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cf66864937b85/Desktop/My Files/Boot Camp/Portfolio Building/assets/files/"/>
    </mc:Choice>
  </mc:AlternateContent>
  <xr:revisionPtr revIDLastSave="279" documentId="8_{691FC09C-C949-4D8E-A030-B79C2BFF19EA}" xr6:coauthVersionLast="47" xr6:coauthVersionMax="47" xr10:uidLastSave="{C9A69968-9D9C-4EA8-A5FA-36C29B01B7DE}"/>
  <bookViews>
    <workbookView xWindow="-120" yWindow="-120" windowWidth="29040" windowHeight="15840" tabRatio="837" activeTab="4" xr2:uid="{00000000-000D-0000-FFFF-FFFF00000000}"/>
  </bookViews>
  <sheets>
    <sheet name="Data Repository Table" sheetId="17" r:id="rId1"/>
    <sheet name="Water Trading Repository Table" sheetId="19" r:id="rId2"/>
    <sheet name="Economic Market Analysis" sheetId="15" r:id="rId3"/>
    <sheet name="Economic Cost Analysis" sheetId="16" r:id="rId4"/>
    <sheet name="What-If Analysis" sheetId="18" r:id="rId5"/>
  </sheets>
  <definedNames>
    <definedName name="_xlnm._FilterDatabase" localSheetId="0" hidden="1">'Data Repository Table'!$A$2:$L$1010</definedName>
    <definedName name="_xlnm._FilterDatabase" localSheetId="1" hidden="1">'Water Trading Repository Table'!$A$2:$E$1462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6" l="1"/>
  <c r="H15" i="16"/>
  <c r="I15" i="16"/>
  <c r="J15" i="16"/>
  <c r="P36" i="18"/>
  <c r="O36" i="18"/>
  <c r="N36" i="18"/>
  <c r="M36" i="18"/>
  <c r="L36" i="18"/>
  <c r="K36" i="18"/>
  <c r="G36" i="18"/>
  <c r="F36" i="18"/>
  <c r="E36" i="18"/>
  <c r="P35" i="18"/>
  <c r="O35" i="18"/>
  <c r="N35" i="18"/>
  <c r="M35" i="18"/>
  <c r="L35" i="18"/>
  <c r="K35" i="18"/>
  <c r="J35" i="18"/>
  <c r="I35" i="18"/>
  <c r="H35" i="18"/>
  <c r="M34" i="18"/>
  <c r="L34" i="18"/>
  <c r="K34" i="18"/>
  <c r="J34" i="18"/>
  <c r="I34" i="18"/>
  <c r="H34" i="18"/>
  <c r="G34" i="18"/>
  <c r="F34" i="18"/>
  <c r="E34" i="18"/>
  <c r="M26" i="18"/>
  <c r="M27" i="18"/>
  <c r="L26" i="18"/>
  <c r="L27" i="18"/>
  <c r="K26" i="18"/>
  <c r="K27" i="18"/>
  <c r="P33" i="18"/>
  <c r="O33" i="18"/>
  <c r="N33" i="18"/>
  <c r="J33" i="18"/>
  <c r="I33" i="18"/>
  <c r="H33" i="18"/>
  <c r="G33" i="18"/>
  <c r="F33" i="18"/>
  <c r="E33" i="18"/>
  <c r="P26" i="18"/>
  <c r="P27" i="18"/>
  <c r="O26" i="18"/>
  <c r="O27" i="18"/>
  <c r="N26" i="18"/>
  <c r="N27" i="18"/>
  <c r="J26" i="18"/>
  <c r="J27" i="18"/>
  <c r="I26" i="18"/>
  <c r="I27" i="18"/>
  <c r="H26" i="18"/>
  <c r="H27" i="18"/>
  <c r="G26" i="18"/>
  <c r="G27" i="18"/>
  <c r="F26" i="18"/>
  <c r="F27" i="18"/>
  <c r="P25" i="18"/>
  <c r="N25" i="18"/>
  <c r="O25" i="18"/>
  <c r="M25" i="18"/>
  <c r="L25" i="18"/>
  <c r="K25" i="18"/>
  <c r="J25" i="18"/>
  <c r="I25" i="18"/>
  <c r="H25" i="18"/>
  <c r="G25" i="18"/>
  <c r="F25" i="18"/>
  <c r="E26" i="18"/>
  <c r="E27" i="18"/>
  <c r="E25" i="18"/>
  <c r="C220" i="16"/>
  <c r="C221" i="16"/>
  <c r="C219" i="16"/>
  <c r="C6" i="15"/>
  <c r="C9" i="15"/>
  <c r="D9" i="15"/>
  <c r="D6" i="15"/>
  <c r="Q151" i="16"/>
  <c r="P151" i="16"/>
  <c r="O151" i="16"/>
  <c r="N151" i="16"/>
  <c r="M151" i="16"/>
  <c r="L151" i="16"/>
  <c r="K151" i="16"/>
  <c r="J151" i="16"/>
  <c r="I151" i="16"/>
  <c r="H151" i="16"/>
  <c r="G151" i="16"/>
  <c r="F151" i="16"/>
  <c r="Q144" i="16"/>
  <c r="Q145" i="16"/>
  <c r="Q146" i="16"/>
  <c r="Q147" i="16"/>
  <c r="Q148" i="16"/>
  <c r="Q149" i="16"/>
  <c r="Q150" i="16"/>
  <c r="P144" i="16"/>
  <c r="P145" i="16"/>
  <c r="P146" i="16"/>
  <c r="P147" i="16"/>
  <c r="P148" i="16"/>
  <c r="P149" i="16"/>
  <c r="P150" i="16"/>
  <c r="O144" i="16"/>
  <c r="O145" i="16"/>
  <c r="O146" i="16"/>
  <c r="O147" i="16"/>
  <c r="O148" i="16"/>
  <c r="O149" i="16"/>
  <c r="O150" i="16"/>
  <c r="N144" i="16"/>
  <c r="N145" i="16"/>
  <c r="N146" i="16"/>
  <c r="N147" i="16"/>
  <c r="N148" i="16"/>
  <c r="N149" i="16"/>
  <c r="N150" i="16"/>
  <c r="M144" i="16"/>
  <c r="M145" i="16"/>
  <c r="M146" i="16"/>
  <c r="M147" i="16"/>
  <c r="M148" i="16"/>
  <c r="M149" i="16"/>
  <c r="M150" i="16"/>
  <c r="L144" i="16"/>
  <c r="L145" i="16"/>
  <c r="L146" i="16"/>
  <c r="L147" i="16"/>
  <c r="L148" i="16"/>
  <c r="L149" i="16"/>
  <c r="L150" i="16"/>
  <c r="K144" i="16"/>
  <c r="K145" i="16"/>
  <c r="K146" i="16"/>
  <c r="K147" i="16"/>
  <c r="K148" i="16"/>
  <c r="K149" i="16"/>
  <c r="K150" i="16"/>
  <c r="J144" i="16"/>
  <c r="J145" i="16"/>
  <c r="J146" i="16"/>
  <c r="J147" i="16"/>
  <c r="J148" i="16"/>
  <c r="J149" i="16"/>
  <c r="J150" i="16"/>
  <c r="I144" i="16"/>
  <c r="I145" i="16"/>
  <c r="I146" i="16"/>
  <c r="I147" i="16"/>
  <c r="I148" i="16"/>
  <c r="I149" i="16"/>
  <c r="I150" i="16"/>
  <c r="H144" i="16"/>
  <c r="H145" i="16"/>
  <c r="H146" i="16"/>
  <c r="H147" i="16"/>
  <c r="H148" i="16"/>
  <c r="H149" i="16"/>
  <c r="H150" i="16"/>
  <c r="G144" i="16"/>
  <c r="G145" i="16"/>
  <c r="G146" i="16"/>
  <c r="G147" i="16"/>
  <c r="G148" i="16"/>
  <c r="G149" i="16"/>
  <c r="G150" i="16"/>
  <c r="F144" i="16"/>
  <c r="F145" i="16"/>
  <c r="F146" i="16"/>
  <c r="F147" i="16"/>
  <c r="F148" i="16"/>
  <c r="F149" i="16"/>
  <c r="F150" i="16"/>
  <c r="Q143" i="16"/>
  <c r="P143" i="16"/>
  <c r="O143" i="16"/>
  <c r="N143" i="16"/>
  <c r="M143" i="16"/>
  <c r="L143" i="16"/>
  <c r="K143" i="16"/>
  <c r="J143" i="16"/>
  <c r="I143" i="16"/>
  <c r="H143" i="16"/>
  <c r="G143" i="16"/>
  <c r="F143" i="16"/>
  <c r="Q138" i="16"/>
  <c r="P138" i="16"/>
  <c r="O138" i="16"/>
  <c r="N138" i="16"/>
  <c r="M138" i="16"/>
  <c r="L138" i="16"/>
  <c r="K138" i="16"/>
  <c r="J138" i="16"/>
  <c r="I138" i="16"/>
  <c r="H138" i="16"/>
  <c r="G138" i="16"/>
  <c r="F138" i="16"/>
  <c r="Q131" i="16"/>
  <c r="Q132" i="16"/>
  <c r="Q133" i="16"/>
  <c r="Q134" i="16"/>
  <c r="Q135" i="16"/>
  <c r="Q136" i="16"/>
  <c r="Q137" i="16"/>
  <c r="P131" i="16"/>
  <c r="P132" i="16"/>
  <c r="P133" i="16"/>
  <c r="P134" i="16"/>
  <c r="P135" i="16"/>
  <c r="P136" i="16"/>
  <c r="P137" i="16"/>
  <c r="O131" i="16"/>
  <c r="O132" i="16"/>
  <c r="O133" i="16"/>
  <c r="O134" i="16"/>
  <c r="O135" i="16"/>
  <c r="O136" i="16"/>
  <c r="O137" i="16"/>
  <c r="N131" i="16"/>
  <c r="N132" i="16"/>
  <c r="N133" i="16"/>
  <c r="N134" i="16"/>
  <c r="N135" i="16"/>
  <c r="N136" i="16"/>
  <c r="N137" i="16"/>
  <c r="M131" i="16"/>
  <c r="M132" i="16"/>
  <c r="M133" i="16"/>
  <c r="M134" i="16"/>
  <c r="M135" i="16"/>
  <c r="M136" i="16"/>
  <c r="M137" i="16"/>
  <c r="L131" i="16"/>
  <c r="L132" i="16"/>
  <c r="L133" i="16"/>
  <c r="L134" i="16"/>
  <c r="L135" i="16"/>
  <c r="L136" i="16"/>
  <c r="L137" i="16"/>
  <c r="K131" i="16"/>
  <c r="K132" i="16"/>
  <c r="K133" i="16"/>
  <c r="K134" i="16"/>
  <c r="K135" i="16"/>
  <c r="K136" i="16"/>
  <c r="K137" i="16"/>
  <c r="J131" i="16"/>
  <c r="J132" i="16"/>
  <c r="J133" i="16"/>
  <c r="J134" i="16"/>
  <c r="J135" i="16"/>
  <c r="J136" i="16"/>
  <c r="J137" i="16"/>
  <c r="I131" i="16"/>
  <c r="I132" i="16"/>
  <c r="I133" i="16"/>
  <c r="I134" i="16"/>
  <c r="I135" i="16"/>
  <c r="I136" i="16"/>
  <c r="I137" i="16"/>
  <c r="H131" i="16"/>
  <c r="H132" i="16"/>
  <c r="H133" i="16"/>
  <c r="H134" i="16"/>
  <c r="H135" i="16"/>
  <c r="H136" i="16"/>
  <c r="H137" i="16"/>
  <c r="G131" i="16"/>
  <c r="G132" i="16"/>
  <c r="G133" i="16"/>
  <c r="G134" i="16"/>
  <c r="G135" i="16"/>
  <c r="G136" i="16"/>
  <c r="G137" i="16"/>
  <c r="Q130" i="16"/>
  <c r="P130" i="16"/>
  <c r="P139" i="16" s="1"/>
  <c r="O130" i="16"/>
  <c r="N130" i="16"/>
  <c r="M130" i="16"/>
  <c r="L130" i="16"/>
  <c r="K130" i="16"/>
  <c r="J130" i="16"/>
  <c r="I130" i="16"/>
  <c r="H130" i="16"/>
  <c r="G130" i="16"/>
  <c r="F131" i="16"/>
  <c r="F132" i="16"/>
  <c r="F133" i="16"/>
  <c r="F134" i="16"/>
  <c r="F135" i="16"/>
  <c r="F136" i="16"/>
  <c r="F137" i="16"/>
  <c r="F130" i="16"/>
  <c r="Q125" i="16"/>
  <c r="P125" i="16"/>
  <c r="O125" i="16"/>
  <c r="N125" i="16"/>
  <c r="M125" i="16"/>
  <c r="L125" i="16"/>
  <c r="K125" i="16"/>
  <c r="I125" i="16"/>
  <c r="J125" i="16"/>
  <c r="H125" i="16"/>
  <c r="G125" i="16"/>
  <c r="F125" i="16"/>
  <c r="Q118" i="16"/>
  <c r="Q119" i="16"/>
  <c r="Q120" i="16"/>
  <c r="Q121" i="16"/>
  <c r="Q122" i="16"/>
  <c r="Q123" i="16"/>
  <c r="Q124" i="16"/>
  <c r="P118" i="16"/>
  <c r="P119" i="16"/>
  <c r="P120" i="16"/>
  <c r="P121" i="16"/>
  <c r="P122" i="16"/>
  <c r="P123" i="16"/>
  <c r="P124" i="16"/>
  <c r="O118" i="16"/>
  <c r="O119" i="16"/>
  <c r="O120" i="16"/>
  <c r="O121" i="16"/>
  <c r="O122" i="16"/>
  <c r="O123" i="16"/>
  <c r="O124" i="16"/>
  <c r="N118" i="16"/>
  <c r="N119" i="16"/>
  <c r="N120" i="16"/>
  <c r="N121" i="16"/>
  <c r="N122" i="16"/>
  <c r="N123" i="16"/>
  <c r="N124" i="16"/>
  <c r="M118" i="16"/>
  <c r="M119" i="16"/>
  <c r="M120" i="16"/>
  <c r="M121" i="16"/>
  <c r="M122" i="16"/>
  <c r="M123" i="16"/>
  <c r="M124" i="16"/>
  <c r="L118" i="16"/>
  <c r="L119" i="16"/>
  <c r="L120" i="16"/>
  <c r="L121" i="16"/>
  <c r="L122" i="16"/>
  <c r="L123" i="16"/>
  <c r="L124" i="16"/>
  <c r="K118" i="16"/>
  <c r="K119" i="16"/>
  <c r="K120" i="16"/>
  <c r="K121" i="16"/>
  <c r="K122" i="16"/>
  <c r="K123" i="16"/>
  <c r="K124" i="16"/>
  <c r="J118" i="16"/>
  <c r="J119" i="16"/>
  <c r="J120" i="16"/>
  <c r="J121" i="16"/>
  <c r="J122" i="16"/>
  <c r="J123" i="16"/>
  <c r="J124" i="16"/>
  <c r="I118" i="16"/>
  <c r="I119" i="16"/>
  <c r="I120" i="16"/>
  <c r="I121" i="16"/>
  <c r="I122" i="16"/>
  <c r="I123" i="16"/>
  <c r="I124" i="16"/>
  <c r="H118" i="16"/>
  <c r="H119" i="16"/>
  <c r="H120" i="16"/>
  <c r="H121" i="16"/>
  <c r="H122" i="16"/>
  <c r="H123" i="16"/>
  <c r="H124" i="16"/>
  <c r="G118" i="16"/>
  <c r="G119" i="16"/>
  <c r="G120" i="16"/>
  <c r="G121" i="16"/>
  <c r="G122" i="16"/>
  <c r="G123" i="16"/>
  <c r="G124" i="16"/>
  <c r="Q117" i="16"/>
  <c r="P117" i="16"/>
  <c r="O117" i="16"/>
  <c r="N117" i="16"/>
  <c r="M117" i="16"/>
  <c r="L117" i="16"/>
  <c r="K117" i="16"/>
  <c r="J117" i="16"/>
  <c r="I117" i="16"/>
  <c r="H117" i="16"/>
  <c r="G117" i="16"/>
  <c r="F118" i="16"/>
  <c r="F119" i="16"/>
  <c r="F120" i="16"/>
  <c r="F121" i="16"/>
  <c r="F122" i="16"/>
  <c r="F123" i="16"/>
  <c r="F124" i="16"/>
  <c r="F117" i="16"/>
  <c r="Q112" i="16"/>
  <c r="P112" i="16"/>
  <c r="O112" i="16"/>
  <c r="N112" i="16"/>
  <c r="M112" i="16"/>
  <c r="L112" i="16"/>
  <c r="K112" i="16"/>
  <c r="J112" i="16"/>
  <c r="I112" i="16"/>
  <c r="G112" i="16"/>
  <c r="H112" i="16"/>
  <c r="F112" i="16"/>
  <c r="Q105" i="16"/>
  <c r="Q106" i="16"/>
  <c r="Q107" i="16"/>
  <c r="Q108" i="16"/>
  <c r="Q109" i="16"/>
  <c r="Q110" i="16"/>
  <c r="Q111" i="16"/>
  <c r="P105" i="16"/>
  <c r="P106" i="16"/>
  <c r="P107" i="16"/>
  <c r="P108" i="16"/>
  <c r="P109" i="16"/>
  <c r="P110" i="16"/>
  <c r="P111" i="16"/>
  <c r="O105" i="16"/>
  <c r="O106" i="16"/>
  <c r="O107" i="16"/>
  <c r="O108" i="16"/>
  <c r="O109" i="16"/>
  <c r="O110" i="16"/>
  <c r="O111" i="16"/>
  <c r="N105" i="16"/>
  <c r="N106" i="16"/>
  <c r="N107" i="16"/>
  <c r="N108" i="16"/>
  <c r="N109" i="16"/>
  <c r="N110" i="16"/>
  <c r="N111" i="16"/>
  <c r="M105" i="16"/>
  <c r="M106" i="16"/>
  <c r="M107" i="16"/>
  <c r="M108" i="16"/>
  <c r="M109" i="16"/>
  <c r="M110" i="16"/>
  <c r="M111" i="16"/>
  <c r="Q104" i="16"/>
  <c r="P104" i="16"/>
  <c r="O104" i="16"/>
  <c r="N104" i="16"/>
  <c r="M104" i="16"/>
  <c r="L105" i="16"/>
  <c r="L106" i="16"/>
  <c r="L107" i="16"/>
  <c r="L108" i="16"/>
  <c r="L109" i="16"/>
  <c r="L110" i="16"/>
  <c r="L111" i="16"/>
  <c r="L104" i="16"/>
  <c r="K105" i="16"/>
  <c r="K106" i="16"/>
  <c r="K107" i="16"/>
  <c r="K108" i="16"/>
  <c r="K109" i="16"/>
  <c r="K110" i="16"/>
  <c r="K111" i="16"/>
  <c r="K104" i="16"/>
  <c r="J105" i="16"/>
  <c r="J106" i="16"/>
  <c r="J107" i="16"/>
  <c r="J108" i="16"/>
  <c r="J109" i="16"/>
  <c r="J110" i="16"/>
  <c r="J111" i="16"/>
  <c r="J104" i="16"/>
  <c r="I105" i="16"/>
  <c r="I106" i="16"/>
  <c r="I107" i="16"/>
  <c r="I108" i="16"/>
  <c r="I109" i="16"/>
  <c r="I110" i="16"/>
  <c r="I111" i="16"/>
  <c r="I104" i="16"/>
  <c r="H105" i="16"/>
  <c r="H106" i="16"/>
  <c r="H107" i="16"/>
  <c r="H108" i="16"/>
  <c r="H109" i="16"/>
  <c r="H110" i="16"/>
  <c r="H111" i="16"/>
  <c r="H104" i="16"/>
  <c r="G105" i="16"/>
  <c r="G106" i="16"/>
  <c r="G107" i="16"/>
  <c r="G108" i="16"/>
  <c r="G109" i="16"/>
  <c r="G110" i="16"/>
  <c r="G111" i="16"/>
  <c r="G104" i="16"/>
  <c r="F105" i="16"/>
  <c r="F106" i="16"/>
  <c r="F107" i="16"/>
  <c r="F108" i="16"/>
  <c r="F109" i="16"/>
  <c r="F110" i="16"/>
  <c r="F111" i="16"/>
  <c r="F104" i="16"/>
  <c r="R53" i="16"/>
  <c r="Q53" i="16"/>
  <c r="P53" i="16"/>
  <c r="O53" i="16"/>
  <c r="N53" i="16"/>
  <c r="M53" i="16"/>
  <c r="L53" i="16"/>
  <c r="K53" i="16"/>
  <c r="J53" i="16"/>
  <c r="H53" i="16"/>
  <c r="I53" i="16"/>
  <c r="G53" i="16"/>
  <c r="R46" i="16"/>
  <c r="R47" i="16"/>
  <c r="R48" i="16"/>
  <c r="R49" i="16"/>
  <c r="R50" i="16"/>
  <c r="R51" i="16"/>
  <c r="R52" i="16"/>
  <c r="R45" i="16"/>
  <c r="P45" i="16"/>
  <c r="Q46" i="16"/>
  <c r="Q47" i="16"/>
  <c r="Q48" i="16"/>
  <c r="Q49" i="16"/>
  <c r="Q50" i="16"/>
  <c r="Q51" i="16"/>
  <c r="Q52" i="16"/>
  <c r="Q45" i="16"/>
  <c r="P46" i="16"/>
  <c r="P47" i="16"/>
  <c r="P48" i="16"/>
  <c r="P49" i="16"/>
  <c r="P50" i="16"/>
  <c r="P51" i="16"/>
  <c r="P52" i="16"/>
  <c r="O46" i="16"/>
  <c r="O47" i="16"/>
  <c r="O48" i="16"/>
  <c r="O49" i="16"/>
  <c r="O50" i="16"/>
  <c r="O51" i="16"/>
  <c r="O52" i="16"/>
  <c r="O45" i="16"/>
  <c r="N46" i="16"/>
  <c r="N47" i="16"/>
  <c r="N48" i="16"/>
  <c r="N49" i="16"/>
  <c r="N50" i="16"/>
  <c r="N51" i="16"/>
  <c r="N52" i="16"/>
  <c r="N45" i="16"/>
  <c r="M46" i="16"/>
  <c r="M47" i="16"/>
  <c r="M48" i="16"/>
  <c r="M49" i="16"/>
  <c r="M50" i="16"/>
  <c r="M51" i="16"/>
  <c r="M52" i="16"/>
  <c r="M45" i="16"/>
  <c r="L46" i="16"/>
  <c r="L47" i="16"/>
  <c r="L48" i="16"/>
  <c r="L49" i="16"/>
  <c r="L50" i="16"/>
  <c r="L51" i="16"/>
  <c r="L52" i="16"/>
  <c r="K45" i="16"/>
  <c r="L45" i="16"/>
  <c r="K46" i="16"/>
  <c r="K47" i="16"/>
  <c r="K48" i="16"/>
  <c r="K49" i="16"/>
  <c r="K50" i="16"/>
  <c r="K51" i="16"/>
  <c r="K52" i="16"/>
  <c r="J46" i="16"/>
  <c r="J47" i="16"/>
  <c r="J48" i="16"/>
  <c r="J49" i="16"/>
  <c r="J50" i="16"/>
  <c r="J51" i="16"/>
  <c r="J52" i="16"/>
  <c r="J45" i="16"/>
  <c r="I46" i="16"/>
  <c r="I47" i="16"/>
  <c r="I48" i="16"/>
  <c r="I49" i="16"/>
  <c r="I50" i="16"/>
  <c r="I51" i="16"/>
  <c r="I52" i="16"/>
  <c r="I45" i="16"/>
  <c r="H46" i="16"/>
  <c r="H47" i="16"/>
  <c r="H48" i="16"/>
  <c r="H49" i="16"/>
  <c r="H50" i="16"/>
  <c r="H51" i="16"/>
  <c r="H52" i="16"/>
  <c r="H45" i="16"/>
  <c r="G46" i="16"/>
  <c r="G47" i="16"/>
  <c r="G48" i="16"/>
  <c r="G49" i="16"/>
  <c r="G50" i="16"/>
  <c r="G51" i="16"/>
  <c r="G52" i="16"/>
  <c r="G45" i="16"/>
  <c r="R37" i="16"/>
  <c r="Q37" i="16"/>
  <c r="P37" i="16"/>
  <c r="O37" i="16"/>
  <c r="N37" i="16"/>
  <c r="M37" i="16"/>
  <c r="L37" i="16"/>
  <c r="K37" i="16"/>
  <c r="J37" i="16"/>
  <c r="I37" i="16"/>
  <c r="H37" i="16"/>
  <c r="G37" i="16"/>
  <c r="R30" i="16"/>
  <c r="R31" i="16"/>
  <c r="R32" i="16"/>
  <c r="R33" i="16"/>
  <c r="R34" i="16"/>
  <c r="R35" i="16"/>
  <c r="R36" i="16"/>
  <c r="R29" i="16"/>
  <c r="Q30" i="16"/>
  <c r="Q31" i="16"/>
  <c r="Q32" i="16"/>
  <c r="Q33" i="16"/>
  <c r="Q34" i="16"/>
  <c r="Q35" i="16"/>
  <c r="Q36" i="16"/>
  <c r="Q29" i="16"/>
  <c r="P30" i="16"/>
  <c r="P31" i="16"/>
  <c r="P32" i="16"/>
  <c r="P33" i="16"/>
  <c r="P34" i="16"/>
  <c r="P35" i="16"/>
  <c r="P36" i="16"/>
  <c r="P29" i="16"/>
  <c r="O29" i="16"/>
  <c r="O30" i="16"/>
  <c r="O31" i="16"/>
  <c r="O32" i="16"/>
  <c r="O33" i="16"/>
  <c r="O34" i="16"/>
  <c r="O35" i="16"/>
  <c r="O36" i="16"/>
  <c r="N30" i="16"/>
  <c r="N31" i="16"/>
  <c r="N32" i="16"/>
  <c r="N33" i="16"/>
  <c r="N34" i="16"/>
  <c r="N35" i="16"/>
  <c r="N36" i="16"/>
  <c r="N29" i="16"/>
  <c r="M30" i="16"/>
  <c r="M31" i="16"/>
  <c r="M32" i="16"/>
  <c r="M33" i="16"/>
  <c r="M34" i="16"/>
  <c r="M35" i="16"/>
  <c r="M36" i="16"/>
  <c r="M29" i="16"/>
  <c r="L30" i="16"/>
  <c r="L31" i="16"/>
  <c r="L32" i="16"/>
  <c r="L33" i="16"/>
  <c r="L34" i="16"/>
  <c r="L35" i="16"/>
  <c r="L36" i="16"/>
  <c r="L29" i="16"/>
  <c r="K30" i="16"/>
  <c r="K31" i="16"/>
  <c r="K32" i="16"/>
  <c r="K33" i="16"/>
  <c r="K34" i="16"/>
  <c r="K35" i="16"/>
  <c r="K36" i="16"/>
  <c r="K29" i="16"/>
  <c r="J30" i="16"/>
  <c r="J31" i="16"/>
  <c r="J32" i="16"/>
  <c r="J33" i="16"/>
  <c r="J34" i="16"/>
  <c r="J35" i="16"/>
  <c r="J36" i="16"/>
  <c r="J29" i="16"/>
  <c r="I30" i="16"/>
  <c r="I31" i="16"/>
  <c r="I32" i="16"/>
  <c r="I33" i="16"/>
  <c r="I34" i="16"/>
  <c r="I35" i="16"/>
  <c r="I36" i="16"/>
  <c r="I29" i="16"/>
  <c r="H30" i="16"/>
  <c r="H31" i="16"/>
  <c r="H32" i="16"/>
  <c r="H33" i="16"/>
  <c r="H34" i="16"/>
  <c r="H35" i="16"/>
  <c r="H36" i="16"/>
  <c r="H29" i="16"/>
  <c r="G30" i="16"/>
  <c r="G31" i="16"/>
  <c r="G32" i="16"/>
  <c r="G33" i="16"/>
  <c r="G34" i="16"/>
  <c r="G35" i="16"/>
  <c r="G36" i="16"/>
  <c r="G29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R19" i="16"/>
  <c r="R20" i="16"/>
  <c r="R21" i="16"/>
  <c r="R22" i="16"/>
  <c r="R23" i="16"/>
  <c r="R24" i="16"/>
  <c r="R25" i="16"/>
  <c r="R18" i="16"/>
  <c r="P18" i="16"/>
  <c r="Q19" i="16"/>
  <c r="Q20" i="16"/>
  <c r="Q21" i="16"/>
  <c r="Q22" i="16"/>
  <c r="Q23" i="16"/>
  <c r="Q24" i="16"/>
  <c r="Q25" i="16"/>
  <c r="Q18" i="16"/>
  <c r="P19" i="16"/>
  <c r="P20" i="16"/>
  <c r="P21" i="16"/>
  <c r="P22" i="16"/>
  <c r="P23" i="16"/>
  <c r="P24" i="16"/>
  <c r="P25" i="16"/>
  <c r="O19" i="16"/>
  <c r="O20" i="16"/>
  <c r="O21" i="16"/>
  <c r="O22" i="16"/>
  <c r="O23" i="16"/>
  <c r="O24" i="16"/>
  <c r="O25" i="16"/>
  <c r="O18" i="16"/>
  <c r="N19" i="16"/>
  <c r="N20" i="16"/>
  <c r="N21" i="16"/>
  <c r="N22" i="16"/>
  <c r="N23" i="16"/>
  <c r="N24" i="16"/>
  <c r="N25" i="16"/>
  <c r="N18" i="16"/>
  <c r="M19" i="16"/>
  <c r="M20" i="16"/>
  <c r="M21" i="16"/>
  <c r="M22" i="16"/>
  <c r="M23" i="16"/>
  <c r="M24" i="16"/>
  <c r="M25" i="16"/>
  <c r="M18" i="16"/>
  <c r="L19" i="16"/>
  <c r="L20" i="16"/>
  <c r="L21" i="16"/>
  <c r="L22" i="16"/>
  <c r="L23" i="16"/>
  <c r="L24" i="16"/>
  <c r="L25" i="16"/>
  <c r="L18" i="16"/>
  <c r="K19" i="16"/>
  <c r="K20" i="16"/>
  <c r="K21" i="16"/>
  <c r="K22" i="16"/>
  <c r="K23" i="16"/>
  <c r="K24" i="16"/>
  <c r="K25" i="16"/>
  <c r="K18" i="16"/>
  <c r="J19" i="16"/>
  <c r="J20" i="16"/>
  <c r="J21" i="16"/>
  <c r="J22" i="16"/>
  <c r="J23" i="16"/>
  <c r="J24" i="16"/>
  <c r="J25" i="16"/>
  <c r="J18" i="16"/>
  <c r="I19" i="16"/>
  <c r="I20" i="16"/>
  <c r="I21" i="16"/>
  <c r="I22" i="16"/>
  <c r="I23" i="16"/>
  <c r="I24" i="16"/>
  <c r="I25" i="16"/>
  <c r="I18" i="16"/>
  <c r="H19" i="16"/>
  <c r="H20" i="16"/>
  <c r="H21" i="16"/>
  <c r="H22" i="16"/>
  <c r="H23" i="16"/>
  <c r="H24" i="16"/>
  <c r="H25" i="16"/>
  <c r="H18" i="16"/>
  <c r="G19" i="16"/>
  <c r="G20" i="16"/>
  <c r="G21" i="16"/>
  <c r="G22" i="16"/>
  <c r="G23" i="16"/>
  <c r="G24" i="16"/>
  <c r="G25" i="16"/>
  <c r="G18" i="16"/>
  <c r="R15" i="16"/>
  <c r="Q15" i="16"/>
  <c r="P15" i="16"/>
  <c r="O15" i="16"/>
  <c r="N15" i="16"/>
  <c r="M15" i="16"/>
  <c r="L15" i="16"/>
  <c r="K15" i="16"/>
  <c r="R8" i="16"/>
  <c r="R9" i="16"/>
  <c r="R10" i="16"/>
  <c r="R11" i="16"/>
  <c r="R12" i="16"/>
  <c r="R13" i="16"/>
  <c r="R14" i="16"/>
  <c r="R7" i="16"/>
  <c r="Q7" i="16"/>
  <c r="Q8" i="16"/>
  <c r="Q9" i="16"/>
  <c r="Q10" i="16"/>
  <c r="Q11" i="16"/>
  <c r="Q12" i="16"/>
  <c r="Q13" i="16"/>
  <c r="Q14" i="16"/>
  <c r="P8" i="16"/>
  <c r="P9" i="16"/>
  <c r="P10" i="16"/>
  <c r="P11" i="16"/>
  <c r="P12" i="16"/>
  <c r="P13" i="16"/>
  <c r="P14" i="16"/>
  <c r="P7" i="16"/>
  <c r="O8" i="16"/>
  <c r="O9" i="16"/>
  <c r="O10" i="16"/>
  <c r="O11" i="16"/>
  <c r="O12" i="16"/>
  <c r="O13" i="16"/>
  <c r="O14" i="16"/>
  <c r="O7" i="16"/>
  <c r="N8" i="16"/>
  <c r="N9" i="16"/>
  <c r="N10" i="16"/>
  <c r="N11" i="16"/>
  <c r="N12" i="16"/>
  <c r="N13" i="16"/>
  <c r="N14" i="16"/>
  <c r="N7" i="16"/>
  <c r="M8" i="16"/>
  <c r="M9" i="16"/>
  <c r="M10" i="16"/>
  <c r="M11" i="16"/>
  <c r="M12" i="16"/>
  <c r="M13" i="16"/>
  <c r="M14" i="16"/>
  <c r="M7" i="16"/>
  <c r="L8" i="16"/>
  <c r="L9" i="16"/>
  <c r="L10" i="16"/>
  <c r="L11" i="16"/>
  <c r="L12" i="16"/>
  <c r="L13" i="16"/>
  <c r="L14" i="16"/>
  <c r="L7" i="16"/>
  <c r="K8" i="16"/>
  <c r="K9" i="16"/>
  <c r="K10" i="16"/>
  <c r="K11" i="16"/>
  <c r="K12" i="16"/>
  <c r="K13" i="16"/>
  <c r="K14" i="16"/>
  <c r="K7" i="16"/>
  <c r="J8" i="16"/>
  <c r="J9" i="16"/>
  <c r="J10" i="16"/>
  <c r="J11" i="16"/>
  <c r="J12" i="16"/>
  <c r="J13" i="16"/>
  <c r="J14" i="16"/>
  <c r="J7" i="16"/>
  <c r="I8" i="16"/>
  <c r="I9" i="16"/>
  <c r="I10" i="16"/>
  <c r="I11" i="16"/>
  <c r="I12" i="16"/>
  <c r="I13" i="16"/>
  <c r="I14" i="16"/>
  <c r="I7" i="16"/>
  <c r="H8" i="16"/>
  <c r="H9" i="16"/>
  <c r="H10" i="16"/>
  <c r="H11" i="16"/>
  <c r="H12" i="16"/>
  <c r="H13" i="16"/>
  <c r="H14" i="16"/>
  <c r="H7" i="16"/>
  <c r="G8" i="16"/>
  <c r="G9" i="16"/>
  <c r="G10" i="16"/>
  <c r="G11" i="16"/>
  <c r="G12" i="16"/>
  <c r="G13" i="16"/>
  <c r="G14" i="16"/>
  <c r="G7" i="16"/>
  <c r="C11" i="15"/>
  <c r="D12" i="15"/>
  <c r="E12" i="15"/>
  <c r="F12" i="15"/>
  <c r="G12" i="15"/>
  <c r="H12" i="15"/>
  <c r="I12" i="15"/>
  <c r="J12" i="15"/>
  <c r="K12" i="15"/>
  <c r="L12" i="15"/>
  <c r="M12" i="15"/>
  <c r="N12" i="15"/>
  <c r="C12" i="15"/>
  <c r="E9" i="15"/>
  <c r="F9" i="15"/>
  <c r="G9" i="15"/>
  <c r="H9" i="15"/>
  <c r="I9" i="15"/>
  <c r="J9" i="15"/>
  <c r="K9" i="15"/>
  <c r="L9" i="15"/>
  <c r="M9" i="15"/>
  <c r="N9" i="15"/>
  <c r="D11" i="15"/>
  <c r="E11" i="15"/>
  <c r="F11" i="15"/>
  <c r="G11" i="15"/>
  <c r="H11" i="15"/>
  <c r="I11" i="15"/>
  <c r="J11" i="15"/>
  <c r="K11" i="15"/>
  <c r="L11" i="15"/>
  <c r="M11" i="15"/>
  <c r="N11" i="15"/>
  <c r="E6" i="15"/>
  <c r="F6" i="15"/>
  <c r="G6" i="15"/>
  <c r="H6" i="15"/>
  <c r="I6" i="15"/>
  <c r="J6" i="15"/>
  <c r="K6" i="15"/>
  <c r="L6" i="15"/>
  <c r="M6" i="15"/>
  <c r="N6" i="15"/>
  <c r="D5" i="15"/>
  <c r="E5" i="15"/>
  <c r="F5" i="15"/>
  <c r="G5" i="15"/>
  <c r="H5" i="15"/>
  <c r="I5" i="15"/>
  <c r="J5" i="15"/>
  <c r="K5" i="15"/>
  <c r="L5" i="15"/>
  <c r="M5" i="15"/>
  <c r="N5" i="15"/>
  <c r="C5" i="15"/>
  <c r="N8" i="15"/>
  <c r="M8" i="15"/>
  <c r="L8" i="15"/>
  <c r="K8" i="15"/>
  <c r="J8" i="15"/>
  <c r="I8" i="15"/>
  <c r="H8" i="15"/>
  <c r="G8" i="15"/>
  <c r="F8" i="15"/>
  <c r="E8" i="15"/>
  <c r="D8" i="15"/>
  <c r="C8" i="15"/>
  <c r="P28" i="18" l="1"/>
  <c r="G28" i="18"/>
  <c r="Q34" i="18"/>
  <c r="Q35" i="18"/>
  <c r="J28" i="18"/>
  <c r="Q33" i="18"/>
  <c r="Q36" i="18"/>
  <c r="Q25" i="18"/>
  <c r="M28" i="18"/>
  <c r="S14" i="16"/>
  <c r="S10" i="16"/>
  <c r="S32" i="16"/>
  <c r="S36" i="16"/>
  <c r="L139" i="16"/>
  <c r="K152" i="16"/>
  <c r="T26" i="16"/>
  <c r="O162" i="16"/>
  <c r="J168" i="16"/>
  <c r="J164" i="16"/>
  <c r="N167" i="16"/>
  <c r="N163" i="16"/>
  <c r="O166" i="16"/>
  <c r="P169" i="16"/>
  <c r="P165" i="16"/>
  <c r="O139" i="16"/>
  <c r="R131" i="16"/>
  <c r="R147" i="16"/>
  <c r="J139" i="16"/>
  <c r="N139" i="16"/>
  <c r="N152" i="16"/>
  <c r="R111" i="16"/>
  <c r="F169" i="16"/>
  <c r="R107" i="16"/>
  <c r="F165" i="16"/>
  <c r="G169" i="16"/>
  <c r="G165" i="16"/>
  <c r="H169" i="16"/>
  <c r="H165" i="16"/>
  <c r="I169" i="16"/>
  <c r="I165" i="16"/>
  <c r="J169" i="16"/>
  <c r="J165" i="16"/>
  <c r="K169" i="16"/>
  <c r="K165" i="16"/>
  <c r="L169" i="16"/>
  <c r="L165" i="16"/>
  <c r="N113" i="16"/>
  <c r="N162" i="16"/>
  <c r="M169" i="16"/>
  <c r="M165" i="16"/>
  <c r="N168" i="16"/>
  <c r="N164" i="16"/>
  <c r="O167" i="16"/>
  <c r="O113" i="16"/>
  <c r="O163" i="16"/>
  <c r="P166" i="16"/>
  <c r="Q169" i="16"/>
  <c r="Q165" i="16"/>
  <c r="H170" i="16"/>
  <c r="K170" i="16"/>
  <c r="O170" i="16"/>
  <c r="R124" i="16"/>
  <c r="R183" i="16" s="1"/>
  <c r="F183" i="16"/>
  <c r="F126" i="16"/>
  <c r="F179" i="16"/>
  <c r="H126" i="16"/>
  <c r="H176" i="16"/>
  <c r="L126" i="16"/>
  <c r="L176" i="16"/>
  <c r="P126" i="16"/>
  <c r="P176" i="16"/>
  <c r="G181" i="16"/>
  <c r="G126" i="16"/>
  <c r="G177" i="16"/>
  <c r="H180" i="16"/>
  <c r="I183" i="16"/>
  <c r="I179" i="16"/>
  <c r="J182" i="16"/>
  <c r="J178" i="16"/>
  <c r="K181" i="16"/>
  <c r="K126" i="16"/>
  <c r="K177" i="16"/>
  <c r="L180" i="16"/>
  <c r="M183" i="16"/>
  <c r="M179" i="16"/>
  <c r="N182" i="16"/>
  <c r="N178" i="16"/>
  <c r="O181" i="16"/>
  <c r="O126" i="16"/>
  <c r="O177" i="16"/>
  <c r="P180" i="16"/>
  <c r="Q183" i="16"/>
  <c r="Q179" i="16"/>
  <c r="K184" i="16"/>
  <c r="O184" i="16"/>
  <c r="R137" i="16"/>
  <c r="F197" i="16"/>
  <c r="F193" i="16"/>
  <c r="R133" i="16"/>
  <c r="H190" i="16"/>
  <c r="I193" i="16"/>
  <c r="K195" i="16"/>
  <c r="M197" i="16"/>
  <c r="N192" i="16"/>
  <c r="G204" i="16"/>
  <c r="G209" i="16"/>
  <c r="I211" i="16"/>
  <c r="J206" i="16"/>
  <c r="L208" i="16"/>
  <c r="K212" i="16"/>
  <c r="R110" i="16"/>
  <c r="F168" i="16"/>
  <c r="R106" i="16"/>
  <c r="F164" i="16"/>
  <c r="G168" i="16"/>
  <c r="G164" i="16"/>
  <c r="H168" i="16"/>
  <c r="H164" i="16"/>
  <c r="I168" i="16"/>
  <c r="I164" i="16"/>
  <c r="K168" i="16"/>
  <c r="K164" i="16"/>
  <c r="L168" i="16"/>
  <c r="L164" i="16"/>
  <c r="M168" i="16"/>
  <c r="M164" i="16"/>
  <c r="Q168" i="16"/>
  <c r="Q164" i="16"/>
  <c r="G170" i="16"/>
  <c r="L170" i="16"/>
  <c r="P170" i="16"/>
  <c r="R123" i="16"/>
  <c r="F182" i="16"/>
  <c r="R119" i="16"/>
  <c r="F178" i="16"/>
  <c r="I126" i="16"/>
  <c r="I176" i="16"/>
  <c r="M126" i="16"/>
  <c r="M176" i="16"/>
  <c r="Q126" i="16"/>
  <c r="Q176" i="16"/>
  <c r="G180" i="16"/>
  <c r="H183" i="16"/>
  <c r="H179" i="16"/>
  <c r="I182" i="16"/>
  <c r="I178" i="16"/>
  <c r="J181" i="16"/>
  <c r="J177" i="16"/>
  <c r="K180" i="16"/>
  <c r="L183" i="16"/>
  <c r="L179" i="16"/>
  <c r="M182" i="16"/>
  <c r="M178" i="16"/>
  <c r="O180" i="16"/>
  <c r="L184" i="16"/>
  <c r="M196" i="16"/>
  <c r="N191" i="16"/>
  <c r="P193" i="16"/>
  <c r="H198" i="16"/>
  <c r="L207" i="16"/>
  <c r="N209" i="16"/>
  <c r="P211" i="16"/>
  <c r="Q206" i="16"/>
  <c r="R109" i="16"/>
  <c r="F167" i="16"/>
  <c r="F113" i="16"/>
  <c r="F163" i="16"/>
  <c r="G167" i="16"/>
  <c r="G113" i="16"/>
  <c r="G163" i="16"/>
  <c r="H167" i="16"/>
  <c r="H163" i="16"/>
  <c r="I167" i="16"/>
  <c r="I113" i="16"/>
  <c r="I163" i="16"/>
  <c r="J167" i="16"/>
  <c r="J163" i="16"/>
  <c r="K167" i="16"/>
  <c r="K113" i="16"/>
  <c r="K163" i="16"/>
  <c r="L167" i="16"/>
  <c r="L163" i="16"/>
  <c r="P113" i="16"/>
  <c r="P162" i="16"/>
  <c r="M167" i="16"/>
  <c r="M113" i="16"/>
  <c r="M163" i="16"/>
  <c r="N166" i="16"/>
  <c r="O169" i="16"/>
  <c r="O165" i="16"/>
  <c r="P168" i="16"/>
  <c r="P164" i="16"/>
  <c r="Q167" i="16"/>
  <c r="Q113" i="16"/>
  <c r="Q163" i="16"/>
  <c r="I170" i="16"/>
  <c r="M170" i="16"/>
  <c r="Q170" i="16"/>
  <c r="R122" i="16"/>
  <c r="F181" i="16"/>
  <c r="R118" i="16"/>
  <c r="F177" i="16"/>
  <c r="J126" i="16"/>
  <c r="J176" i="16"/>
  <c r="N126" i="16"/>
  <c r="N176" i="16"/>
  <c r="G183" i="16"/>
  <c r="G179" i="16"/>
  <c r="H182" i="16"/>
  <c r="H178" i="16"/>
  <c r="I181" i="16"/>
  <c r="I177" i="16"/>
  <c r="J180" i="16"/>
  <c r="K183" i="16"/>
  <c r="K179" i="16"/>
  <c r="L182" i="16"/>
  <c r="L178" i="16"/>
  <c r="M181" i="16"/>
  <c r="M177" i="16"/>
  <c r="N180" i="16"/>
  <c r="O183" i="16"/>
  <c r="O179" i="16"/>
  <c r="P182" i="16"/>
  <c r="Q184" i="16"/>
  <c r="H210" i="16"/>
  <c r="I205" i="16"/>
  <c r="P210" i="16"/>
  <c r="Q205" i="16"/>
  <c r="R104" i="16"/>
  <c r="F162" i="16"/>
  <c r="R108" i="16"/>
  <c r="F166" i="16"/>
  <c r="G162" i="16"/>
  <c r="G166" i="16"/>
  <c r="H113" i="16"/>
  <c r="H162" i="16"/>
  <c r="H166" i="16"/>
  <c r="I162" i="16"/>
  <c r="I166" i="16"/>
  <c r="J113" i="16"/>
  <c r="J162" i="16"/>
  <c r="J166" i="16"/>
  <c r="K162" i="16"/>
  <c r="K166" i="16"/>
  <c r="L113" i="16"/>
  <c r="L162" i="16"/>
  <c r="L166" i="16"/>
  <c r="M162" i="16"/>
  <c r="Q162" i="16"/>
  <c r="M166" i="16"/>
  <c r="N169" i="16"/>
  <c r="N165" i="16"/>
  <c r="O168" i="16"/>
  <c r="O164" i="16"/>
  <c r="P167" i="16"/>
  <c r="P163" i="16"/>
  <c r="Q166" i="16"/>
  <c r="R112" i="16"/>
  <c r="F170" i="16"/>
  <c r="J170" i="16"/>
  <c r="N170" i="16"/>
  <c r="R117" i="16"/>
  <c r="F176" i="16"/>
  <c r="R121" i="16"/>
  <c r="F180" i="16"/>
  <c r="G176" i="16"/>
  <c r="K176" i="16"/>
  <c r="O176" i="16"/>
  <c r="G182" i="16"/>
  <c r="G178" i="16"/>
  <c r="H181" i="16"/>
  <c r="H177" i="16"/>
  <c r="I180" i="16"/>
  <c r="J183" i="16"/>
  <c r="J179" i="16"/>
  <c r="K182" i="16"/>
  <c r="K178" i="16"/>
  <c r="L181" i="16"/>
  <c r="L177" i="16"/>
  <c r="M180" i="16"/>
  <c r="N183" i="16"/>
  <c r="F190" i="16"/>
  <c r="K190" i="16"/>
  <c r="G192" i="16"/>
  <c r="I194" i="16"/>
  <c r="Q194" i="16"/>
  <c r="N181" i="16"/>
  <c r="N177" i="16"/>
  <c r="P183" i="16"/>
  <c r="P179" i="16"/>
  <c r="Q182" i="16"/>
  <c r="Q178" i="16"/>
  <c r="P184" i="16"/>
  <c r="F196" i="16"/>
  <c r="F192" i="16"/>
  <c r="I190" i="16"/>
  <c r="M190" i="16"/>
  <c r="Q190" i="16"/>
  <c r="G194" i="16"/>
  <c r="H197" i="16"/>
  <c r="H193" i="16"/>
  <c r="I196" i="16"/>
  <c r="I192" i="16"/>
  <c r="J195" i="16"/>
  <c r="J191" i="16"/>
  <c r="K194" i="16"/>
  <c r="L197" i="16"/>
  <c r="L193" i="16"/>
  <c r="M192" i="16"/>
  <c r="N195" i="16"/>
  <c r="O194" i="16"/>
  <c r="P197" i="16"/>
  <c r="Q196" i="16"/>
  <c r="Q192" i="16"/>
  <c r="L198" i="16"/>
  <c r="P198" i="16"/>
  <c r="R136" i="16"/>
  <c r="R132" i="16"/>
  <c r="R143" i="16"/>
  <c r="F204" i="16"/>
  <c r="J204" i="16"/>
  <c r="F211" i="16"/>
  <c r="F207" i="16"/>
  <c r="G210" i="16"/>
  <c r="G206" i="16"/>
  <c r="H209" i="16"/>
  <c r="H205" i="16"/>
  <c r="I208" i="16"/>
  <c r="J211" i="16"/>
  <c r="J207" i="16"/>
  <c r="K210" i="16"/>
  <c r="K206" i="16"/>
  <c r="L209" i="16"/>
  <c r="L205" i="16"/>
  <c r="M208" i="16"/>
  <c r="N211" i="16"/>
  <c r="N207" i="16"/>
  <c r="O210" i="16"/>
  <c r="O206" i="16"/>
  <c r="P209" i="16"/>
  <c r="P205" i="16"/>
  <c r="Q208" i="16"/>
  <c r="F212" i="16"/>
  <c r="R151" i="16"/>
  <c r="J212" i="16"/>
  <c r="N212" i="16"/>
  <c r="R150" i="16"/>
  <c r="F152" i="16"/>
  <c r="F191" i="16"/>
  <c r="P178" i="16"/>
  <c r="Q181" i="16"/>
  <c r="Q177" i="16"/>
  <c r="J184" i="16"/>
  <c r="M184" i="16"/>
  <c r="F195" i="16"/>
  <c r="J190" i="16"/>
  <c r="N190" i="16"/>
  <c r="G197" i="16"/>
  <c r="G193" i="16"/>
  <c r="H196" i="16"/>
  <c r="H192" i="16"/>
  <c r="I195" i="16"/>
  <c r="I191" i="16"/>
  <c r="J194" i="16"/>
  <c r="K197" i="16"/>
  <c r="K193" i="16"/>
  <c r="L196" i="16"/>
  <c r="L192" i="16"/>
  <c r="M195" i="16"/>
  <c r="M191" i="16"/>
  <c r="N194" i="16"/>
  <c r="O197" i="16"/>
  <c r="O193" i="16"/>
  <c r="P196" i="16"/>
  <c r="P192" i="16"/>
  <c r="Q195" i="16"/>
  <c r="Q191" i="16"/>
  <c r="I198" i="16"/>
  <c r="M198" i="16"/>
  <c r="Q198" i="16"/>
  <c r="R135" i="16"/>
  <c r="Q139" i="16"/>
  <c r="M139" i="16"/>
  <c r="I139" i="16"/>
  <c r="K204" i="16"/>
  <c r="O204" i="16"/>
  <c r="F210" i="16"/>
  <c r="F206" i="16"/>
  <c r="G205" i="16"/>
  <c r="H208" i="16"/>
  <c r="I207" i="16"/>
  <c r="J210" i="16"/>
  <c r="K209" i="16"/>
  <c r="K205" i="16"/>
  <c r="M211" i="16"/>
  <c r="M207" i="16"/>
  <c r="N210" i="16"/>
  <c r="N206" i="16"/>
  <c r="O209" i="16"/>
  <c r="O205" i="16"/>
  <c r="P208" i="16"/>
  <c r="Q211" i="16"/>
  <c r="Q207" i="16"/>
  <c r="G212" i="16"/>
  <c r="O212" i="16"/>
  <c r="R149" i="16"/>
  <c r="J152" i="16"/>
  <c r="N204" i="16"/>
  <c r="F208" i="16"/>
  <c r="N179" i="16"/>
  <c r="O182" i="16"/>
  <c r="O178" i="16"/>
  <c r="P181" i="16"/>
  <c r="P177" i="16"/>
  <c r="Q180" i="16"/>
  <c r="R125" i="16"/>
  <c r="N184" i="16"/>
  <c r="F194" i="16"/>
  <c r="G190" i="16"/>
  <c r="O190" i="16"/>
  <c r="G196" i="16"/>
  <c r="H195" i="16"/>
  <c r="H191" i="16"/>
  <c r="J197" i="16"/>
  <c r="J193" i="16"/>
  <c r="K196" i="16"/>
  <c r="K192" i="16"/>
  <c r="L195" i="16"/>
  <c r="L191" i="16"/>
  <c r="M194" i="16"/>
  <c r="N197" i="16"/>
  <c r="N193" i="16"/>
  <c r="O196" i="16"/>
  <c r="O192" i="16"/>
  <c r="P195" i="16"/>
  <c r="P191" i="16"/>
  <c r="F198" i="16"/>
  <c r="J198" i="16"/>
  <c r="N198" i="16"/>
  <c r="R138" i="16"/>
  <c r="R134" i="16"/>
  <c r="R130" i="16"/>
  <c r="H139" i="16"/>
  <c r="H204" i="16"/>
  <c r="L204" i="16"/>
  <c r="P204" i="16"/>
  <c r="F209" i="16"/>
  <c r="R148" i="16"/>
  <c r="F205" i="16"/>
  <c r="R144" i="16"/>
  <c r="G208" i="16"/>
  <c r="H211" i="16"/>
  <c r="H207" i="16"/>
  <c r="I210" i="16"/>
  <c r="I206" i="16"/>
  <c r="J209" i="16"/>
  <c r="J205" i="16"/>
  <c r="K208" i="16"/>
  <c r="L211" i="16"/>
  <c r="M210" i="16"/>
  <c r="M206" i="16"/>
  <c r="N205" i="16"/>
  <c r="O208" i="16"/>
  <c r="P207" i="16"/>
  <c r="Q210" i="16"/>
  <c r="H152" i="16"/>
  <c r="H212" i="16"/>
  <c r="L212" i="16"/>
  <c r="L152" i="16"/>
  <c r="P152" i="16"/>
  <c r="P212" i="16"/>
  <c r="R146" i="16"/>
  <c r="R207" i="16" s="1"/>
  <c r="O152" i="16"/>
  <c r="G152" i="16"/>
  <c r="O198" i="16"/>
  <c r="L190" i="16"/>
  <c r="P190" i="16"/>
  <c r="G195" i="16"/>
  <c r="G191" i="16"/>
  <c r="H194" i="16"/>
  <c r="I197" i="16"/>
  <c r="J196" i="16"/>
  <c r="J192" i="16"/>
  <c r="K191" i="16"/>
  <c r="L194" i="16"/>
  <c r="M193" i="16"/>
  <c r="N196" i="16"/>
  <c r="O195" i="16"/>
  <c r="O191" i="16"/>
  <c r="P194" i="16"/>
  <c r="Q197" i="16"/>
  <c r="Q193" i="16"/>
  <c r="G198" i="16"/>
  <c r="K198" i="16"/>
  <c r="F139" i="16"/>
  <c r="K139" i="16"/>
  <c r="G139" i="16"/>
  <c r="I204" i="16"/>
  <c r="M204" i="16"/>
  <c r="Q204" i="16"/>
  <c r="G211" i="16"/>
  <c r="G207" i="16"/>
  <c r="H206" i="16"/>
  <c r="I209" i="16"/>
  <c r="J208" i="16"/>
  <c r="K211" i="16"/>
  <c r="K207" i="16"/>
  <c r="L210" i="16"/>
  <c r="L206" i="16"/>
  <c r="M209" i="16"/>
  <c r="M205" i="16"/>
  <c r="N208" i="16"/>
  <c r="O211" i="16"/>
  <c r="O207" i="16"/>
  <c r="P206" i="16"/>
  <c r="Q209" i="16"/>
  <c r="I212" i="16"/>
  <c r="I152" i="16"/>
  <c r="M212" i="16"/>
  <c r="M152" i="16"/>
  <c r="Q212" i="16"/>
  <c r="R145" i="16"/>
  <c r="Q152" i="16"/>
  <c r="G184" i="16"/>
  <c r="F184" i="16"/>
  <c r="I184" i="16"/>
  <c r="H16" i="16"/>
  <c r="H184" i="16"/>
  <c r="I16" i="16"/>
  <c r="N59" i="15"/>
  <c r="M64" i="15"/>
  <c r="I64" i="15"/>
  <c r="D65" i="15"/>
  <c r="H65" i="15"/>
  <c r="L65" i="15"/>
  <c r="N64" i="15"/>
  <c r="J64" i="15"/>
  <c r="F64" i="15"/>
  <c r="M58" i="15"/>
  <c r="I58" i="15"/>
  <c r="E58" i="15"/>
  <c r="L58" i="15"/>
  <c r="H58" i="15"/>
  <c r="D58" i="15"/>
  <c r="G65" i="15"/>
  <c r="K65" i="15"/>
  <c r="M59" i="15"/>
  <c r="I59" i="15"/>
  <c r="E59" i="15"/>
  <c r="L64" i="15"/>
  <c r="H64" i="15"/>
  <c r="H66" i="15" s="1"/>
  <c r="K58" i="15"/>
  <c r="G58" i="15"/>
  <c r="G60" i="15" s="1"/>
  <c r="I65" i="15"/>
  <c r="D59" i="15"/>
  <c r="E65" i="15"/>
  <c r="M65" i="15"/>
  <c r="M66" i="15" s="1"/>
  <c r="K59" i="15"/>
  <c r="G59" i="15"/>
  <c r="N65" i="15"/>
  <c r="N66" i="15" s="1"/>
  <c r="L59" i="15"/>
  <c r="L60" i="15" s="1"/>
  <c r="H59" i="15"/>
  <c r="K64" i="15"/>
  <c r="K66" i="15" s="1"/>
  <c r="G64" i="15"/>
  <c r="N58" i="15"/>
  <c r="N60" i="15" s="1"/>
  <c r="J58" i="15"/>
  <c r="F58" i="15"/>
  <c r="I66" i="15"/>
  <c r="L66" i="15"/>
  <c r="E64" i="15"/>
  <c r="J59" i="15"/>
  <c r="J60" i="15" s="1"/>
  <c r="F65" i="15"/>
  <c r="F66" i="15" s="1"/>
  <c r="D64" i="15"/>
  <c r="F59" i="15"/>
  <c r="J65" i="15"/>
  <c r="Q27" i="18"/>
  <c r="Q26" i="18"/>
  <c r="S18" i="16"/>
  <c r="S22" i="16"/>
  <c r="R105" i="16"/>
  <c r="R120" i="16"/>
  <c r="S11" i="16"/>
  <c r="S12" i="16"/>
  <c r="S35" i="16"/>
  <c r="S31" i="16"/>
  <c r="S34" i="16"/>
  <c r="S30" i="16"/>
  <c r="S51" i="16"/>
  <c r="S47" i="16"/>
  <c r="P38" i="16"/>
  <c r="H38" i="16"/>
  <c r="L38" i="16"/>
  <c r="K213" i="16" s="1"/>
  <c r="S23" i="16"/>
  <c r="S19" i="16"/>
  <c r="R191" i="16" s="1"/>
  <c r="Q27" i="16"/>
  <c r="P199" i="16" s="1"/>
  <c r="K38" i="16"/>
  <c r="S33" i="16"/>
  <c r="O38" i="16"/>
  <c r="N213" i="16" s="1"/>
  <c r="S50" i="16"/>
  <c r="S46" i="16"/>
  <c r="J54" i="16"/>
  <c r="S49" i="16"/>
  <c r="L54" i="16"/>
  <c r="N54" i="16"/>
  <c r="Q54" i="16"/>
  <c r="P54" i="16"/>
  <c r="R54" i="16"/>
  <c r="M16" i="16"/>
  <c r="Q16" i="16"/>
  <c r="K16" i="16"/>
  <c r="L16" i="16"/>
  <c r="O16" i="16"/>
  <c r="P16" i="16"/>
  <c r="S15" i="16"/>
  <c r="H27" i="16"/>
  <c r="I27" i="16"/>
  <c r="J27" i="16"/>
  <c r="K27" i="16"/>
  <c r="L27" i="16"/>
  <c r="M27" i="16"/>
  <c r="L199" i="16" s="1"/>
  <c r="N27" i="16"/>
  <c r="O27" i="16"/>
  <c r="S25" i="16"/>
  <c r="P27" i="16"/>
  <c r="R27" i="16"/>
  <c r="S26" i="16"/>
  <c r="I38" i="16"/>
  <c r="J38" i="16"/>
  <c r="M38" i="16"/>
  <c r="N38" i="16"/>
  <c r="Q38" i="16"/>
  <c r="R38" i="16"/>
  <c r="S37" i="16"/>
  <c r="G54" i="16"/>
  <c r="H54" i="16"/>
  <c r="I54" i="16"/>
  <c r="K54" i="16"/>
  <c r="M54" i="16"/>
  <c r="O54" i="16"/>
  <c r="S53" i="16"/>
  <c r="G16" i="16"/>
  <c r="J16" i="16"/>
  <c r="N16" i="16"/>
  <c r="S13" i="16"/>
  <c r="S9" i="16"/>
  <c r="R16" i="16"/>
  <c r="S24" i="16"/>
  <c r="S20" i="16"/>
  <c r="S52" i="16"/>
  <c r="S48" i="16"/>
  <c r="G38" i="16"/>
  <c r="S45" i="16"/>
  <c r="S8" i="16"/>
  <c r="G27" i="16"/>
  <c r="S29" i="16"/>
  <c r="S21" i="16"/>
  <c r="S7" i="16"/>
  <c r="F5" i="18"/>
  <c r="G5" i="18"/>
  <c r="H5" i="18"/>
  <c r="I5" i="18"/>
  <c r="J5" i="18"/>
  <c r="K5" i="18"/>
  <c r="L5" i="18"/>
  <c r="M5" i="18"/>
  <c r="N5" i="18"/>
  <c r="O5" i="18"/>
  <c r="P5" i="18"/>
  <c r="E5" i="18"/>
  <c r="S34" i="18" l="1"/>
  <c r="S33" i="18"/>
  <c r="S35" i="18"/>
  <c r="O7" i="18"/>
  <c r="O6" i="18"/>
  <c r="I7" i="18"/>
  <c r="I6" i="18"/>
  <c r="R35" i="18"/>
  <c r="R36" i="18"/>
  <c r="R34" i="18"/>
  <c r="S36" i="18"/>
  <c r="R33" i="18"/>
  <c r="E7" i="18"/>
  <c r="E6" i="18"/>
  <c r="M7" i="18"/>
  <c r="M6" i="18"/>
  <c r="P7" i="18"/>
  <c r="P6" i="18"/>
  <c r="L7" i="18"/>
  <c r="L6" i="18"/>
  <c r="H7" i="18"/>
  <c r="H6" i="18"/>
  <c r="G7" i="18"/>
  <c r="G6" i="18"/>
  <c r="K7" i="18"/>
  <c r="K6" i="18"/>
  <c r="N7" i="18"/>
  <c r="N6" i="18"/>
  <c r="J6" i="18"/>
  <c r="J7" i="18"/>
  <c r="F6" i="18"/>
  <c r="F7" i="18"/>
  <c r="R211" i="16"/>
  <c r="F185" i="16"/>
  <c r="J199" i="16"/>
  <c r="I185" i="16"/>
  <c r="H185" i="16"/>
  <c r="R208" i="16"/>
  <c r="R184" i="16"/>
  <c r="G185" i="16"/>
  <c r="N199" i="16"/>
  <c r="O199" i="16"/>
  <c r="R113" i="16"/>
  <c r="R163" i="16"/>
  <c r="G213" i="16"/>
  <c r="P213" i="16"/>
  <c r="H213" i="16"/>
  <c r="R205" i="16"/>
  <c r="R190" i="16"/>
  <c r="R210" i="16"/>
  <c r="Q199" i="16"/>
  <c r="R192" i="16"/>
  <c r="L171" i="16"/>
  <c r="R162" i="16"/>
  <c r="Q171" i="16"/>
  <c r="M171" i="16"/>
  <c r="I171" i="16"/>
  <c r="F171" i="16"/>
  <c r="M185" i="16"/>
  <c r="R178" i="16"/>
  <c r="P185" i="16"/>
  <c r="O171" i="16"/>
  <c r="M213" i="16"/>
  <c r="G199" i="16"/>
  <c r="O213" i="16"/>
  <c r="L213" i="16"/>
  <c r="R194" i="16"/>
  <c r="R195" i="16"/>
  <c r="R196" i="16"/>
  <c r="R180" i="16"/>
  <c r="J171" i="16"/>
  <c r="N185" i="16"/>
  <c r="R177" i="16"/>
  <c r="G171" i="16"/>
  <c r="R164" i="16"/>
  <c r="O185" i="16"/>
  <c r="K185" i="16"/>
  <c r="R165" i="16"/>
  <c r="Q213" i="16"/>
  <c r="K199" i="16"/>
  <c r="R209" i="16"/>
  <c r="R198" i="16"/>
  <c r="R139" i="16"/>
  <c r="I199" i="16"/>
  <c r="F213" i="16"/>
  <c r="R152" i="16"/>
  <c r="R212" i="16"/>
  <c r="H171" i="16"/>
  <c r="R166" i="16"/>
  <c r="R167" i="16"/>
  <c r="Q185" i="16"/>
  <c r="R182" i="16"/>
  <c r="R197" i="16"/>
  <c r="L185" i="16"/>
  <c r="R126" i="16"/>
  <c r="R179" i="16"/>
  <c r="R206" i="16"/>
  <c r="I213" i="16"/>
  <c r="F199" i="16"/>
  <c r="H199" i="16"/>
  <c r="J213" i="16"/>
  <c r="M199" i="16"/>
  <c r="R204" i="16"/>
  <c r="R176" i="16"/>
  <c r="R170" i="16"/>
  <c r="J185" i="16"/>
  <c r="R181" i="16"/>
  <c r="P171" i="16"/>
  <c r="K171" i="16"/>
  <c r="R168" i="16"/>
  <c r="R193" i="16"/>
  <c r="N171" i="16"/>
  <c r="R169" i="16"/>
  <c r="K60" i="15"/>
  <c r="D66" i="15"/>
  <c r="G66" i="15"/>
  <c r="D60" i="15"/>
  <c r="H60" i="15"/>
  <c r="J66" i="15"/>
  <c r="M60" i="15"/>
  <c r="I60" i="15"/>
  <c r="E60" i="15"/>
  <c r="F60" i="15"/>
  <c r="E66" i="15"/>
  <c r="C67" i="15"/>
  <c r="S16" i="16"/>
  <c r="S54" i="16"/>
  <c r="S27" i="16"/>
  <c r="B220" i="16" s="1"/>
  <c r="S38" i="16"/>
  <c r="B221" i="16" s="1"/>
  <c r="D15" i="18" l="1"/>
  <c r="C17" i="18"/>
  <c r="C15" i="18"/>
  <c r="Q6" i="18"/>
  <c r="C16" i="18"/>
  <c r="C14" i="18"/>
  <c r="L9" i="18"/>
  <c r="D14" i="18"/>
  <c r="D17" i="18"/>
  <c r="Q7" i="18"/>
  <c r="D16" i="18"/>
  <c r="R213" i="16"/>
  <c r="R199" i="16"/>
  <c r="R171" i="16"/>
  <c r="C61" i="15"/>
  <c r="R185" i="16"/>
  <c r="B219" i="16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254" i="19"/>
  <c r="D255" i="19"/>
  <c r="D256" i="19"/>
  <c r="D257" i="19"/>
  <c r="D258" i="19"/>
  <c r="D259" i="19"/>
  <c r="D260" i="19"/>
  <c r="D261" i="19"/>
  <c r="D262" i="19"/>
  <c r="D263" i="19"/>
  <c r="D264" i="19"/>
  <c r="D265" i="19"/>
  <c r="D266" i="19"/>
  <c r="D267" i="19"/>
  <c r="D268" i="19"/>
  <c r="D269" i="19"/>
  <c r="D270" i="19"/>
  <c r="D271" i="19"/>
  <c r="D272" i="19"/>
  <c r="D273" i="19"/>
  <c r="D274" i="19"/>
  <c r="D275" i="19"/>
  <c r="D276" i="19"/>
  <c r="D277" i="19"/>
  <c r="D278" i="19"/>
  <c r="D279" i="19"/>
  <c r="D280" i="19"/>
  <c r="D281" i="19"/>
  <c r="D282" i="19"/>
  <c r="D283" i="19"/>
  <c r="D284" i="19"/>
  <c r="D285" i="19"/>
  <c r="D286" i="19"/>
  <c r="D287" i="19"/>
  <c r="D288" i="19"/>
  <c r="D289" i="19"/>
  <c r="D290" i="19"/>
  <c r="D291" i="19"/>
  <c r="D292" i="19"/>
  <c r="D293" i="19"/>
  <c r="D294" i="19"/>
  <c r="D295" i="19"/>
  <c r="D296" i="19"/>
  <c r="D297" i="19"/>
  <c r="D298" i="19"/>
  <c r="D299" i="19"/>
  <c r="D300" i="19"/>
  <c r="D301" i="19"/>
  <c r="D302" i="19"/>
  <c r="D303" i="19"/>
  <c r="D304" i="19"/>
  <c r="D305" i="19"/>
  <c r="D306" i="19"/>
  <c r="D307" i="19"/>
  <c r="D308" i="19"/>
  <c r="D309" i="19"/>
  <c r="D310" i="19"/>
  <c r="D311" i="19"/>
  <c r="D312" i="19"/>
  <c r="D313" i="19"/>
  <c r="D314" i="19"/>
  <c r="D315" i="19"/>
  <c r="D316" i="19"/>
  <c r="D317" i="19"/>
  <c r="D318" i="19"/>
  <c r="D319" i="19"/>
  <c r="D320" i="19"/>
  <c r="D321" i="19"/>
  <c r="D322" i="19"/>
  <c r="D323" i="19"/>
  <c r="D324" i="19"/>
  <c r="D325" i="19"/>
  <c r="D326" i="19"/>
  <c r="D327" i="19"/>
  <c r="D328" i="19"/>
  <c r="D329" i="19"/>
  <c r="D330" i="19"/>
  <c r="D331" i="19"/>
  <c r="D332" i="19"/>
  <c r="D333" i="19"/>
  <c r="D334" i="19"/>
  <c r="D335" i="19"/>
  <c r="D336" i="19"/>
  <c r="D337" i="19"/>
  <c r="D338" i="19"/>
  <c r="D339" i="19"/>
  <c r="D340" i="19"/>
  <c r="D341" i="19"/>
  <c r="D342" i="19"/>
  <c r="D343" i="19"/>
  <c r="D344" i="19"/>
  <c r="D345" i="19"/>
  <c r="D346" i="19"/>
  <c r="D347" i="19"/>
  <c r="D348" i="19"/>
  <c r="D349" i="19"/>
  <c r="D350" i="19"/>
  <c r="D351" i="19"/>
  <c r="D352" i="19"/>
  <c r="D353" i="19"/>
  <c r="D354" i="19"/>
  <c r="D355" i="19"/>
  <c r="D356" i="19"/>
  <c r="D357" i="19"/>
  <c r="D358" i="19"/>
  <c r="D359" i="19"/>
  <c r="D360" i="19"/>
  <c r="D361" i="19"/>
  <c r="D362" i="19"/>
  <c r="D363" i="19"/>
  <c r="D364" i="19"/>
  <c r="D365" i="19"/>
  <c r="D366" i="19"/>
  <c r="D367" i="19"/>
  <c r="D368" i="19"/>
  <c r="D369" i="19"/>
  <c r="D370" i="19"/>
  <c r="D371" i="19"/>
  <c r="D372" i="19"/>
  <c r="D373" i="19"/>
  <c r="D374" i="19"/>
  <c r="D375" i="19"/>
  <c r="D376" i="19"/>
  <c r="D377" i="19"/>
  <c r="D378" i="19"/>
  <c r="D379" i="19"/>
  <c r="D380" i="19"/>
  <c r="D381" i="19"/>
  <c r="D382" i="19"/>
  <c r="D383" i="19"/>
  <c r="D384" i="19"/>
  <c r="D385" i="19"/>
  <c r="D386" i="19"/>
  <c r="D387" i="19"/>
  <c r="D388" i="19"/>
  <c r="D389" i="19"/>
  <c r="D390" i="19"/>
  <c r="D391" i="19"/>
  <c r="D392" i="19"/>
  <c r="D393" i="19"/>
  <c r="D394" i="19"/>
  <c r="D395" i="19"/>
  <c r="D396" i="19"/>
  <c r="D397" i="19"/>
  <c r="D398" i="19"/>
  <c r="D399" i="19"/>
  <c r="D400" i="19"/>
  <c r="D401" i="19"/>
  <c r="D402" i="19"/>
  <c r="D403" i="19"/>
  <c r="D404" i="19"/>
  <c r="D405" i="19"/>
  <c r="D406" i="19"/>
  <c r="D407" i="19"/>
  <c r="D408" i="19"/>
  <c r="D409" i="19"/>
  <c r="D410" i="19"/>
  <c r="D411" i="19"/>
  <c r="D412" i="19"/>
  <c r="D413" i="19"/>
  <c r="D414" i="19"/>
  <c r="D415" i="19"/>
  <c r="D416" i="19"/>
  <c r="D417" i="19"/>
  <c r="D418" i="19"/>
  <c r="D419" i="19"/>
  <c r="D420" i="19"/>
  <c r="D421" i="19"/>
  <c r="D422" i="19"/>
  <c r="D423" i="19"/>
  <c r="D424" i="19"/>
  <c r="D425" i="19"/>
  <c r="D426" i="19"/>
  <c r="D427" i="19"/>
  <c r="D428" i="19"/>
  <c r="D429" i="19"/>
  <c r="D430" i="19"/>
  <c r="D431" i="19"/>
  <c r="D432" i="19"/>
  <c r="D433" i="19"/>
  <c r="D434" i="19"/>
  <c r="D435" i="19"/>
  <c r="D436" i="19"/>
  <c r="D437" i="19"/>
  <c r="D438" i="19"/>
  <c r="D439" i="19"/>
  <c r="D440" i="19"/>
  <c r="D441" i="19"/>
  <c r="D442" i="19"/>
  <c r="D443" i="19"/>
  <c r="D444" i="19"/>
  <c r="D445" i="19"/>
  <c r="D446" i="19"/>
  <c r="D447" i="19"/>
  <c r="D448" i="19"/>
  <c r="D449" i="19"/>
  <c r="D450" i="19"/>
  <c r="D451" i="19"/>
  <c r="D452" i="19"/>
  <c r="D453" i="19"/>
  <c r="D454" i="19"/>
  <c r="D455" i="19"/>
  <c r="D456" i="19"/>
  <c r="D457" i="19"/>
  <c r="D458" i="19"/>
  <c r="D459" i="19"/>
  <c r="D460" i="19"/>
  <c r="D461" i="19"/>
  <c r="D462" i="19"/>
  <c r="D463" i="19"/>
  <c r="D464" i="19"/>
  <c r="D465" i="19"/>
  <c r="D466" i="19"/>
  <c r="D467" i="19"/>
  <c r="D468" i="19"/>
  <c r="D469" i="19"/>
  <c r="D470" i="19"/>
  <c r="D471" i="19"/>
  <c r="D472" i="19"/>
  <c r="D473" i="19"/>
  <c r="D474" i="19"/>
  <c r="D475" i="19"/>
  <c r="D476" i="19"/>
  <c r="D477" i="19"/>
  <c r="D478" i="19"/>
  <c r="D479" i="19"/>
  <c r="D480" i="19"/>
  <c r="D481" i="19"/>
  <c r="D482" i="19"/>
  <c r="D483" i="19"/>
  <c r="D484" i="19"/>
  <c r="D485" i="19"/>
  <c r="D486" i="19"/>
  <c r="D487" i="19"/>
  <c r="D488" i="19"/>
  <c r="D489" i="19"/>
  <c r="D490" i="19"/>
  <c r="D491" i="19"/>
  <c r="D492" i="19"/>
  <c r="D493" i="19"/>
  <c r="D494" i="19"/>
  <c r="D495" i="19"/>
  <c r="D496" i="19"/>
  <c r="D497" i="19"/>
  <c r="D498" i="19"/>
  <c r="D499" i="19"/>
  <c r="D500" i="19"/>
  <c r="D501" i="19"/>
  <c r="D502" i="19"/>
  <c r="D503" i="19"/>
  <c r="D504" i="19"/>
  <c r="D505" i="19"/>
  <c r="D506" i="19"/>
  <c r="D507" i="19"/>
  <c r="D508" i="19"/>
  <c r="D509" i="19"/>
  <c r="D510" i="19"/>
  <c r="D511" i="19"/>
  <c r="D512" i="19"/>
  <c r="D513" i="19"/>
  <c r="D514" i="19"/>
  <c r="D515" i="19"/>
  <c r="D516" i="19"/>
  <c r="D517" i="19"/>
  <c r="D518" i="19"/>
  <c r="D519" i="19"/>
  <c r="D520" i="19"/>
  <c r="D521" i="19"/>
  <c r="D522" i="19"/>
  <c r="D523" i="19"/>
  <c r="D524" i="19"/>
  <c r="D525" i="19"/>
  <c r="D526" i="19"/>
  <c r="D527" i="19"/>
  <c r="D528" i="19"/>
  <c r="D529" i="19"/>
  <c r="D530" i="19"/>
  <c r="D531" i="19"/>
  <c r="D532" i="19"/>
  <c r="D533" i="19"/>
  <c r="D534" i="19"/>
  <c r="D535" i="19"/>
  <c r="D536" i="19"/>
  <c r="D537" i="19"/>
  <c r="D538" i="19"/>
  <c r="D539" i="19"/>
  <c r="D540" i="19"/>
  <c r="D541" i="19"/>
  <c r="D542" i="19"/>
  <c r="D543" i="19"/>
  <c r="D544" i="19"/>
  <c r="D545" i="19"/>
  <c r="D546" i="19"/>
  <c r="D547" i="19"/>
  <c r="D548" i="19"/>
  <c r="D549" i="19"/>
  <c r="D550" i="19"/>
  <c r="D551" i="19"/>
  <c r="D552" i="19"/>
  <c r="D553" i="19"/>
  <c r="D554" i="19"/>
  <c r="D555" i="19"/>
  <c r="D556" i="19"/>
  <c r="D557" i="19"/>
  <c r="D558" i="19"/>
  <c r="D559" i="19"/>
  <c r="D560" i="19"/>
  <c r="D561" i="19"/>
  <c r="D562" i="19"/>
  <c r="D563" i="19"/>
  <c r="D564" i="19"/>
  <c r="D565" i="19"/>
  <c r="D566" i="19"/>
  <c r="D567" i="19"/>
  <c r="D568" i="19"/>
  <c r="D569" i="19"/>
  <c r="D570" i="19"/>
  <c r="D571" i="19"/>
  <c r="D572" i="19"/>
  <c r="D573" i="19"/>
  <c r="D574" i="19"/>
  <c r="D575" i="19"/>
  <c r="D576" i="19"/>
  <c r="D577" i="19"/>
  <c r="D578" i="19"/>
  <c r="D579" i="19"/>
  <c r="D580" i="19"/>
  <c r="D581" i="19"/>
  <c r="D582" i="19"/>
  <c r="D583" i="19"/>
  <c r="D584" i="19"/>
  <c r="D585" i="19"/>
  <c r="D586" i="19"/>
  <c r="D587" i="19"/>
  <c r="D588" i="19"/>
  <c r="D589" i="19"/>
  <c r="D590" i="19"/>
  <c r="D591" i="19"/>
  <c r="D592" i="19"/>
  <c r="D593" i="19"/>
  <c r="D594" i="19"/>
  <c r="D595" i="19"/>
  <c r="D596" i="19"/>
  <c r="D597" i="19"/>
  <c r="D598" i="19"/>
  <c r="D599" i="19"/>
  <c r="D600" i="19"/>
  <c r="D601" i="19"/>
  <c r="D602" i="19"/>
  <c r="D603" i="19"/>
  <c r="D604" i="19"/>
  <c r="D605" i="19"/>
  <c r="D606" i="19"/>
  <c r="D607" i="19"/>
  <c r="D608" i="19"/>
  <c r="D609" i="19"/>
  <c r="D610" i="19"/>
  <c r="D611" i="19"/>
  <c r="D612" i="19"/>
  <c r="D613" i="19"/>
  <c r="D614" i="19"/>
  <c r="D615" i="19"/>
  <c r="D616" i="19"/>
  <c r="D617" i="19"/>
  <c r="D618" i="19"/>
  <c r="D619" i="19"/>
  <c r="D620" i="19"/>
  <c r="D621" i="19"/>
  <c r="D622" i="19"/>
  <c r="D623" i="19"/>
  <c r="D624" i="19"/>
  <c r="D625" i="19"/>
  <c r="D626" i="19"/>
  <c r="D627" i="19"/>
  <c r="D628" i="19"/>
  <c r="D629" i="19"/>
  <c r="D630" i="19"/>
  <c r="D631" i="19"/>
  <c r="D632" i="19"/>
  <c r="D633" i="19"/>
  <c r="D634" i="19"/>
  <c r="D635" i="19"/>
  <c r="D636" i="19"/>
  <c r="D637" i="19"/>
  <c r="D638" i="19"/>
  <c r="D639" i="19"/>
  <c r="D640" i="19"/>
  <c r="D641" i="19"/>
  <c r="D642" i="19"/>
  <c r="D643" i="19"/>
  <c r="D644" i="19"/>
  <c r="D645" i="19"/>
  <c r="D646" i="19"/>
  <c r="D647" i="19"/>
  <c r="D648" i="19"/>
  <c r="D649" i="19"/>
  <c r="D650" i="19"/>
  <c r="D651" i="19"/>
  <c r="D652" i="19"/>
  <c r="D653" i="19"/>
  <c r="D654" i="19"/>
  <c r="D655" i="19"/>
  <c r="D656" i="19"/>
  <c r="D657" i="19"/>
  <c r="D658" i="19"/>
  <c r="D659" i="19"/>
  <c r="D660" i="19"/>
  <c r="D661" i="19"/>
  <c r="D662" i="19"/>
  <c r="D663" i="19"/>
  <c r="D664" i="19"/>
  <c r="D665" i="19"/>
  <c r="D666" i="19"/>
  <c r="D667" i="19"/>
  <c r="D668" i="19"/>
  <c r="D669" i="19"/>
  <c r="D670" i="19"/>
  <c r="D671" i="19"/>
  <c r="D672" i="19"/>
  <c r="D673" i="19"/>
  <c r="D674" i="19"/>
  <c r="D675" i="19"/>
  <c r="D676" i="19"/>
  <c r="D677" i="19"/>
  <c r="D678" i="19"/>
  <c r="D679" i="19"/>
  <c r="D680" i="19"/>
  <c r="D681" i="19"/>
  <c r="D682" i="19"/>
  <c r="D683" i="19"/>
  <c r="D684" i="19"/>
  <c r="D685" i="19"/>
  <c r="D686" i="19"/>
  <c r="D687" i="19"/>
  <c r="D688" i="19"/>
  <c r="D689" i="19"/>
  <c r="D690" i="19"/>
  <c r="D691" i="19"/>
  <c r="D692" i="19"/>
  <c r="D693" i="19"/>
  <c r="D694" i="19"/>
  <c r="D695" i="19"/>
  <c r="D696" i="19"/>
  <c r="D697" i="19"/>
  <c r="D698" i="19"/>
  <c r="D699" i="19"/>
  <c r="D700" i="19"/>
  <c r="D701" i="19"/>
  <c r="D702" i="19"/>
  <c r="D703" i="19"/>
  <c r="D704" i="19"/>
  <c r="D705" i="19"/>
  <c r="D706" i="19"/>
  <c r="D707" i="19"/>
  <c r="D708" i="19"/>
  <c r="D709" i="19"/>
  <c r="D710" i="19"/>
  <c r="D711" i="19"/>
  <c r="D712" i="19"/>
  <c r="D713" i="19"/>
  <c r="D714" i="19"/>
  <c r="D715" i="19"/>
  <c r="D716" i="19"/>
  <c r="D717" i="19"/>
  <c r="D718" i="19"/>
  <c r="D719" i="19"/>
  <c r="D720" i="19"/>
  <c r="D721" i="19"/>
  <c r="D722" i="19"/>
  <c r="D723" i="19"/>
  <c r="D724" i="19"/>
  <c r="D725" i="19"/>
  <c r="D726" i="19"/>
  <c r="D727" i="19"/>
  <c r="D728" i="19"/>
  <c r="D729" i="19"/>
  <c r="D730" i="19"/>
  <c r="D731" i="19"/>
  <c r="D732" i="19"/>
  <c r="D3" i="19"/>
  <c r="E842" i="17" l="1"/>
  <c r="E841" i="17"/>
  <c r="E840" i="17"/>
  <c r="E839" i="17"/>
  <c r="E838" i="17"/>
  <c r="E837" i="17"/>
  <c r="E836" i="17"/>
  <c r="E835" i="17"/>
  <c r="E834" i="17"/>
  <c r="E833" i="17"/>
  <c r="E832" i="17"/>
  <c r="E831" i="17"/>
  <c r="E830" i="17"/>
  <c r="E829" i="17"/>
  <c r="E828" i="17"/>
  <c r="E827" i="17"/>
  <c r="E826" i="17"/>
  <c r="E825" i="17"/>
  <c r="E824" i="17"/>
  <c r="E823" i="17"/>
  <c r="E822" i="17"/>
  <c r="E821" i="17"/>
  <c r="E820" i="17"/>
  <c r="E819" i="17"/>
  <c r="E818" i="17"/>
  <c r="E817" i="17"/>
  <c r="E816" i="17"/>
  <c r="E815" i="17"/>
  <c r="E814" i="17"/>
  <c r="E813" i="17"/>
  <c r="E812" i="17"/>
  <c r="E811" i="17"/>
  <c r="E810" i="17"/>
  <c r="E809" i="17"/>
  <c r="E808" i="17"/>
  <c r="E807" i="17"/>
  <c r="E806" i="17"/>
  <c r="E805" i="17"/>
  <c r="E804" i="17"/>
  <c r="E803" i="17"/>
  <c r="E802" i="17"/>
  <c r="E801" i="17"/>
  <c r="E800" i="17"/>
  <c r="E799" i="17"/>
  <c r="E798" i="17"/>
  <c r="E797" i="17"/>
  <c r="E796" i="17"/>
  <c r="E795" i="17"/>
  <c r="E794" i="17"/>
  <c r="E793" i="17"/>
  <c r="E792" i="17"/>
  <c r="E791" i="17"/>
  <c r="E790" i="17"/>
  <c r="E789" i="17"/>
  <c r="E788" i="17"/>
  <c r="E787" i="17"/>
  <c r="E786" i="17"/>
  <c r="E785" i="17"/>
  <c r="E784" i="17"/>
  <c r="E783" i="17"/>
  <c r="E782" i="17"/>
  <c r="E781" i="17"/>
  <c r="E780" i="17"/>
  <c r="E779" i="17"/>
  <c r="E778" i="17"/>
  <c r="E777" i="17"/>
  <c r="E776" i="17"/>
  <c r="E775" i="17"/>
  <c r="E774" i="17"/>
  <c r="E773" i="17"/>
  <c r="E772" i="17"/>
  <c r="E771" i="17"/>
  <c r="E770" i="17"/>
  <c r="E769" i="17"/>
  <c r="E768" i="17"/>
  <c r="E767" i="17"/>
  <c r="E766" i="17"/>
  <c r="E765" i="17"/>
  <c r="E764" i="17"/>
  <c r="E763" i="17"/>
  <c r="E762" i="17"/>
  <c r="E761" i="17"/>
  <c r="E760" i="17"/>
  <c r="E759" i="17"/>
  <c r="E758" i="17"/>
  <c r="E757" i="17"/>
  <c r="E756" i="17"/>
  <c r="E755" i="17"/>
  <c r="E754" i="17"/>
  <c r="E753" i="17"/>
  <c r="E752" i="17"/>
  <c r="E751" i="17"/>
  <c r="E750" i="17"/>
  <c r="E749" i="17"/>
  <c r="E748" i="17"/>
  <c r="E747" i="17"/>
  <c r="E746" i="17"/>
  <c r="E745" i="17"/>
  <c r="E744" i="17"/>
  <c r="E743" i="17"/>
  <c r="E742" i="17"/>
  <c r="E741" i="17"/>
  <c r="E740" i="17"/>
  <c r="E739" i="17"/>
  <c r="E738" i="17"/>
  <c r="E737" i="17"/>
  <c r="E736" i="17"/>
  <c r="E735" i="17"/>
  <c r="E734" i="17"/>
  <c r="E733" i="17"/>
  <c r="E732" i="17"/>
  <c r="E731" i="17"/>
  <c r="E730" i="17"/>
  <c r="E729" i="17"/>
  <c r="E728" i="17"/>
  <c r="E727" i="17"/>
  <c r="E726" i="17"/>
  <c r="E725" i="17"/>
  <c r="E724" i="17"/>
  <c r="E723" i="17"/>
  <c r="E722" i="17"/>
  <c r="E721" i="17"/>
  <c r="E720" i="17"/>
  <c r="E719" i="17"/>
  <c r="E718" i="17"/>
  <c r="E717" i="17"/>
  <c r="E716" i="17"/>
  <c r="E715" i="17"/>
  <c r="E714" i="17"/>
  <c r="E713" i="17"/>
  <c r="E712" i="17"/>
  <c r="E711" i="17"/>
  <c r="E710" i="17"/>
  <c r="E709" i="17"/>
  <c r="E708" i="17"/>
  <c r="E707" i="17"/>
  <c r="E706" i="17"/>
  <c r="E705" i="17"/>
  <c r="E704" i="17"/>
  <c r="E703" i="17"/>
  <c r="E702" i="17"/>
  <c r="E701" i="17"/>
  <c r="E700" i="17"/>
  <c r="E699" i="17"/>
  <c r="E698" i="17"/>
  <c r="E697" i="17"/>
  <c r="E696" i="17"/>
  <c r="E695" i="17"/>
  <c r="E694" i="17"/>
  <c r="E693" i="17"/>
  <c r="E692" i="17"/>
  <c r="E691" i="17"/>
  <c r="E690" i="17"/>
  <c r="E689" i="17"/>
  <c r="E688" i="17"/>
  <c r="E687" i="17"/>
  <c r="E686" i="17"/>
  <c r="E685" i="17"/>
  <c r="E684" i="17"/>
  <c r="E683" i="17"/>
  <c r="E682" i="17"/>
  <c r="E681" i="17"/>
  <c r="E680" i="17"/>
  <c r="E679" i="17"/>
  <c r="E678" i="17"/>
  <c r="E677" i="17"/>
  <c r="E676" i="17"/>
  <c r="E675" i="17"/>
  <c r="E674" i="17"/>
  <c r="E673" i="17"/>
  <c r="E672" i="17"/>
  <c r="E671" i="17"/>
  <c r="E670" i="17"/>
  <c r="E669" i="17"/>
  <c r="E668" i="17"/>
  <c r="E667" i="17"/>
  <c r="E666" i="17"/>
  <c r="E665" i="17"/>
  <c r="E664" i="17"/>
  <c r="E663" i="17"/>
  <c r="E662" i="17"/>
  <c r="E661" i="17"/>
  <c r="E660" i="17"/>
  <c r="E659" i="17"/>
  <c r="E658" i="17"/>
  <c r="E657" i="17"/>
  <c r="E656" i="17"/>
  <c r="E655" i="17"/>
  <c r="E654" i="17"/>
  <c r="E653" i="17"/>
  <c r="E652" i="17"/>
  <c r="E651" i="17"/>
  <c r="E650" i="17"/>
  <c r="E649" i="17"/>
  <c r="E648" i="17"/>
  <c r="E647" i="17"/>
  <c r="E646" i="17"/>
  <c r="E645" i="17"/>
  <c r="E644" i="17"/>
  <c r="E643" i="17"/>
  <c r="E642" i="17"/>
  <c r="E641" i="17"/>
  <c r="E640" i="17"/>
  <c r="E639" i="17"/>
  <c r="E638" i="17"/>
  <c r="E637" i="17"/>
  <c r="E636" i="17"/>
  <c r="E635" i="17"/>
  <c r="E634" i="17"/>
  <c r="E633" i="17"/>
  <c r="E632" i="17"/>
  <c r="E631" i="17"/>
  <c r="E630" i="17"/>
  <c r="E629" i="17"/>
  <c r="E628" i="17"/>
  <c r="E627" i="17"/>
  <c r="E626" i="17"/>
  <c r="E625" i="17"/>
  <c r="E624" i="17"/>
  <c r="E623" i="17"/>
  <c r="E622" i="17"/>
  <c r="E621" i="17"/>
  <c r="E620" i="17"/>
  <c r="E619" i="17"/>
  <c r="E618" i="17"/>
  <c r="E617" i="17"/>
  <c r="E616" i="17"/>
  <c r="E615" i="17"/>
  <c r="E614" i="17"/>
  <c r="E613" i="17"/>
  <c r="E612" i="17"/>
  <c r="E611" i="17"/>
  <c r="E610" i="17"/>
  <c r="E609" i="17"/>
  <c r="E608" i="17"/>
  <c r="E607" i="17"/>
  <c r="E606" i="17"/>
  <c r="E605" i="17"/>
  <c r="E604" i="17"/>
  <c r="E603" i="17"/>
  <c r="E602" i="17"/>
  <c r="E601" i="17"/>
  <c r="E600" i="17"/>
  <c r="E599" i="17"/>
  <c r="E598" i="17"/>
  <c r="E597" i="17"/>
  <c r="E596" i="17"/>
  <c r="E595" i="17"/>
  <c r="E594" i="17"/>
  <c r="E593" i="17"/>
  <c r="E592" i="17"/>
  <c r="E591" i="17"/>
  <c r="E590" i="17"/>
  <c r="E589" i="17"/>
  <c r="E588" i="17"/>
  <c r="E587" i="17"/>
  <c r="E586" i="17"/>
  <c r="E585" i="17"/>
  <c r="E584" i="17"/>
  <c r="E583" i="17"/>
  <c r="E582" i="17"/>
  <c r="E581" i="17"/>
  <c r="E580" i="17"/>
  <c r="E579" i="17"/>
  <c r="E578" i="17"/>
  <c r="E577" i="17"/>
  <c r="E576" i="17"/>
  <c r="E575" i="17"/>
  <c r="E574" i="17"/>
  <c r="E573" i="17"/>
  <c r="E572" i="17"/>
  <c r="E571" i="17"/>
  <c r="E570" i="17"/>
  <c r="E569" i="17"/>
  <c r="E568" i="17"/>
  <c r="E567" i="17"/>
  <c r="E566" i="17"/>
  <c r="E565" i="17"/>
  <c r="E564" i="17"/>
  <c r="E563" i="17"/>
  <c r="E562" i="17"/>
  <c r="E561" i="17"/>
  <c r="E560" i="17"/>
  <c r="E559" i="17"/>
  <c r="E558" i="17"/>
  <c r="E557" i="17"/>
  <c r="E556" i="17"/>
  <c r="E555" i="17"/>
  <c r="E554" i="17"/>
  <c r="E553" i="17"/>
  <c r="E552" i="17"/>
  <c r="E551" i="17"/>
  <c r="E550" i="17"/>
  <c r="E549" i="17"/>
  <c r="E548" i="17"/>
  <c r="E547" i="17"/>
  <c r="E546" i="17"/>
  <c r="E545" i="17"/>
  <c r="E544" i="17"/>
  <c r="E543" i="17"/>
  <c r="E542" i="17"/>
  <c r="E541" i="17"/>
  <c r="E540" i="17"/>
  <c r="E539" i="17"/>
  <c r="E538" i="17"/>
  <c r="E537" i="17"/>
  <c r="E536" i="17"/>
  <c r="E535" i="17"/>
  <c r="E534" i="17"/>
  <c r="E533" i="17"/>
  <c r="E532" i="17"/>
  <c r="E531" i="17"/>
  <c r="E530" i="17"/>
  <c r="E529" i="17"/>
  <c r="E528" i="17"/>
  <c r="E527" i="17"/>
  <c r="E526" i="17"/>
  <c r="E525" i="17"/>
  <c r="E524" i="17"/>
  <c r="E523" i="17"/>
  <c r="E522" i="17"/>
  <c r="E521" i="17"/>
  <c r="E520" i="17"/>
  <c r="E519" i="17"/>
  <c r="E518" i="17"/>
  <c r="E517" i="17"/>
  <c r="E516" i="17"/>
  <c r="E515" i="17"/>
  <c r="E514" i="17"/>
  <c r="E513" i="17"/>
  <c r="E512" i="17"/>
  <c r="E511" i="17"/>
  <c r="E510" i="17"/>
  <c r="E509" i="17"/>
  <c r="E508" i="17"/>
  <c r="E507" i="17"/>
  <c r="E506" i="17"/>
  <c r="E505" i="17"/>
  <c r="E504" i="17"/>
  <c r="E503" i="17"/>
  <c r="E502" i="17"/>
  <c r="E501" i="17"/>
  <c r="E500" i="17"/>
  <c r="E499" i="17"/>
  <c r="E498" i="17"/>
  <c r="E497" i="17"/>
  <c r="E496" i="17"/>
  <c r="E495" i="17"/>
  <c r="E494" i="17"/>
  <c r="E493" i="17"/>
  <c r="E492" i="17"/>
  <c r="E491" i="17"/>
  <c r="E490" i="17"/>
  <c r="E489" i="17"/>
  <c r="E488" i="17"/>
  <c r="E487" i="17"/>
  <c r="E486" i="17"/>
  <c r="E485" i="17"/>
  <c r="E484" i="17"/>
  <c r="E483" i="17"/>
  <c r="E482" i="17"/>
  <c r="E481" i="17"/>
  <c r="E480" i="17"/>
  <c r="E479" i="17"/>
  <c r="E478" i="17"/>
  <c r="E477" i="17"/>
  <c r="E476" i="17"/>
  <c r="E475" i="17"/>
  <c r="E474" i="17"/>
  <c r="E473" i="17"/>
  <c r="E472" i="17"/>
  <c r="E471" i="17"/>
  <c r="E374" i="17"/>
  <c r="E373" i="17"/>
  <c r="E372" i="17"/>
  <c r="E371" i="17"/>
  <c r="E370" i="17"/>
  <c r="E369" i="17"/>
  <c r="E368" i="17"/>
  <c r="E367" i="17"/>
  <c r="E366" i="17"/>
  <c r="E365" i="17"/>
  <c r="E364" i="17"/>
  <c r="E363" i="17"/>
  <c r="E362" i="17"/>
  <c r="E361" i="17"/>
  <c r="E360" i="17"/>
  <c r="E359" i="17"/>
  <c r="E358" i="17"/>
  <c r="E357" i="17"/>
  <c r="E356" i="17"/>
  <c r="E355" i="17"/>
  <c r="E354" i="17"/>
  <c r="E353" i="17"/>
  <c r="E352" i="17"/>
  <c r="E351" i="17"/>
  <c r="E350" i="17"/>
  <c r="E349" i="17"/>
  <c r="E348" i="17"/>
  <c r="E347" i="17"/>
  <c r="E346" i="17"/>
  <c r="E345" i="17"/>
  <c r="E344" i="17"/>
  <c r="E343" i="17"/>
  <c r="E342" i="17"/>
  <c r="E341" i="17"/>
  <c r="E340" i="17"/>
  <c r="E339" i="17"/>
  <c r="E338" i="17"/>
  <c r="E337" i="17"/>
  <c r="E336" i="17"/>
  <c r="E335" i="17"/>
  <c r="E334" i="17"/>
  <c r="E333" i="17"/>
  <c r="E332" i="17"/>
  <c r="E331" i="17"/>
  <c r="E330" i="17"/>
  <c r="E329" i="17"/>
  <c r="E328" i="17"/>
  <c r="E327" i="17"/>
  <c r="E326" i="17"/>
  <c r="E325" i="17"/>
  <c r="E324" i="17"/>
  <c r="E323" i="17"/>
  <c r="E322" i="17"/>
  <c r="E321" i="17"/>
  <c r="E320" i="17"/>
  <c r="E319" i="17"/>
  <c r="E318" i="17"/>
  <c r="E317" i="17"/>
  <c r="E316" i="17"/>
  <c r="E315" i="17"/>
  <c r="E314" i="17"/>
  <c r="E313" i="17"/>
  <c r="E312" i="17"/>
  <c r="E311" i="17"/>
  <c r="E310" i="17"/>
  <c r="E309" i="17"/>
  <c r="E308" i="17"/>
  <c r="E307" i="17"/>
  <c r="E306" i="17"/>
  <c r="E305" i="17"/>
  <c r="E304" i="17"/>
  <c r="E303" i="17"/>
  <c r="E302" i="17"/>
  <c r="E301" i="17"/>
  <c r="E300" i="17"/>
  <c r="E299" i="17"/>
  <c r="E298" i="17"/>
  <c r="E297" i="17"/>
  <c r="E296" i="17"/>
  <c r="E295" i="17"/>
  <c r="E294" i="17"/>
  <c r="E293" i="17"/>
  <c r="E292" i="17"/>
  <c r="E291" i="17"/>
  <c r="E290" i="17"/>
  <c r="E289" i="17"/>
  <c r="E288" i="17"/>
  <c r="E287" i="17"/>
  <c r="E286" i="17"/>
  <c r="E285" i="17"/>
  <c r="E284" i="17"/>
  <c r="E283" i="17"/>
  <c r="E282" i="17"/>
  <c r="E281" i="17"/>
  <c r="E280" i="17"/>
  <c r="E279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18" i="17"/>
  <c r="E217" i="17"/>
  <c r="E216" i="17"/>
  <c r="E215" i="17"/>
  <c r="E214" i="17"/>
  <c r="E213" i="17"/>
  <c r="E212" i="17"/>
  <c r="E211" i="17"/>
  <c r="E210" i="17"/>
  <c r="E209" i="17"/>
  <c r="E208" i="17"/>
  <c r="E207" i="17"/>
  <c r="E206" i="17"/>
  <c r="E205" i="17"/>
  <c r="E204" i="17"/>
  <c r="E203" i="17"/>
  <c r="E202" i="17"/>
  <c r="E201" i="17"/>
  <c r="E200" i="17"/>
  <c r="E199" i="17"/>
  <c r="E198" i="17"/>
  <c r="E197" i="17"/>
  <c r="E196" i="17"/>
  <c r="E195" i="17"/>
  <c r="E183" i="17" l="1"/>
  <c r="E184" i="17"/>
  <c r="E185" i="17"/>
  <c r="E186" i="17"/>
  <c r="E187" i="17"/>
  <c r="E188" i="17"/>
  <c r="E189" i="17"/>
  <c r="E190" i="17"/>
  <c r="E191" i="17"/>
  <c r="E192" i="17"/>
  <c r="E193" i="17"/>
  <c r="E194" i="17"/>
  <c r="E182" i="17" l="1"/>
  <c r="E181" i="17"/>
  <c r="E180" i="17"/>
  <c r="E179" i="17"/>
  <c r="E178" i="17"/>
  <c r="E177" i="17"/>
  <c r="E176" i="17"/>
  <c r="E175" i="17"/>
  <c r="E174" i="17"/>
  <c r="E173" i="17"/>
  <c r="E172" i="17"/>
  <c r="E171" i="17"/>
  <c r="E170" i="17"/>
  <c r="E169" i="17"/>
  <c r="E168" i="17"/>
  <c r="E167" i="17"/>
  <c r="E166" i="17"/>
  <c r="E165" i="17"/>
  <c r="E164" i="17"/>
  <c r="E163" i="17"/>
  <c r="E162" i="17"/>
  <c r="E161" i="17"/>
  <c r="E160" i="17"/>
  <c r="E159" i="17"/>
  <c r="E158" i="17"/>
  <c r="E157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3" i="17"/>
  <c r="E142" i="17"/>
  <c r="E141" i="17"/>
  <c r="E140" i="17"/>
  <c r="E139" i="17"/>
  <c r="E138" i="17"/>
  <c r="E137" i="17"/>
  <c r="E136" i="17"/>
  <c r="E135" i="17"/>
  <c r="E134" i="17"/>
  <c r="E133" i="17"/>
  <c r="E132" i="17"/>
  <c r="E131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8" i="17"/>
  <c r="E117" i="17"/>
  <c r="E116" i="17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4" i="17" l="1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3" i="17"/>
</calcChain>
</file>

<file path=xl/sharedStrings.xml><?xml version="1.0" encoding="utf-8"?>
<sst xmlns="http://schemas.openxmlformats.org/spreadsheetml/2006/main" count="9257" uniqueCount="140">
  <si>
    <t>Revenues</t>
  </si>
  <si>
    <t>Cost Centre</t>
  </si>
  <si>
    <t>Cost Centre Element</t>
  </si>
  <si>
    <t>Total</t>
  </si>
  <si>
    <t>$</t>
  </si>
  <si>
    <t>Unit</t>
  </si>
  <si>
    <t>Kootha</t>
  </si>
  <si>
    <t>Jutik</t>
  </si>
  <si>
    <t>Surjek</t>
  </si>
  <si>
    <t>All</t>
  </si>
  <si>
    <t>Month</t>
  </si>
  <si>
    <t>Value Driver</t>
  </si>
  <si>
    <t>002 Public Sales</t>
  </si>
  <si>
    <t>001 Private Water Hedge Sales</t>
  </si>
  <si>
    <t>003 Residential Sales</t>
  </si>
  <si>
    <t>W-Transact (0212) - Hard</t>
  </si>
  <si>
    <t>W-Transact (0211) - Soft</t>
  </si>
  <si>
    <t>Data Source Reference</t>
  </si>
  <si>
    <t>Value Drivers</t>
  </si>
  <si>
    <t>Month (Number)</t>
  </si>
  <si>
    <t>Profit Centre</t>
  </si>
  <si>
    <t>Centre Type</t>
  </si>
  <si>
    <t>Cost Centre / Profit Centre</t>
  </si>
  <si>
    <t>Cost Centre / Profit Centre Elements</t>
  </si>
  <si>
    <t>Chemical Costs</t>
  </si>
  <si>
    <t>Chem-Exp (001)</t>
  </si>
  <si>
    <t>Facility Costs</t>
  </si>
  <si>
    <t>Utility-Exp (002) - Heating</t>
  </si>
  <si>
    <t>Utility-Exp (002) - Electricity</t>
  </si>
  <si>
    <t>Plant Maintenance (001)</t>
  </si>
  <si>
    <t>Plant Outages (002)</t>
  </si>
  <si>
    <t>Plant Op. Costs (003)</t>
  </si>
  <si>
    <t>Plant Admin Costs (004)</t>
  </si>
  <si>
    <t>Labour Costs</t>
  </si>
  <si>
    <t>Labour-Costs (001)</t>
  </si>
  <si>
    <t>Expenses</t>
  </si>
  <si>
    <t>Account Type</t>
  </si>
  <si>
    <t>Financial Actual</t>
  </si>
  <si>
    <t>Financial Budget</t>
  </si>
  <si>
    <t>Water Production Actuals</t>
  </si>
  <si>
    <t>None</t>
  </si>
  <si>
    <t>Row Data</t>
  </si>
  <si>
    <t>Water Production Budget</t>
  </si>
  <si>
    <t>Giga-Litre</t>
  </si>
  <si>
    <t>Operational Maintenance Costs</t>
  </si>
  <si>
    <t>Unit of Measure</t>
  </si>
  <si>
    <t>Water Type</t>
  </si>
  <si>
    <t>Trading Interval</t>
  </si>
  <si>
    <t>Market Water Demand (Mega-Litres)</t>
  </si>
  <si>
    <t>Water Balancing Price ($/ML)</t>
  </si>
  <si>
    <t>Soft</t>
  </si>
  <si>
    <t>Hard</t>
  </si>
  <si>
    <t>Month #</t>
  </si>
  <si>
    <t>Avg. Quantity of Soft + Hard Water</t>
  </si>
  <si>
    <t>Hard + Soft Water Table</t>
  </si>
  <si>
    <t>Hard Water Table</t>
  </si>
  <si>
    <t>Soft Water Table</t>
  </si>
  <si>
    <t>Avg. Water Market Balancing Price (WMBP)</t>
  </si>
  <si>
    <t>Macro Scatter Plots</t>
  </si>
  <si>
    <t>Soft Water Scatter Plot</t>
  </si>
  <si>
    <t>Micro Scatter Plots</t>
  </si>
  <si>
    <t>Overall Scatter Plot (Hard + Soft)</t>
  </si>
  <si>
    <t>Financial Actuals</t>
  </si>
  <si>
    <t>Desalination Cost to Produce ($/ML)</t>
  </si>
  <si>
    <t>Desalination Cost to Produce ($/ML) Variance</t>
  </si>
  <si>
    <t>Desalination Cost to Produce ($/ML) Budget</t>
  </si>
  <si>
    <t>Overall Desalination Cost to Produce ($/ML)</t>
  </si>
  <si>
    <t>Overall Average WBMP Market Price</t>
  </si>
  <si>
    <t>Complete the Variance Analysis Below</t>
  </si>
  <si>
    <t>Variance Analysis (All Desalination Plants)</t>
  </si>
  <si>
    <t>Variance Analysis (Kootha)</t>
  </si>
  <si>
    <t>Variance Analysis (Surjek)</t>
  </si>
  <si>
    <t>Variance Analysis (Jutik)</t>
  </si>
  <si>
    <t>Average Water Balancing Market Price</t>
  </si>
  <si>
    <t>Quarter 1 (January - March)</t>
  </si>
  <si>
    <t>Quarter 2 (April to June)</t>
  </si>
  <si>
    <t>Quarter 4 (October to December)</t>
  </si>
  <si>
    <t>Quarter 3 (July to September)</t>
  </si>
  <si>
    <t>Quarter</t>
  </si>
  <si>
    <t>Average Quarterly Price Per Trading Period</t>
  </si>
  <si>
    <t>Average Quarterly Water Demand Per Trading Period</t>
  </si>
  <si>
    <t>Market Water Demand (Giga-Litres)</t>
  </si>
  <si>
    <t>Q1</t>
  </si>
  <si>
    <t>Q3</t>
  </si>
  <si>
    <t>Q4</t>
  </si>
  <si>
    <t>Q2</t>
  </si>
  <si>
    <t>% Revenue Reduction</t>
  </si>
  <si>
    <t>Water Trading Repository Table</t>
  </si>
  <si>
    <t>Source</t>
  </si>
  <si>
    <t>% Change in Price</t>
  </si>
  <si>
    <t>% Change in Qty</t>
  </si>
  <si>
    <t>EoD</t>
  </si>
  <si>
    <t>Soft Water</t>
  </si>
  <si>
    <t>Hard Water</t>
  </si>
  <si>
    <t>Average EoD (Year)</t>
  </si>
  <si>
    <t>Hard Water Scatter Plot</t>
  </si>
  <si>
    <t>Highly Elastic</t>
  </si>
  <si>
    <t>Relatively inelastic</t>
  </si>
  <si>
    <t>Cost to Produce generally decreases around December. Overall, the Cost to Produce trends downwards as Water Production increases.</t>
  </si>
  <si>
    <t>Aggregate Cost to Produce seems to have an opposite curve than Aggregate Water Volumes.</t>
  </si>
  <si>
    <t>Sujek Q3</t>
  </si>
  <si>
    <t>Surjek Q4</t>
  </si>
  <si>
    <t>Surjek Q1</t>
  </si>
  <si>
    <t>Surjek Q2</t>
  </si>
  <si>
    <t>Economic Analysis</t>
  </si>
  <si>
    <r>
      <t>Calculate and chart the Average Water Balancing Market Price (WBMP) and Average Quantities of Water Demanded for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1) Hard and Soft Water Combined</t>
    </r>
    <r>
      <rPr>
        <sz val="11"/>
        <rFont val="Arial"/>
        <family val="2"/>
      </rPr>
      <t xml:space="preserve">, 2) </t>
    </r>
    <r>
      <rPr>
        <b/>
        <sz val="11"/>
        <rFont val="Arial"/>
        <family val="2"/>
      </rPr>
      <t>Hard Water Only and 3) Soft Water Only across July-13 and June-2014.</t>
    </r>
  </si>
  <si>
    <t>Plot the data from above, with the Y-Axis set to Avg. Quantity of Water and X-Axis set to Avg. WMBP. Create charts showing the Overall (Hard Water + Soft Water) Scatter Plot, Hard Water Scatter Plot and Soft Water Scatter Plot.</t>
  </si>
  <si>
    <r>
      <rPr>
        <b/>
        <sz val="11"/>
        <color rgb="FFFF0000"/>
        <rFont val="Arial"/>
        <family val="2"/>
      </rPr>
      <t>Elastic - The chart shows more of a horizontal line indicating an elasticity.</t>
    </r>
    <r>
      <rPr>
        <sz val="11"/>
        <color rgb="FFFF0000"/>
        <rFont val="Arial"/>
        <family val="2"/>
      </rPr>
      <t xml:space="preserve">
</t>
    </r>
  </si>
  <si>
    <t>Plot the data in the Water Trading Repository Table. Create charts showing the Overall (Hard Water + Soft Water) Scatter Plot, Hard Water Scatter Plot and Soft Water Scatter Plots.</t>
  </si>
  <si>
    <t>Elastic - The chart overall shows a trend that would be more of a horizontal line indicating elasticity.</t>
  </si>
  <si>
    <t>Inelastic - This chart shows trends that would be straight up and down when charted, indicating inelasticity.</t>
  </si>
  <si>
    <t>Unitary Elastic - The overall trend on this chart seems to show unitary elasticity, where EoD would equal ~1.</t>
  </si>
  <si>
    <t>Flip the Axis back to a standard Price-Quantity relationship</t>
  </si>
  <si>
    <t>Plot the data calculated above in first chart, with the Y-Axis set to Avg. WMBP and X-Axis set to Avg. Qty of Water Demanded. Create charts showing the Overall (Hard Water + Soft Water) Scatter Plot, Hard Water Scatter Plot and Soft Water Scatter Plot.</t>
  </si>
  <si>
    <t>Calculate the Elasticity of Demand Coefficient for each month. Aaverage out the monthly Elasticity of Demand Coefficient from February to December and identify whether the product is elastic or inelastic.</t>
  </si>
  <si>
    <t>Economic Cost Analysis</t>
  </si>
  <si>
    <r>
      <t xml:space="preserve">Calculate the Cost to Produce for each plant below using the following formula per plant:
</t>
    </r>
    <r>
      <rPr>
        <b/>
        <sz val="10"/>
        <color rgb="FFFF0000"/>
        <rFont val="Arial"/>
        <family val="2"/>
      </rPr>
      <t>Plant Cost to Produce = ( Chemical Costs + Facility Costs + Operational Maintenance Costs + Labour Costs ) / Total Volume of Water Produced for the Month (GL) * 1,000 (To Convert to Mega-Litres from Giga Litres)</t>
    </r>
    <r>
      <rPr>
        <b/>
        <sz val="10"/>
        <color rgb="FF000000"/>
        <rFont val="Arial"/>
        <family val="2"/>
      </rPr>
      <t xml:space="preserve">
What do we observe?</t>
    </r>
  </si>
  <si>
    <t>Aggregate the Cost Center for each Plant. Plot out the Overall Cost to Produce, as well as the Cost to Produce for Kootha, Surjek and Jutik for comparison.</t>
  </si>
  <si>
    <t>Use Monthly Cost to Produce, plot each plant's Cost to Produce against the Total Volume of Water produced. What trends do we observe? Is ther a correlation</t>
  </si>
  <si>
    <t>No. With a visually close to horizontal trend line, Surjek looks to have a weak correlation.</t>
  </si>
  <si>
    <t>No. With a visually close to horizontal trend line, Jutik looks to have a weak correlation.</t>
  </si>
  <si>
    <t>Yes. The trend shows that the Cost to Produce generally goes down as the volume of water produced goes up. The correlation here is stronger than the other two plants.</t>
  </si>
  <si>
    <t xml:space="preserve">What is driving this variance, or difference, between the Actuals and Budget? </t>
  </si>
  <si>
    <t>Mostly Labor Costs</t>
  </si>
  <si>
    <t>Are there any Units which are not cost effective with respect to the Water Balancing Market Price? All units come in under overall budget.</t>
  </si>
  <si>
    <t>All units come in under overall budget.</t>
  </si>
  <si>
    <r>
      <t xml:space="preserve">
How are our desalination plants performing according to our </t>
    </r>
    <r>
      <rPr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 xml:space="preserve">udget at a macro level? </t>
    </r>
    <r>
      <rPr>
        <sz val="10"/>
        <color rgb="FF000000"/>
        <rFont val="Arial"/>
        <family val="2"/>
      </rPr>
      <t>We are mostly under budget the first half of the year and then under budget the second half.</t>
    </r>
  </si>
  <si>
    <t>We are mostly under budget the first half of the year and then under budget the second half.</t>
  </si>
  <si>
    <t>Financial Variance - Use formula: Budget - Actual, complete each table. What trends do we observe?</t>
  </si>
  <si>
    <t>Mostly under budget from July to November. Then in December, we start to go over budget through June. Overall, we came in under budget (~$4.6M).</t>
  </si>
  <si>
    <t>Surjek has a much higher Overall Desalination Cost to Produce than Kootha and Jutik.</t>
  </si>
  <si>
    <t xml:space="preserve">Compare the Market Price against the $/MWh of our plants. 
Complete the table and chart Overall Desalination Cost to Produce and the Overall Average WBMP Market Price. What do we observe? </t>
  </si>
  <si>
    <t>Forecast Analysis</t>
  </si>
  <si>
    <t>Q1 reflects the highest average price by far. In contrast, Q2 reflects the lowest.</t>
  </si>
  <si>
    <t>Which quarter has the highest/lowest prices with the respective Average Quarterly Water Volumes. What do we observe?</t>
  </si>
  <si>
    <t>What would the revenue reduction be for Surjek if we performed the maintenance outage in Q1, Q2, Q3 or Q4?</t>
  </si>
  <si>
    <t>What quarter should the maintenance outage be performed at Surjek?</t>
  </si>
  <si>
    <t>The maintenance should be completed in Q4, where the revenue reduction would be the least at 22.03%, $44.5M.</t>
  </si>
  <si>
    <t>The Average Monthly Balancing Market Price stays steady throughought the year with a $10 variance bell curve from Dec through April, being affected by Market Water Demand increases during that time.</t>
  </si>
  <si>
    <t>Predict what the demand profile may look like for the future. What trends do we observe?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</si>
</sst>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5" formatCode="&quot;$&quot;#,##0.00;[Red]\-&quot;$&quot;#,##0.00"/>
    <numFmt numFmtId="166" formatCode="0.0%"/>
    <numFmt numFmtId="167" formatCode="&quot;$&quot;#,##0.00"/>
    <numFmt numFmtId="168" formatCode="&quot;$&quot;#,##0.00;[Red]\-&quot;$&quot;#,##0.00\ &quot;$/ML&quot;"/>
    <numFmt numFmtId="169" formatCode="[$-409]mmm\-yy;@"/>
  </numFmts>
  <fonts count="36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</font>
    <font>
      <sz val="8"/>
      <name val="Calibri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9"/>
      <color theme="0"/>
      <name val="Arial"/>
      <family val="2"/>
    </font>
    <font>
      <sz val="11"/>
      <color theme="0"/>
      <name val="Arial"/>
      <family val="2"/>
    </font>
    <font>
      <b/>
      <sz val="8"/>
      <color rgb="FF000000"/>
      <name val="Arial"/>
      <family val="2"/>
    </font>
    <font>
      <b/>
      <sz val="8"/>
      <color theme="0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C00000"/>
      <name val="Arial"/>
      <family val="2"/>
    </font>
    <font>
      <b/>
      <sz val="10"/>
      <color rgb="FFC00000"/>
      <name val="Arial"/>
      <family val="2"/>
    </font>
    <font>
      <sz val="11"/>
      <color rgb="FFC00000"/>
      <name val="Calibri"/>
      <family val="2"/>
    </font>
    <font>
      <sz val="11"/>
      <color rgb="FF000000"/>
      <name val="Calibri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93B1CD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3B1CD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9" fontId="28" fillId="0" borderId="0" applyFont="0" applyFill="0" applyBorder="0" applyAlignment="0" applyProtection="0"/>
  </cellStyleXfs>
  <cellXfs count="145">
    <xf numFmtId="0" fontId="0" fillId="0" borderId="0" xfId="0"/>
    <xf numFmtId="4" fontId="2" fillId="2" borderId="2" xfId="0" applyNumberFormat="1" applyFont="1" applyFill="1" applyBorder="1" applyAlignment="1">
      <alignment horizontal="right" vertical="top"/>
    </xf>
    <xf numFmtId="4" fontId="2" fillId="2" borderId="3" xfId="0" applyNumberFormat="1" applyFont="1" applyFill="1" applyBorder="1" applyAlignment="1">
      <alignment horizontal="right" vertical="top"/>
    </xf>
    <xf numFmtId="4" fontId="2" fillId="2" borderId="4" xfId="0" applyNumberFormat="1" applyFont="1" applyFill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14" fillId="0" borderId="0" xfId="0" applyFont="1"/>
    <xf numFmtId="0" fontId="15" fillId="0" borderId="0" xfId="0" applyFont="1"/>
    <xf numFmtId="0" fontId="5" fillId="3" borderId="0" xfId="0" applyFont="1" applyFill="1"/>
    <xf numFmtId="0" fontId="12" fillId="3" borderId="0" xfId="0" applyFont="1" applyFill="1"/>
    <xf numFmtId="17" fontId="12" fillId="3" borderId="0" xfId="0" applyNumberFormat="1" applyFont="1" applyFill="1"/>
    <xf numFmtId="0" fontId="6" fillId="3" borderId="0" xfId="0" applyFont="1" applyFill="1"/>
    <xf numFmtId="165" fontId="5" fillId="0" borderId="0" xfId="0" applyNumberFormat="1" applyFont="1"/>
    <xf numFmtId="3" fontId="12" fillId="3" borderId="0" xfId="0" applyNumberFormat="1" applyFont="1" applyFill="1"/>
    <xf numFmtId="0" fontId="9" fillId="4" borderId="0" xfId="0" applyFont="1" applyFill="1"/>
    <xf numFmtId="0" fontId="11" fillId="4" borderId="0" xfId="0" applyFont="1" applyFill="1"/>
    <xf numFmtId="0" fontId="3" fillId="5" borderId="0" xfId="0" applyFont="1" applyFill="1"/>
    <xf numFmtId="0" fontId="3" fillId="3" borderId="0" xfId="0" applyFont="1" applyFill="1"/>
    <xf numFmtId="165" fontId="2" fillId="0" borderId="0" xfId="0" applyNumberFormat="1" applyFont="1"/>
    <xf numFmtId="0" fontId="3" fillId="0" borderId="0" xfId="0" applyFont="1"/>
    <xf numFmtId="17" fontId="1" fillId="3" borderId="0" xfId="0" applyNumberFormat="1" applyFont="1" applyFill="1"/>
    <xf numFmtId="0" fontId="2" fillId="3" borderId="0" xfId="0" applyFont="1" applyFill="1"/>
    <xf numFmtId="3" fontId="1" fillId="3" borderId="0" xfId="0" applyNumberFormat="1" applyFont="1" applyFill="1"/>
    <xf numFmtId="0" fontId="1" fillId="3" borderId="0" xfId="0" applyFont="1" applyFill="1"/>
    <xf numFmtId="166" fontId="6" fillId="0" borderId="0" xfId="0" applyNumberFormat="1" applyFont="1"/>
    <xf numFmtId="10" fontId="6" fillId="0" borderId="0" xfId="0" applyNumberFormat="1" applyFont="1"/>
    <xf numFmtId="165" fontId="2" fillId="3" borderId="0" xfId="0" applyNumberFormat="1" applyFont="1" applyFill="1"/>
    <xf numFmtId="0" fontId="7" fillId="4" borderId="0" xfId="0" applyFont="1" applyFill="1"/>
    <xf numFmtId="0" fontId="8" fillId="4" borderId="0" xfId="0" applyFont="1" applyFill="1"/>
    <xf numFmtId="17" fontId="2" fillId="0" borderId="0" xfId="0" applyNumberFormat="1" applyFont="1"/>
    <xf numFmtId="3" fontId="2" fillId="0" borderId="0" xfId="0" applyNumberFormat="1" applyFont="1"/>
    <xf numFmtId="165" fontId="0" fillId="0" borderId="0" xfId="0" applyNumberFormat="1"/>
    <xf numFmtId="0" fontId="7" fillId="4" borderId="0" xfId="0" applyFont="1" applyFill="1" applyAlignment="1">
      <alignment horizontal="right"/>
    </xf>
    <xf numFmtId="4" fontId="2" fillId="0" borderId="0" xfId="0" applyNumberFormat="1" applyFont="1"/>
    <xf numFmtId="17" fontId="0" fillId="0" borderId="0" xfId="0" applyNumberFormat="1"/>
    <xf numFmtId="0" fontId="0" fillId="3" borderId="0" xfId="0" applyFill="1"/>
    <xf numFmtId="0" fontId="5" fillId="0" borderId="6" xfId="0" applyFont="1" applyBorder="1"/>
    <xf numFmtId="165" fontId="2" fillId="0" borderId="6" xfId="0" applyNumberFormat="1" applyFont="1" applyBorder="1"/>
    <xf numFmtId="0" fontId="0" fillId="0" borderId="6" xfId="0" applyBorder="1"/>
    <xf numFmtId="0" fontId="3" fillId="0" borderId="0" xfId="0" applyFont="1" applyAlignment="1">
      <alignment wrapText="1"/>
    </xf>
    <xf numFmtId="165" fontId="17" fillId="0" borderId="0" xfId="0" applyNumberFormat="1" applyFont="1"/>
    <xf numFmtId="165" fontId="17" fillId="3" borderId="0" xfId="0" applyNumberFormat="1" applyFont="1" applyFill="1"/>
    <xf numFmtId="166" fontId="5" fillId="0" borderId="0" xfId="0" applyNumberFormat="1" applyFont="1"/>
    <xf numFmtId="0" fontId="18" fillId="0" borderId="0" xfId="0" applyFont="1"/>
    <xf numFmtId="0" fontId="20" fillId="4" borderId="0" xfId="0" applyFont="1" applyFill="1"/>
    <xf numFmtId="2" fontId="5" fillId="0" borderId="0" xfId="0" applyNumberFormat="1" applyFont="1"/>
    <xf numFmtId="167" fontId="5" fillId="0" borderId="0" xfId="0" applyNumberFormat="1" applyFont="1"/>
    <xf numFmtId="165" fontId="5" fillId="3" borderId="0" xfId="0" applyNumberFormat="1" applyFont="1" applyFill="1"/>
    <xf numFmtId="167" fontId="6" fillId="0" borderId="0" xfId="0" applyNumberFormat="1" applyFont="1"/>
    <xf numFmtId="4" fontId="6" fillId="0" borderId="0" xfId="0" applyNumberFormat="1" applyFont="1"/>
    <xf numFmtId="0" fontId="12" fillId="0" borderId="0" xfId="0" applyFont="1"/>
    <xf numFmtId="0" fontId="21" fillId="0" borderId="0" xfId="0" applyFont="1"/>
    <xf numFmtId="4" fontId="6" fillId="3" borderId="0" xfId="0" applyNumberFormat="1" applyFont="1" applyFill="1"/>
    <xf numFmtId="0" fontId="22" fillId="0" borderId="0" xfId="0" applyFont="1"/>
    <xf numFmtId="167" fontId="0" fillId="0" borderId="0" xfId="0" applyNumberFormat="1"/>
    <xf numFmtId="0" fontId="5" fillId="0" borderId="1" xfId="0" applyFont="1" applyBorder="1"/>
    <xf numFmtId="0" fontId="12" fillId="0" borderId="1" xfId="0" applyFont="1" applyBorder="1"/>
    <xf numFmtId="165" fontId="2" fillId="0" borderId="1" xfId="0" applyNumberFormat="1" applyFont="1" applyBorder="1"/>
    <xf numFmtId="0" fontId="0" fillId="0" borderId="1" xfId="0" applyBorder="1"/>
    <xf numFmtId="168" fontId="2" fillId="0" borderId="6" xfId="0" applyNumberFormat="1" applyFont="1" applyBorder="1"/>
    <xf numFmtId="0" fontId="9" fillId="7" borderId="6" xfId="0" applyFont="1" applyFill="1" applyBorder="1"/>
    <xf numFmtId="0" fontId="19" fillId="7" borderId="6" xfId="0" applyFont="1" applyFill="1" applyBorder="1"/>
    <xf numFmtId="0" fontId="11" fillId="7" borderId="6" xfId="0" applyFont="1" applyFill="1" applyBorder="1"/>
    <xf numFmtId="0" fontId="4" fillId="0" borderId="0" xfId="0" applyFont="1"/>
    <xf numFmtId="168" fontId="6" fillId="0" borderId="0" xfId="0" applyNumberFormat="1" applyFont="1"/>
    <xf numFmtId="165" fontId="6" fillId="0" borderId="0" xfId="0" applyNumberFormat="1" applyFont="1"/>
    <xf numFmtId="0" fontId="12" fillId="0" borderId="0" xfId="0" applyFont="1" applyAlignment="1">
      <alignment wrapText="1"/>
    </xf>
    <xf numFmtId="0" fontId="11" fillId="0" borderId="1" xfId="0" applyFont="1" applyBorder="1"/>
    <xf numFmtId="0" fontId="19" fillId="0" borderId="1" xfId="0" applyFont="1" applyBorder="1"/>
    <xf numFmtId="0" fontId="4" fillId="0" borderId="1" xfId="0" applyFont="1" applyBorder="1"/>
    <xf numFmtId="165" fontId="1" fillId="0" borderId="0" xfId="0" applyNumberFormat="1" applyFont="1"/>
    <xf numFmtId="0" fontId="19" fillId="6" borderId="0" xfId="0" applyFont="1" applyFill="1"/>
    <xf numFmtId="165" fontId="7" fillId="6" borderId="0" xfId="0" applyNumberFormat="1" applyFont="1" applyFill="1"/>
    <xf numFmtId="0" fontId="10" fillId="6" borderId="0" xfId="0" applyFont="1" applyFill="1"/>
    <xf numFmtId="4" fontId="17" fillId="0" borderId="0" xfId="0" applyNumberFormat="1" applyFont="1"/>
    <xf numFmtId="0" fontId="6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9" fillId="0" borderId="1" xfId="0" applyFont="1" applyBorder="1"/>
    <xf numFmtId="0" fontId="19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169" fontId="7" fillId="4" borderId="0" xfId="0" applyNumberFormat="1" applyFont="1" applyFill="1"/>
    <xf numFmtId="169" fontId="5" fillId="0" borderId="0" xfId="0" applyNumberFormat="1" applyFont="1"/>
    <xf numFmtId="169" fontId="0" fillId="0" borderId="0" xfId="0" applyNumberFormat="1"/>
    <xf numFmtId="9" fontId="6" fillId="0" borderId="0" xfId="1" applyFont="1"/>
    <xf numFmtId="2" fontId="6" fillId="0" borderId="0" xfId="1" applyNumberFormat="1" applyFont="1"/>
    <xf numFmtId="4" fontId="3" fillId="8" borderId="0" xfId="0" applyNumberFormat="1" applyFont="1" applyFill="1"/>
    <xf numFmtId="8" fontId="4" fillId="0" borderId="1" xfId="0" applyNumberFormat="1" applyFont="1" applyBorder="1"/>
    <xf numFmtId="4" fontId="5" fillId="0" borderId="0" xfId="0" applyNumberFormat="1" applyFont="1"/>
    <xf numFmtId="165" fontId="1" fillId="0" borderId="0" xfId="0" applyNumberFormat="1" applyFont="1" applyAlignment="1">
      <alignment horizontal="right"/>
    </xf>
    <xf numFmtId="0" fontId="19" fillId="7" borderId="6" xfId="0" applyFont="1" applyFill="1" applyBorder="1"/>
    <xf numFmtId="0" fontId="4" fillId="0" borderId="6" xfId="0" applyFont="1" applyBorder="1"/>
    <xf numFmtId="0" fontId="11" fillId="7" borderId="6" xfId="0" applyFont="1" applyFill="1" applyBorder="1"/>
    <xf numFmtId="0" fontId="0" fillId="0" borderId="6" xfId="0" applyBorder="1"/>
    <xf numFmtId="0" fontId="19" fillId="7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29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Fill="1"/>
    <xf numFmtId="0" fontId="0" fillId="0" borderId="0" xfId="0" applyFill="1"/>
    <xf numFmtId="165" fontId="5" fillId="0" borderId="0" xfId="0" applyNumberFormat="1" applyFont="1" applyFill="1"/>
    <xf numFmtId="0" fontId="5" fillId="0" borderId="0" xfId="0" applyFont="1" applyFill="1"/>
    <xf numFmtId="0" fontId="31" fillId="0" borderId="0" xfId="0" applyFont="1" applyFill="1" applyAlignment="1">
      <alignment wrapText="1"/>
    </xf>
    <xf numFmtId="0" fontId="32" fillId="0" borderId="0" xfId="0" applyFont="1" applyFill="1" applyAlignment="1">
      <alignment wrapText="1"/>
    </xf>
    <xf numFmtId="0" fontId="32" fillId="0" borderId="0" xfId="0" applyFont="1" applyFill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23" fillId="0" borderId="0" xfId="0" applyFont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3" fillId="0" borderId="0" xfId="0" applyFont="1"/>
    <xf numFmtId="0" fontId="29" fillId="0" borderId="0" xfId="0" applyFont="1" applyFill="1"/>
    <xf numFmtId="0" fontId="1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24" fillId="0" borderId="0" xfId="0" applyFont="1" applyFill="1" applyAlignment="1">
      <alignment wrapText="1"/>
    </xf>
    <xf numFmtId="0" fontId="33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4" fillId="0" borderId="0" xfId="0" applyFont="1" applyFill="1" applyAlignment="1">
      <alignment wrapText="1"/>
    </xf>
    <xf numFmtId="0" fontId="2" fillId="0" borderId="0" xfId="0" applyFont="1" applyFill="1"/>
    <xf numFmtId="0" fontId="1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4" fillId="0" borderId="0" xfId="0" applyFont="1" applyFill="1" applyAlignment="1">
      <alignment wrapText="1"/>
    </xf>
    <xf numFmtId="0" fontId="26" fillId="0" borderId="0" xfId="0" applyFont="1" applyFill="1" applyAlignment="1">
      <alignment wrapText="1"/>
    </xf>
    <xf numFmtId="0" fontId="27" fillId="0" borderId="0" xfId="0" applyFont="1" applyFill="1" applyAlignment="1">
      <alignment wrapText="1"/>
    </xf>
    <xf numFmtId="0" fontId="29" fillId="0" borderId="0" xfId="0" applyFont="1" applyAlignment="1">
      <alignment wrapText="1"/>
    </xf>
    <xf numFmtId="0" fontId="35" fillId="0" borderId="0" xfId="0" applyFont="1"/>
    <xf numFmtId="0" fontId="25" fillId="0" borderId="0" xfId="0" applyFont="1" applyFill="1" applyAlignment="1">
      <alignment wrapText="1"/>
    </xf>
    <xf numFmtId="8" fontId="23" fillId="9" borderId="0" xfId="0" applyNumberFormat="1" applyFont="1" applyFill="1"/>
    <xf numFmtId="10" fontId="24" fillId="9" borderId="0" xfId="0" applyNumberFormat="1" applyFont="1" applyFill="1" applyAlignment="1">
      <alignment horizontal="left"/>
    </xf>
    <xf numFmtId="10" fontId="24" fillId="9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Overall Hard + Soft</a:t>
            </a:r>
            <a:r>
              <a:rPr lang="en-AU" b="1" baseline="0"/>
              <a:t> Water (Macro)</a:t>
            </a: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'Economic Market Analysis'!$C$6:$N$6</c:f>
              <c:numCache>
                <c:formatCode>#,##0.00</c:formatCode>
                <c:ptCount val="12"/>
                <c:pt idx="0">
                  <c:v>2744.570530306245</c:v>
                </c:pt>
                <c:pt idx="1">
                  <c:v>2115.294528795825</c:v>
                </c:pt>
                <c:pt idx="2">
                  <c:v>2151.1157345666597</c:v>
                </c:pt>
                <c:pt idx="3">
                  <c:v>2004.6686956249901</c:v>
                </c:pt>
                <c:pt idx="4">
                  <c:v>1911.7298337437451</c:v>
                </c:pt>
                <c:pt idx="5">
                  <c:v>2200.6787575349899</c:v>
                </c:pt>
                <c:pt idx="6">
                  <c:v>2479.6234272218749</c:v>
                </c:pt>
                <c:pt idx="7">
                  <c:v>2443.8685007458298</c:v>
                </c:pt>
                <c:pt idx="8">
                  <c:v>2090.5986287916598</c:v>
                </c:pt>
                <c:pt idx="9">
                  <c:v>2026.5466180458252</c:v>
                </c:pt>
                <c:pt idx="10">
                  <c:v>2103.6451441604149</c:v>
                </c:pt>
                <c:pt idx="11">
                  <c:v>1853.60281700833</c:v>
                </c:pt>
              </c:numCache>
            </c:numRef>
          </c:xVal>
          <c:yVal>
            <c:numRef>
              <c:f>'Economic Market Analysis'!$C$5:$N$5</c:f>
              <c:numCache>
                <c:formatCode>"$"#,##0.00</c:formatCode>
                <c:ptCount val="12"/>
                <c:pt idx="0">
                  <c:v>98.760874999999501</c:v>
                </c:pt>
                <c:pt idx="1">
                  <c:v>84.455375000000004</c:v>
                </c:pt>
                <c:pt idx="2">
                  <c:v>89.909833333333296</c:v>
                </c:pt>
                <c:pt idx="3">
                  <c:v>73.936316666666656</c:v>
                </c:pt>
                <c:pt idx="4">
                  <c:v>70.039583333333297</c:v>
                </c:pt>
                <c:pt idx="5">
                  <c:v>71.5543499999999</c:v>
                </c:pt>
                <c:pt idx="6">
                  <c:v>87.508375000000001</c:v>
                </c:pt>
                <c:pt idx="7">
                  <c:v>94.975583333333248</c:v>
                </c:pt>
                <c:pt idx="8">
                  <c:v>82.991208333333304</c:v>
                </c:pt>
                <c:pt idx="9">
                  <c:v>68.447716666666651</c:v>
                </c:pt>
                <c:pt idx="10">
                  <c:v>73.604270833333302</c:v>
                </c:pt>
                <c:pt idx="11">
                  <c:v>73.064458333333306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1D-4FB7-8D91-9C0ABC8F9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768840"/>
        <c:axId val="632774088"/>
      </c:scatterChart>
      <c:valAx>
        <c:axId val="632768840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74088"/>
        <c:crosses val="autoZero"/>
        <c:crossBetween val="midCat"/>
      </c:valAx>
      <c:valAx>
        <c:axId val="632774088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6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Hard Water Scatter Plot (Macro)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'Economic Market Analysis'!$C$9:$N$9</c:f>
              <c:numCache>
                <c:formatCode>#,##0.00</c:formatCode>
                <c:ptCount val="12"/>
                <c:pt idx="0">
                  <c:v>2744.570530306245</c:v>
                </c:pt>
                <c:pt idx="1">
                  <c:v>2115.294528795825</c:v>
                </c:pt>
                <c:pt idx="2">
                  <c:v>2151.1157345666597</c:v>
                </c:pt>
                <c:pt idx="3">
                  <c:v>2004.6686956249901</c:v>
                </c:pt>
                <c:pt idx="4">
                  <c:v>1911.7298337437451</c:v>
                </c:pt>
                <c:pt idx="5">
                  <c:v>2200.6787575349899</c:v>
                </c:pt>
                <c:pt idx="6">
                  <c:v>2479.6234272218749</c:v>
                </c:pt>
                <c:pt idx="7">
                  <c:v>2443.8685007458298</c:v>
                </c:pt>
                <c:pt idx="8">
                  <c:v>2090.5986287916598</c:v>
                </c:pt>
                <c:pt idx="9">
                  <c:v>2026.5466180458252</c:v>
                </c:pt>
                <c:pt idx="10">
                  <c:v>2103.6451441604149</c:v>
                </c:pt>
                <c:pt idx="11">
                  <c:v>1853.60281700833</c:v>
                </c:pt>
              </c:numCache>
            </c:numRef>
          </c:xVal>
          <c:yVal>
            <c:numRef>
              <c:f>'Economic Market Analysis'!$C$8:$N$8</c:f>
              <c:numCache>
                <c:formatCode>"$"#,##0.00</c:formatCode>
                <c:ptCount val="12"/>
                <c:pt idx="0">
                  <c:v>108.18749999999901</c:v>
                </c:pt>
                <c:pt idx="1">
                  <c:v>112.41</c:v>
                </c:pt>
                <c:pt idx="2">
                  <c:v>110.425</c:v>
                </c:pt>
                <c:pt idx="3">
                  <c:v>94.158333333333303</c:v>
                </c:pt>
                <c:pt idx="4">
                  <c:v>95.897499999999994</c:v>
                </c:pt>
                <c:pt idx="5">
                  <c:v>89.527999999999906</c:v>
                </c:pt>
                <c:pt idx="6">
                  <c:v>94.661249999999995</c:v>
                </c:pt>
                <c:pt idx="7">
                  <c:v>92.579166666666595</c:v>
                </c:pt>
                <c:pt idx="8">
                  <c:v>94.0058333333333</c:v>
                </c:pt>
                <c:pt idx="9">
                  <c:v>95.185833333333306</c:v>
                </c:pt>
                <c:pt idx="10">
                  <c:v>92.434166666666599</c:v>
                </c:pt>
                <c:pt idx="11">
                  <c:v>94.431666666666601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D8-4C7E-B080-6613D715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768840"/>
        <c:axId val="632774088"/>
      </c:scatterChart>
      <c:valAx>
        <c:axId val="632768840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74088"/>
        <c:crosses val="autoZero"/>
        <c:crossBetween val="midCat"/>
      </c:valAx>
      <c:valAx>
        <c:axId val="632774088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6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Soft</a:t>
            </a:r>
            <a:r>
              <a:rPr lang="en-AU" b="1" baseline="0"/>
              <a:t> Water Scatter Plot (Macro)</a:t>
            </a: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'Economic Market Analysis'!$C$12:$N$12</c:f>
              <c:numCache>
                <c:formatCode>#,##0.00</c:formatCode>
                <c:ptCount val="12"/>
                <c:pt idx="0">
                  <c:v>2744.570530306245</c:v>
                </c:pt>
                <c:pt idx="1">
                  <c:v>2115.294528795825</c:v>
                </c:pt>
                <c:pt idx="2">
                  <c:v>2151.1157345666597</c:v>
                </c:pt>
                <c:pt idx="3">
                  <c:v>2004.6686956249901</c:v>
                </c:pt>
                <c:pt idx="4">
                  <c:v>1911.7298337437451</c:v>
                </c:pt>
                <c:pt idx="5">
                  <c:v>2200.6787575349899</c:v>
                </c:pt>
                <c:pt idx="6">
                  <c:v>2479.6234272218749</c:v>
                </c:pt>
                <c:pt idx="7">
                  <c:v>2443.8685007458298</c:v>
                </c:pt>
                <c:pt idx="8">
                  <c:v>2090.5986287916598</c:v>
                </c:pt>
                <c:pt idx="9">
                  <c:v>2026.5466180458252</c:v>
                </c:pt>
                <c:pt idx="10">
                  <c:v>2103.6451441604149</c:v>
                </c:pt>
                <c:pt idx="11">
                  <c:v>1853.60281700833</c:v>
                </c:pt>
              </c:numCache>
            </c:numRef>
          </c:xVal>
          <c:yVal>
            <c:numRef>
              <c:f>'Economic Market Analysis'!$C$11:$N$11</c:f>
              <c:numCache>
                <c:formatCode>"$"#,##0.00</c:formatCode>
                <c:ptCount val="12"/>
                <c:pt idx="0">
                  <c:v>89.334249999999997</c:v>
                </c:pt>
                <c:pt idx="1">
                  <c:v>56.500749999999996</c:v>
                </c:pt>
                <c:pt idx="2">
                  <c:v>69.394666666666595</c:v>
                </c:pt>
                <c:pt idx="3">
                  <c:v>53.714300000000001</c:v>
                </c:pt>
                <c:pt idx="4">
                  <c:v>44.181666666666601</c:v>
                </c:pt>
                <c:pt idx="5">
                  <c:v>53.580699999999901</c:v>
                </c:pt>
                <c:pt idx="6">
                  <c:v>80.355500000000006</c:v>
                </c:pt>
                <c:pt idx="7">
                  <c:v>97.3719999999999</c:v>
                </c:pt>
                <c:pt idx="8">
                  <c:v>71.976583333333295</c:v>
                </c:pt>
                <c:pt idx="9">
                  <c:v>41.709600000000002</c:v>
                </c:pt>
                <c:pt idx="10">
                  <c:v>54.774374999999999</c:v>
                </c:pt>
                <c:pt idx="11">
                  <c:v>51.697249999999997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87-41A3-BB20-ABB813B28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768840"/>
        <c:axId val="632774088"/>
      </c:scatterChart>
      <c:valAx>
        <c:axId val="632768840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74088"/>
        <c:crosses val="autoZero"/>
        <c:crossBetween val="midCat"/>
      </c:valAx>
      <c:valAx>
        <c:axId val="632774088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6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Macro Overall</a:t>
            </a:r>
            <a:r>
              <a:rPr lang="en-US" baseline="0"/>
              <a:t> Hard &amp; Soft Water (Jan-14 to Dec-14)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'Economic Market Analysis'!$C$5:$N$5</c:f>
              <c:numCache>
                <c:formatCode>"$"#,##0.00</c:formatCode>
                <c:ptCount val="12"/>
                <c:pt idx="0">
                  <c:v>98.760874999999501</c:v>
                </c:pt>
                <c:pt idx="1">
                  <c:v>84.455375000000004</c:v>
                </c:pt>
                <c:pt idx="2">
                  <c:v>89.909833333333296</c:v>
                </c:pt>
                <c:pt idx="3">
                  <c:v>73.936316666666656</c:v>
                </c:pt>
                <c:pt idx="4">
                  <c:v>70.039583333333297</c:v>
                </c:pt>
                <c:pt idx="5">
                  <c:v>71.5543499999999</c:v>
                </c:pt>
                <c:pt idx="6">
                  <c:v>87.508375000000001</c:v>
                </c:pt>
                <c:pt idx="7">
                  <c:v>94.975583333333248</c:v>
                </c:pt>
                <c:pt idx="8">
                  <c:v>82.991208333333304</c:v>
                </c:pt>
                <c:pt idx="9">
                  <c:v>68.447716666666651</c:v>
                </c:pt>
                <c:pt idx="10">
                  <c:v>73.604270833333302</c:v>
                </c:pt>
                <c:pt idx="11">
                  <c:v>73.064458333333306</c:v>
                </c:pt>
              </c:numCache>
            </c:numRef>
          </c:xVal>
          <c:yVal>
            <c:numRef>
              <c:f>'Economic Market Analysis'!$C$6:$N$6</c:f>
              <c:numCache>
                <c:formatCode>#,##0.00</c:formatCode>
                <c:ptCount val="12"/>
                <c:pt idx="0">
                  <c:v>2744.570530306245</c:v>
                </c:pt>
                <c:pt idx="1">
                  <c:v>2115.294528795825</c:v>
                </c:pt>
                <c:pt idx="2">
                  <c:v>2151.1157345666597</c:v>
                </c:pt>
                <c:pt idx="3">
                  <c:v>2004.6686956249901</c:v>
                </c:pt>
                <c:pt idx="4">
                  <c:v>1911.7298337437451</c:v>
                </c:pt>
                <c:pt idx="5">
                  <c:v>2200.6787575349899</c:v>
                </c:pt>
                <c:pt idx="6">
                  <c:v>2479.6234272218749</c:v>
                </c:pt>
                <c:pt idx="7">
                  <c:v>2443.8685007458298</c:v>
                </c:pt>
                <c:pt idx="8">
                  <c:v>2090.5986287916598</c:v>
                </c:pt>
                <c:pt idx="9">
                  <c:v>2026.5466180458252</c:v>
                </c:pt>
                <c:pt idx="10">
                  <c:v>2103.6451441604149</c:v>
                </c:pt>
                <c:pt idx="11">
                  <c:v>1853.60281700833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D-4706-8C86-77E89A375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77407"/>
        <c:axId val="627166639"/>
      </c:scatterChart>
      <c:valAx>
        <c:axId val="66047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WMBP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66639"/>
        <c:crosses val="autoZero"/>
        <c:crossBetween val="midCat"/>
      </c:valAx>
      <c:valAx>
        <c:axId val="627166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Quantity of Water (Giga-Liters)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7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Macro Overall</a:t>
            </a:r>
            <a:r>
              <a:rPr lang="en-US" baseline="0"/>
              <a:t> Hard Water (Jan-14 to Dec-14)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'Economic Market Analysis'!$C$8:$N$8</c:f>
              <c:numCache>
                <c:formatCode>"$"#,##0.00</c:formatCode>
                <c:ptCount val="12"/>
                <c:pt idx="0">
                  <c:v>108.18749999999901</c:v>
                </c:pt>
                <c:pt idx="1">
                  <c:v>112.41</c:v>
                </c:pt>
                <c:pt idx="2">
                  <c:v>110.425</c:v>
                </c:pt>
                <c:pt idx="3">
                  <c:v>94.158333333333303</c:v>
                </c:pt>
                <c:pt idx="4">
                  <c:v>95.897499999999994</c:v>
                </c:pt>
                <c:pt idx="5">
                  <c:v>89.527999999999906</c:v>
                </c:pt>
                <c:pt idx="6">
                  <c:v>94.661249999999995</c:v>
                </c:pt>
                <c:pt idx="7">
                  <c:v>92.579166666666595</c:v>
                </c:pt>
                <c:pt idx="8">
                  <c:v>94.0058333333333</c:v>
                </c:pt>
                <c:pt idx="9">
                  <c:v>95.185833333333306</c:v>
                </c:pt>
                <c:pt idx="10">
                  <c:v>92.434166666666599</c:v>
                </c:pt>
                <c:pt idx="11">
                  <c:v>94.431666666666601</c:v>
                </c:pt>
              </c:numCache>
            </c:numRef>
          </c:xVal>
          <c:yVal>
            <c:numRef>
              <c:f>'Economic Market Analysis'!$C$9:$N$9</c:f>
              <c:numCache>
                <c:formatCode>#,##0.00</c:formatCode>
                <c:ptCount val="12"/>
                <c:pt idx="0">
                  <c:v>2744.570530306245</c:v>
                </c:pt>
                <c:pt idx="1">
                  <c:v>2115.294528795825</c:v>
                </c:pt>
                <c:pt idx="2">
                  <c:v>2151.1157345666597</c:v>
                </c:pt>
                <c:pt idx="3">
                  <c:v>2004.6686956249901</c:v>
                </c:pt>
                <c:pt idx="4">
                  <c:v>1911.7298337437451</c:v>
                </c:pt>
                <c:pt idx="5">
                  <c:v>2200.6787575349899</c:v>
                </c:pt>
                <c:pt idx="6">
                  <c:v>2479.6234272218749</c:v>
                </c:pt>
                <c:pt idx="7">
                  <c:v>2443.8685007458298</c:v>
                </c:pt>
                <c:pt idx="8">
                  <c:v>2090.5986287916598</c:v>
                </c:pt>
                <c:pt idx="9">
                  <c:v>2026.5466180458252</c:v>
                </c:pt>
                <c:pt idx="10">
                  <c:v>2103.6451441604149</c:v>
                </c:pt>
                <c:pt idx="11">
                  <c:v>1853.60281700833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3E-4E1D-8169-3BFC4AD5E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037503"/>
        <c:axId val="865546223"/>
      </c:scatterChart>
      <c:valAx>
        <c:axId val="97003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WMBP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546223"/>
        <c:crosses val="autoZero"/>
        <c:crossBetween val="midCat"/>
      </c:valAx>
      <c:valAx>
        <c:axId val="8655462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Quantity of Water (Giga-Liters)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03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Macro Overall</a:t>
            </a:r>
            <a:r>
              <a:rPr lang="en-US" baseline="0"/>
              <a:t> Soft Water (Jan-14 to Dec-14)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'Economic Market Analysis'!$C$11:$N$11</c:f>
              <c:numCache>
                <c:formatCode>"$"#,##0.00</c:formatCode>
                <c:ptCount val="12"/>
                <c:pt idx="0">
                  <c:v>89.334249999999997</c:v>
                </c:pt>
                <c:pt idx="1">
                  <c:v>56.500749999999996</c:v>
                </c:pt>
                <c:pt idx="2">
                  <c:v>69.394666666666595</c:v>
                </c:pt>
                <c:pt idx="3">
                  <c:v>53.714300000000001</c:v>
                </c:pt>
                <c:pt idx="4">
                  <c:v>44.181666666666601</c:v>
                </c:pt>
                <c:pt idx="5">
                  <c:v>53.580699999999901</c:v>
                </c:pt>
                <c:pt idx="6">
                  <c:v>80.355500000000006</c:v>
                </c:pt>
                <c:pt idx="7">
                  <c:v>97.3719999999999</c:v>
                </c:pt>
                <c:pt idx="8">
                  <c:v>71.976583333333295</c:v>
                </c:pt>
                <c:pt idx="9">
                  <c:v>41.709600000000002</c:v>
                </c:pt>
                <c:pt idx="10">
                  <c:v>54.774374999999999</c:v>
                </c:pt>
                <c:pt idx="11">
                  <c:v>51.697249999999997</c:v>
                </c:pt>
              </c:numCache>
            </c:numRef>
          </c:xVal>
          <c:yVal>
            <c:numRef>
              <c:f>'Economic Market Analysis'!$C$12:$N$12</c:f>
              <c:numCache>
                <c:formatCode>#,##0.00</c:formatCode>
                <c:ptCount val="12"/>
                <c:pt idx="0">
                  <c:v>2744.570530306245</c:v>
                </c:pt>
                <c:pt idx="1">
                  <c:v>2115.294528795825</c:v>
                </c:pt>
                <c:pt idx="2">
                  <c:v>2151.1157345666597</c:v>
                </c:pt>
                <c:pt idx="3">
                  <c:v>2004.6686956249901</c:v>
                </c:pt>
                <c:pt idx="4">
                  <c:v>1911.7298337437451</c:v>
                </c:pt>
                <c:pt idx="5">
                  <c:v>2200.6787575349899</c:v>
                </c:pt>
                <c:pt idx="6">
                  <c:v>2479.6234272218749</c:v>
                </c:pt>
                <c:pt idx="7">
                  <c:v>2443.8685007458298</c:v>
                </c:pt>
                <c:pt idx="8">
                  <c:v>2090.5986287916598</c:v>
                </c:pt>
                <c:pt idx="9">
                  <c:v>2026.5466180458252</c:v>
                </c:pt>
                <c:pt idx="10">
                  <c:v>2103.6451441604149</c:v>
                </c:pt>
                <c:pt idx="11">
                  <c:v>1853.60281700833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F-4CB0-92FC-3B25BC6A6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570863"/>
        <c:axId val="964102271"/>
      </c:scatterChart>
      <c:valAx>
        <c:axId val="127557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WMBP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102271"/>
        <c:crosses val="autoZero"/>
        <c:crossBetween val="midCat"/>
      </c:valAx>
      <c:valAx>
        <c:axId val="964102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Quantity of Water (Giga-Liters)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57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</a:t>
            </a:r>
            <a:r>
              <a:rPr lang="en-US" baseline="0"/>
              <a:t> Overall Hard &amp; Soft Water </a:t>
            </a:r>
            <a:br>
              <a:rPr lang="en-US" baseline="0"/>
            </a:br>
            <a:r>
              <a:rPr lang="en-US" baseline="0"/>
              <a:t>(Jan-14 to Dec-14)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'Water Trading Repository Table'!$C$3:$C$1462</c:f>
              <c:numCache>
                <c:formatCode>"$"#,##0.00</c:formatCode>
                <c:ptCount val="1460"/>
                <c:pt idx="0">
                  <c:v>89.334249999999997</c:v>
                </c:pt>
                <c:pt idx="1">
                  <c:v>61.945999999999998</c:v>
                </c:pt>
                <c:pt idx="2">
                  <c:v>45.9017499999999</c:v>
                </c:pt>
                <c:pt idx="3">
                  <c:v>80.858249999999998</c:v>
                </c:pt>
                <c:pt idx="4">
                  <c:v>55.961833333333303</c:v>
                </c:pt>
                <c:pt idx="5">
                  <c:v>101.094833333333</c:v>
                </c:pt>
                <c:pt idx="6">
                  <c:v>26.664999999999999</c:v>
                </c:pt>
                <c:pt idx="7">
                  <c:v>38.894545454545401</c:v>
                </c:pt>
                <c:pt idx="8">
                  <c:v>46.715000000000003</c:v>
                </c:pt>
                <c:pt idx="9">
                  <c:v>46.208636363636302</c:v>
                </c:pt>
                <c:pt idx="10">
                  <c:v>41.856000000000002</c:v>
                </c:pt>
                <c:pt idx="11">
                  <c:v>46.013749999999902</c:v>
                </c:pt>
                <c:pt idx="12">
                  <c:v>34.894374999999997</c:v>
                </c:pt>
                <c:pt idx="13">
                  <c:v>53.312916666666602</c:v>
                </c:pt>
                <c:pt idx="14">
                  <c:v>70.307083333333296</c:v>
                </c:pt>
                <c:pt idx="15">
                  <c:v>64.552916666666604</c:v>
                </c:pt>
                <c:pt idx="16">
                  <c:v>49.776249999999997</c:v>
                </c:pt>
                <c:pt idx="17">
                  <c:v>61.483333333333299</c:v>
                </c:pt>
                <c:pt idx="18">
                  <c:v>56.407083333333297</c:v>
                </c:pt>
                <c:pt idx="19">
                  <c:v>69.813749999999999</c:v>
                </c:pt>
                <c:pt idx="20">
                  <c:v>53.609583333333298</c:v>
                </c:pt>
                <c:pt idx="21">
                  <c:v>53.2916666666666</c:v>
                </c:pt>
                <c:pt idx="22">
                  <c:v>53.844583333333297</c:v>
                </c:pt>
                <c:pt idx="23">
                  <c:v>53.347916666666599</c:v>
                </c:pt>
                <c:pt idx="24">
                  <c:v>55.712166666666597</c:v>
                </c:pt>
                <c:pt idx="25">
                  <c:v>66.450833333333307</c:v>
                </c:pt>
                <c:pt idx="26">
                  <c:v>78.998583333333301</c:v>
                </c:pt>
                <c:pt idx="27">
                  <c:v>159.797333333333</c:v>
                </c:pt>
                <c:pt idx="28">
                  <c:v>108.42100000000001</c:v>
                </c:pt>
                <c:pt idx="29">
                  <c:v>132.91399999999999</c:v>
                </c:pt>
                <c:pt idx="30">
                  <c:v>68.866583333333296</c:v>
                </c:pt>
                <c:pt idx="31">
                  <c:v>50.487499999999997</c:v>
                </c:pt>
                <c:pt idx="32">
                  <c:v>47.181833333333302</c:v>
                </c:pt>
                <c:pt idx="33">
                  <c:v>43.937833333333302</c:v>
                </c:pt>
                <c:pt idx="34">
                  <c:v>50.634124999999997</c:v>
                </c:pt>
                <c:pt idx="35">
                  <c:v>50.1071666666666</c:v>
                </c:pt>
                <c:pt idx="36">
                  <c:v>43.767999999999901</c:v>
                </c:pt>
                <c:pt idx="37">
                  <c:v>72.031833333333296</c:v>
                </c:pt>
                <c:pt idx="38">
                  <c:v>44.526333333333298</c:v>
                </c:pt>
                <c:pt idx="39">
                  <c:v>65.881833333333304</c:v>
                </c:pt>
                <c:pt idx="40">
                  <c:v>47.251666666666601</c:v>
                </c:pt>
                <c:pt idx="41">
                  <c:v>63.338166666666602</c:v>
                </c:pt>
                <c:pt idx="42">
                  <c:v>49.39425</c:v>
                </c:pt>
                <c:pt idx="43">
                  <c:v>77.915249999999901</c:v>
                </c:pt>
                <c:pt idx="44">
                  <c:v>48.651249999999997</c:v>
                </c:pt>
                <c:pt idx="45">
                  <c:v>59.662916666666597</c:v>
                </c:pt>
                <c:pt idx="46">
                  <c:v>44.107909090908997</c:v>
                </c:pt>
                <c:pt idx="47">
                  <c:v>45.838749999999997</c:v>
                </c:pt>
                <c:pt idx="48">
                  <c:v>51.144583333333301</c:v>
                </c:pt>
                <c:pt idx="49">
                  <c:v>73.990499999999997</c:v>
                </c:pt>
                <c:pt idx="50">
                  <c:v>49.5535833333333</c:v>
                </c:pt>
                <c:pt idx="51">
                  <c:v>69.318416666666593</c:v>
                </c:pt>
                <c:pt idx="52">
                  <c:v>59.5356666666666</c:v>
                </c:pt>
                <c:pt idx="53">
                  <c:v>87.515000000000001</c:v>
                </c:pt>
                <c:pt idx="54">
                  <c:v>47.820250000000001</c:v>
                </c:pt>
                <c:pt idx="55">
                  <c:v>70.217833333333303</c:v>
                </c:pt>
                <c:pt idx="56">
                  <c:v>63.731333333333303</c:v>
                </c:pt>
                <c:pt idx="57">
                  <c:v>81.990916666666607</c:v>
                </c:pt>
                <c:pt idx="58">
                  <c:v>60.905833333333298</c:v>
                </c:pt>
                <c:pt idx="59">
                  <c:v>73.409333333333294</c:v>
                </c:pt>
                <c:pt idx="60">
                  <c:v>48.490666666666598</c:v>
                </c:pt>
                <c:pt idx="61">
                  <c:v>92.988999999999905</c:v>
                </c:pt>
                <c:pt idx="62">
                  <c:v>56.500749999999996</c:v>
                </c:pt>
                <c:pt idx="63">
                  <c:v>66.637916666666598</c:v>
                </c:pt>
                <c:pt idx="64">
                  <c:v>41.845666666666602</c:v>
                </c:pt>
                <c:pt idx="65">
                  <c:v>86.525333333333293</c:v>
                </c:pt>
                <c:pt idx="66">
                  <c:v>58.5831666666666</c:v>
                </c:pt>
                <c:pt idx="67">
                  <c:v>60.772916666666603</c:v>
                </c:pt>
                <c:pt idx="68">
                  <c:v>42.946428571428498</c:v>
                </c:pt>
                <c:pt idx="69">
                  <c:v>55.469166666666602</c:v>
                </c:pt>
                <c:pt idx="70">
                  <c:v>48.9171428571428</c:v>
                </c:pt>
                <c:pt idx="71">
                  <c:v>45.340416666666599</c:v>
                </c:pt>
                <c:pt idx="72">
                  <c:v>39.444583333333298</c:v>
                </c:pt>
                <c:pt idx="73">
                  <c:v>43.482500000000002</c:v>
                </c:pt>
                <c:pt idx="74">
                  <c:v>42.508749999999999</c:v>
                </c:pt>
                <c:pt idx="75">
                  <c:v>53.663749999999901</c:v>
                </c:pt>
                <c:pt idx="76">
                  <c:v>66.761250000000004</c:v>
                </c:pt>
                <c:pt idx="77">
                  <c:v>61.345416666666601</c:v>
                </c:pt>
                <c:pt idx="78">
                  <c:v>67.138750000000002</c:v>
                </c:pt>
                <c:pt idx="79">
                  <c:v>76.004583333333301</c:v>
                </c:pt>
                <c:pt idx="80">
                  <c:v>43.415833333333303</c:v>
                </c:pt>
                <c:pt idx="81">
                  <c:v>49.037500000000001</c:v>
                </c:pt>
                <c:pt idx="82">
                  <c:v>37.9716666666666</c:v>
                </c:pt>
                <c:pt idx="83">
                  <c:v>50.853749999999998</c:v>
                </c:pt>
                <c:pt idx="84">
                  <c:v>45.630416666666598</c:v>
                </c:pt>
                <c:pt idx="85">
                  <c:v>44.034999999999997</c:v>
                </c:pt>
                <c:pt idx="86">
                  <c:v>174.000916666666</c:v>
                </c:pt>
                <c:pt idx="87">
                  <c:v>187.01124999999999</c:v>
                </c:pt>
                <c:pt idx="88">
                  <c:v>62.771833333333298</c:v>
                </c:pt>
                <c:pt idx="89">
                  <c:v>63.741250000000001</c:v>
                </c:pt>
                <c:pt idx="90">
                  <c:v>53.0446666666666</c:v>
                </c:pt>
                <c:pt idx="91">
                  <c:v>68.599166666666605</c:v>
                </c:pt>
                <c:pt idx="92">
                  <c:v>49.878666666666597</c:v>
                </c:pt>
                <c:pt idx="93">
                  <c:v>83.341833333333298</c:v>
                </c:pt>
                <c:pt idx="94">
                  <c:v>48.240416666666597</c:v>
                </c:pt>
                <c:pt idx="95">
                  <c:v>40.656666666666602</c:v>
                </c:pt>
                <c:pt idx="96">
                  <c:v>34.2363</c:v>
                </c:pt>
                <c:pt idx="97">
                  <c:v>41.783000000000001</c:v>
                </c:pt>
                <c:pt idx="98">
                  <c:v>38.522624999999998</c:v>
                </c:pt>
                <c:pt idx="99">
                  <c:v>66.541749999999993</c:v>
                </c:pt>
                <c:pt idx="100">
                  <c:v>46.525416666666601</c:v>
                </c:pt>
                <c:pt idx="101">
                  <c:v>153.26474999999999</c:v>
                </c:pt>
                <c:pt idx="102">
                  <c:v>58.492249999999899</c:v>
                </c:pt>
                <c:pt idx="103">
                  <c:v>102.680583333333</c:v>
                </c:pt>
                <c:pt idx="104">
                  <c:v>60.428666666666601</c:v>
                </c:pt>
                <c:pt idx="105">
                  <c:v>44.075749999999999</c:v>
                </c:pt>
                <c:pt idx="106">
                  <c:v>41.518250000000002</c:v>
                </c:pt>
                <c:pt idx="107">
                  <c:v>53.703000000000003</c:v>
                </c:pt>
                <c:pt idx="108">
                  <c:v>48.485166666666601</c:v>
                </c:pt>
                <c:pt idx="109">
                  <c:v>51.238500000000002</c:v>
                </c:pt>
                <c:pt idx="110">
                  <c:v>45.216000000000001</c:v>
                </c:pt>
                <c:pt idx="111">
                  <c:v>80.2231666666666</c:v>
                </c:pt>
                <c:pt idx="112">
                  <c:v>59.268833333333298</c:v>
                </c:pt>
                <c:pt idx="113">
                  <c:v>122.02416666666601</c:v>
                </c:pt>
                <c:pt idx="114">
                  <c:v>52.375166666666601</c:v>
                </c:pt>
                <c:pt idx="115">
                  <c:v>86.003166666666601</c:v>
                </c:pt>
                <c:pt idx="116">
                  <c:v>46.148416666666598</c:v>
                </c:pt>
                <c:pt idx="117">
                  <c:v>80.905249999999995</c:v>
                </c:pt>
                <c:pt idx="118">
                  <c:v>69.394666666666595</c:v>
                </c:pt>
                <c:pt idx="119">
                  <c:v>52.200499999999998</c:v>
                </c:pt>
                <c:pt idx="120">
                  <c:v>51.469666666666598</c:v>
                </c:pt>
                <c:pt idx="121">
                  <c:v>80.457083333333301</c:v>
                </c:pt>
                <c:pt idx="122">
                  <c:v>63.776000000000003</c:v>
                </c:pt>
                <c:pt idx="123">
                  <c:v>79.9641666666666</c:v>
                </c:pt>
                <c:pt idx="124">
                  <c:v>48.149166666666602</c:v>
                </c:pt>
                <c:pt idx="125">
                  <c:v>72.476249999999993</c:v>
                </c:pt>
                <c:pt idx="126">
                  <c:v>50.1383333333333</c:v>
                </c:pt>
                <c:pt idx="127">
                  <c:v>43.467083333333299</c:v>
                </c:pt>
                <c:pt idx="128">
                  <c:v>35.828333333333298</c:v>
                </c:pt>
                <c:pt idx="129">
                  <c:v>44.240833333333299</c:v>
                </c:pt>
                <c:pt idx="130">
                  <c:v>48.47625</c:v>
                </c:pt>
                <c:pt idx="131">
                  <c:v>64.392083333333304</c:v>
                </c:pt>
                <c:pt idx="132">
                  <c:v>57.506666666666597</c:v>
                </c:pt>
                <c:pt idx="133">
                  <c:v>60.60125</c:v>
                </c:pt>
                <c:pt idx="134">
                  <c:v>59.695416666666603</c:v>
                </c:pt>
                <c:pt idx="135">
                  <c:v>63.4149999999999</c:v>
                </c:pt>
                <c:pt idx="136">
                  <c:v>40.586428571428499</c:v>
                </c:pt>
                <c:pt idx="137">
                  <c:v>51.212499999999999</c:v>
                </c:pt>
                <c:pt idx="138">
                  <c:v>32.070454545454503</c:v>
                </c:pt>
                <c:pt idx="139">
                  <c:v>57.2349999999999</c:v>
                </c:pt>
                <c:pt idx="140">
                  <c:v>40.739999999999903</c:v>
                </c:pt>
                <c:pt idx="141">
                  <c:v>46.875833333333297</c:v>
                </c:pt>
                <c:pt idx="142">
                  <c:v>35.6323636363636</c:v>
                </c:pt>
                <c:pt idx="143">
                  <c:v>49.200416666666598</c:v>
                </c:pt>
                <c:pt idx="144">
                  <c:v>50.580750000000002</c:v>
                </c:pt>
                <c:pt idx="145">
                  <c:v>47.971090909090897</c:v>
                </c:pt>
                <c:pt idx="146">
                  <c:v>56.944499999999998</c:v>
                </c:pt>
                <c:pt idx="147">
                  <c:v>55.517916666666601</c:v>
                </c:pt>
                <c:pt idx="148">
                  <c:v>42.779142857142801</c:v>
                </c:pt>
                <c:pt idx="149">
                  <c:v>50.096333333333298</c:v>
                </c:pt>
                <c:pt idx="150">
                  <c:v>56.752999999999901</c:v>
                </c:pt>
                <c:pt idx="151">
                  <c:v>62.233666666666601</c:v>
                </c:pt>
                <c:pt idx="152">
                  <c:v>58.376583333333301</c:v>
                </c:pt>
                <c:pt idx="153">
                  <c:v>76.446166666666599</c:v>
                </c:pt>
                <c:pt idx="154">
                  <c:v>59.417250000000003</c:v>
                </c:pt>
                <c:pt idx="155">
                  <c:v>77.689083333333301</c:v>
                </c:pt>
                <c:pt idx="156">
                  <c:v>60.7068333333333</c:v>
                </c:pt>
                <c:pt idx="157">
                  <c:v>54.075499999999998</c:v>
                </c:pt>
                <c:pt idx="158">
                  <c:v>58.074090909090899</c:v>
                </c:pt>
                <c:pt idx="159">
                  <c:v>58.947666666666599</c:v>
                </c:pt>
                <c:pt idx="160">
                  <c:v>50.550444444444402</c:v>
                </c:pt>
                <c:pt idx="161">
                  <c:v>54.709249999999997</c:v>
                </c:pt>
                <c:pt idx="162">
                  <c:v>44.055250000000001</c:v>
                </c:pt>
                <c:pt idx="163">
                  <c:v>52.375399999999999</c:v>
                </c:pt>
                <c:pt idx="164">
                  <c:v>56.051000000000002</c:v>
                </c:pt>
                <c:pt idx="165">
                  <c:v>49.247363636363602</c:v>
                </c:pt>
                <c:pt idx="166">
                  <c:v>51.720125000000003</c:v>
                </c:pt>
                <c:pt idx="167">
                  <c:v>58.361166666666598</c:v>
                </c:pt>
                <c:pt idx="168">
                  <c:v>39.493714285714198</c:v>
                </c:pt>
                <c:pt idx="169">
                  <c:v>49.298749999999998</c:v>
                </c:pt>
                <c:pt idx="170">
                  <c:v>56.920916666666599</c:v>
                </c:pt>
                <c:pt idx="171">
                  <c:v>47.455500000000001</c:v>
                </c:pt>
                <c:pt idx="172">
                  <c:v>35.969888888888804</c:v>
                </c:pt>
                <c:pt idx="173">
                  <c:v>42.944777777777702</c:v>
                </c:pt>
                <c:pt idx="174">
                  <c:v>36.922249999999998</c:v>
                </c:pt>
                <c:pt idx="175">
                  <c:v>36.546333333333301</c:v>
                </c:pt>
                <c:pt idx="176">
                  <c:v>37.124400000000001</c:v>
                </c:pt>
                <c:pt idx="177">
                  <c:v>42.941666666666599</c:v>
                </c:pt>
                <c:pt idx="178">
                  <c:v>31.945999999999898</c:v>
                </c:pt>
                <c:pt idx="179">
                  <c:v>50.933333333333302</c:v>
                </c:pt>
                <c:pt idx="180">
                  <c:v>53.714300000000001</c:v>
                </c:pt>
                <c:pt idx="181">
                  <c:v>50.493333333333297</c:v>
                </c:pt>
                <c:pt idx="182">
                  <c:v>63.067083333333301</c:v>
                </c:pt>
                <c:pt idx="183">
                  <c:v>78.320583333333303</c:v>
                </c:pt>
                <c:pt idx="184">
                  <c:v>62.180583333333303</c:v>
                </c:pt>
                <c:pt idx="185">
                  <c:v>60.060250000000003</c:v>
                </c:pt>
                <c:pt idx="186">
                  <c:v>45.017499999999998</c:v>
                </c:pt>
                <c:pt idx="187">
                  <c:v>79.766666666666595</c:v>
                </c:pt>
                <c:pt idx="188">
                  <c:v>40.561666666666603</c:v>
                </c:pt>
                <c:pt idx="189">
                  <c:v>47.821818181818102</c:v>
                </c:pt>
                <c:pt idx="190">
                  <c:v>43.174583333333302</c:v>
                </c:pt>
                <c:pt idx="191">
                  <c:v>54.176666666666598</c:v>
                </c:pt>
                <c:pt idx="192">
                  <c:v>49.405416666666603</c:v>
                </c:pt>
                <c:pt idx="193">
                  <c:v>73.729583333333295</c:v>
                </c:pt>
                <c:pt idx="194">
                  <c:v>44.014999999999901</c:v>
                </c:pt>
                <c:pt idx="195">
                  <c:v>51.409583333333302</c:v>
                </c:pt>
                <c:pt idx="196">
                  <c:v>47.154583333333299</c:v>
                </c:pt>
                <c:pt idx="197">
                  <c:v>65.525416666666601</c:v>
                </c:pt>
                <c:pt idx="198">
                  <c:v>61.518333333333302</c:v>
                </c:pt>
                <c:pt idx="199">
                  <c:v>79.883750000000006</c:v>
                </c:pt>
                <c:pt idx="200">
                  <c:v>53.233749999999901</c:v>
                </c:pt>
                <c:pt idx="201">
                  <c:v>88.894999999999996</c:v>
                </c:pt>
                <c:pt idx="202">
                  <c:v>28.648499999999999</c:v>
                </c:pt>
                <c:pt idx="203">
                  <c:v>44.792916666666599</c:v>
                </c:pt>
                <c:pt idx="204">
                  <c:v>47.22625</c:v>
                </c:pt>
                <c:pt idx="205">
                  <c:v>49.3720833333333</c:v>
                </c:pt>
                <c:pt idx="206">
                  <c:v>51.491666666666603</c:v>
                </c:pt>
                <c:pt idx="207">
                  <c:v>53.55</c:v>
                </c:pt>
                <c:pt idx="208">
                  <c:v>52.564166666666601</c:v>
                </c:pt>
                <c:pt idx="209">
                  <c:v>56.3049999999999</c:v>
                </c:pt>
                <c:pt idx="210">
                  <c:v>50.992916666666602</c:v>
                </c:pt>
                <c:pt idx="211">
                  <c:v>54.992916666666602</c:v>
                </c:pt>
                <c:pt idx="212">
                  <c:v>50.9091666666666</c:v>
                </c:pt>
                <c:pt idx="213">
                  <c:v>50.233333333333299</c:v>
                </c:pt>
                <c:pt idx="214">
                  <c:v>45.06</c:v>
                </c:pt>
                <c:pt idx="215">
                  <c:v>48.699583333333301</c:v>
                </c:pt>
                <c:pt idx="216">
                  <c:v>48.758333333333297</c:v>
                </c:pt>
                <c:pt idx="217">
                  <c:v>48.168333333333301</c:v>
                </c:pt>
                <c:pt idx="218">
                  <c:v>50.261666666666599</c:v>
                </c:pt>
                <c:pt idx="219">
                  <c:v>47.798333333333296</c:v>
                </c:pt>
                <c:pt idx="220">
                  <c:v>49.244166666666601</c:v>
                </c:pt>
                <c:pt idx="221">
                  <c:v>50.734583333333298</c:v>
                </c:pt>
                <c:pt idx="222">
                  <c:v>53.69</c:v>
                </c:pt>
                <c:pt idx="223">
                  <c:v>53.271666666666597</c:v>
                </c:pt>
                <c:pt idx="224">
                  <c:v>49.4508333333333</c:v>
                </c:pt>
                <c:pt idx="225">
                  <c:v>52.059166666666599</c:v>
                </c:pt>
                <c:pt idx="226">
                  <c:v>37.89</c:v>
                </c:pt>
                <c:pt idx="227">
                  <c:v>45.816666666666599</c:v>
                </c:pt>
                <c:pt idx="228">
                  <c:v>36.757083333333298</c:v>
                </c:pt>
                <c:pt idx="229">
                  <c:v>44.214583333333302</c:v>
                </c:pt>
                <c:pt idx="230">
                  <c:v>49.384583333333303</c:v>
                </c:pt>
                <c:pt idx="231">
                  <c:v>48.080416666666601</c:v>
                </c:pt>
                <c:pt idx="232">
                  <c:v>52.469583333333297</c:v>
                </c:pt>
                <c:pt idx="233">
                  <c:v>53.402916666666599</c:v>
                </c:pt>
                <c:pt idx="234">
                  <c:v>39.446249999999999</c:v>
                </c:pt>
                <c:pt idx="235">
                  <c:v>47.963333333333303</c:v>
                </c:pt>
                <c:pt idx="236">
                  <c:v>42.502222222222201</c:v>
                </c:pt>
                <c:pt idx="237">
                  <c:v>44.941666666666599</c:v>
                </c:pt>
                <c:pt idx="238">
                  <c:v>45.204285714285703</c:v>
                </c:pt>
                <c:pt idx="239">
                  <c:v>48.322083333333303</c:v>
                </c:pt>
                <c:pt idx="240">
                  <c:v>44.181666666666601</c:v>
                </c:pt>
                <c:pt idx="241">
                  <c:v>79.288727272727201</c:v>
                </c:pt>
                <c:pt idx="242">
                  <c:v>51.941249999999997</c:v>
                </c:pt>
                <c:pt idx="243">
                  <c:v>49.0996666666666</c:v>
                </c:pt>
                <c:pt idx="244">
                  <c:v>66.743333333333297</c:v>
                </c:pt>
                <c:pt idx="245">
                  <c:v>59.953249999999997</c:v>
                </c:pt>
                <c:pt idx="246">
                  <c:v>48.052500000000002</c:v>
                </c:pt>
                <c:pt idx="247">
                  <c:v>43.413333333333298</c:v>
                </c:pt>
                <c:pt idx="248">
                  <c:v>41.137499999999903</c:v>
                </c:pt>
                <c:pt idx="249">
                  <c:v>54.3541666666666</c:v>
                </c:pt>
                <c:pt idx="250">
                  <c:v>50.5133333333333</c:v>
                </c:pt>
                <c:pt idx="251">
                  <c:v>59.321666666666601</c:v>
                </c:pt>
                <c:pt idx="252">
                  <c:v>70.624166666666596</c:v>
                </c:pt>
                <c:pt idx="253">
                  <c:v>75.650833333333296</c:v>
                </c:pt>
                <c:pt idx="254">
                  <c:v>48.5474999999999</c:v>
                </c:pt>
                <c:pt idx="255">
                  <c:v>45.350833333333298</c:v>
                </c:pt>
                <c:pt idx="256">
                  <c:v>47.290833333333303</c:v>
                </c:pt>
                <c:pt idx="257">
                  <c:v>60.935416666666598</c:v>
                </c:pt>
                <c:pt idx="258">
                  <c:v>60.887916666666598</c:v>
                </c:pt>
                <c:pt idx="259">
                  <c:v>73.694583333333298</c:v>
                </c:pt>
                <c:pt idx="260">
                  <c:v>57.995833333333302</c:v>
                </c:pt>
                <c:pt idx="261">
                  <c:v>49.681249999999999</c:v>
                </c:pt>
                <c:pt idx="262">
                  <c:v>28.802777777777699</c:v>
                </c:pt>
                <c:pt idx="263">
                  <c:v>57.887916666666598</c:v>
                </c:pt>
                <c:pt idx="264">
                  <c:v>34.658124999999998</c:v>
                </c:pt>
                <c:pt idx="265">
                  <c:v>42.6458333333333</c:v>
                </c:pt>
                <c:pt idx="266">
                  <c:v>38.750833333333297</c:v>
                </c:pt>
                <c:pt idx="267">
                  <c:v>44.832083333333301</c:v>
                </c:pt>
                <c:pt idx="268">
                  <c:v>37.403888888888801</c:v>
                </c:pt>
                <c:pt idx="269">
                  <c:v>46.276249999999997</c:v>
                </c:pt>
                <c:pt idx="270">
                  <c:v>37.748750000000001</c:v>
                </c:pt>
                <c:pt idx="271">
                  <c:v>46.262083333333301</c:v>
                </c:pt>
                <c:pt idx="272">
                  <c:v>39.879090909090898</c:v>
                </c:pt>
                <c:pt idx="273">
                  <c:v>47.372916666666598</c:v>
                </c:pt>
                <c:pt idx="274">
                  <c:v>40.558181818181801</c:v>
                </c:pt>
                <c:pt idx="275">
                  <c:v>53.550416666666599</c:v>
                </c:pt>
                <c:pt idx="276">
                  <c:v>47.153750000000002</c:v>
                </c:pt>
                <c:pt idx="277">
                  <c:v>54.608333333333299</c:v>
                </c:pt>
                <c:pt idx="278">
                  <c:v>50.127083333333303</c:v>
                </c:pt>
                <c:pt idx="279">
                  <c:v>49.530833333333298</c:v>
                </c:pt>
                <c:pt idx="280">
                  <c:v>38.462499999999999</c:v>
                </c:pt>
                <c:pt idx="281">
                  <c:v>47.275416666666601</c:v>
                </c:pt>
                <c:pt idx="282">
                  <c:v>45.832500000000003</c:v>
                </c:pt>
                <c:pt idx="283">
                  <c:v>50.742916666666602</c:v>
                </c:pt>
                <c:pt idx="284">
                  <c:v>46.262499999999903</c:v>
                </c:pt>
                <c:pt idx="285">
                  <c:v>49.195</c:v>
                </c:pt>
                <c:pt idx="286">
                  <c:v>37.257083333333298</c:v>
                </c:pt>
                <c:pt idx="287">
                  <c:v>43.033333333333303</c:v>
                </c:pt>
                <c:pt idx="288">
                  <c:v>39.896428571428501</c:v>
                </c:pt>
                <c:pt idx="289">
                  <c:v>53.087499999999999</c:v>
                </c:pt>
                <c:pt idx="290">
                  <c:v>44.002499999999998</c:v>
                </c:pt>
                <c:pt idx="291">
                  <c:v>50.586666666666602</c:v>
                </c:pt>
                <c:pt idx="292">
                  <c:v>46.027083333333302</c:v>
                </c:pt>
                <c:pt idx="293">
                  <c:v>51.392916666666601</c:v>
                </c:pt>
                <c:pt idx="294">
                  <c:v>46.5908333333333</c:v>
                </c:pt>
                <c:pt idx="295">
                  <c:v>54.303750000000001</c:v>
                </c:pt>
                <c:pt idx="296">
                  <c:v>45.068750000000001</c:v>
                </c:pt>
                <c:pt idx="297">
                  <c:v>42.706249999999997</c:v>
                </c:pt>
                <c:pt idx="298">
                  <c:v>35.205555555555499</c:v>
                </c:pt>
                <c:pt idx="299">
                  <c:v>49.220833333333303</c:v>
                </c:pt>
                <c:pt idx="300">
                  <c:v>42.534374999999997</c:v>
                </c:pt>
                <c:pt idx="301">
                  <c:v>49.414090909090902</c:v>
                </c:pt>
                <c:pt idx="302">
                  <c:v>53.580699999999901</c:v>
                </c:pt>
                <c:pt idx="303">
                  <c:v>84.922083333333305</c:v>
                </c:pt>
                <c:pt idx="304">
                  <c:v>39.346999999999902</c:v>
                </c:pt>
                <c:pt idx="305">
                  <c:v>43.315916666666602</c:v>
                </c:pt>
                <c:pt idx="306">
                  <c:v>47.9022222222222</c:v>
                </c:pt>
                <c:pt idx="307">
                  <c:v>54.980166666666598</c:v>
                </c:pt>
                <c:pt idx="308">
                  <c:v>35.089999999999897</c:v>
                </c:pt>
                <c:pt idx="309">
                  <c:v>41.228333333333303</c:v>
                </c:pt>
                <c:pt idx="310">
                  <c:v>48.412916666666597</c:v>
                </c:pt>
                <c:pt idx="311">
                  <c:v>49.219999999999899</c:v>
                </c:pt>
                <c:pt idx="312">
                  <c:v>51.047083333333298</c:v>
                </c:pt>
                <c:pt idx="313">
                  <c:v>53.327916666666603</c:v>
                </c:pt>
                <c:pt idx="314">
                  <c:v>46.842500000000001</c:v>
                </c:pt>
                <c:pt idx="315">
                  <c:v>56.6724999999999</c:v>
                </c:pt>
                <c:pt idx="316">
                  <c:v>42.86</c:v>
                </c:pt>
                <c:pt idx="317">
                  <c:v>53.180833333333297</c:v>
                </c:pt>
                <c:pt idx="318">
                  <c:v>40.827083333333299</c:v>
                </c:pt>
                <c:pt idx="319">
                  <c:v>51.916249999999998</c:v>
                </c:pt>
                <c:pt idx="320">
                  <c:v>58.307499999999997</c:v>
                </c:pt>
                <c:pt idx="321">
                  <c:v>79.133749999999907</c:v>
                </c:pt>
                <c:pt idx="322">
                  <c:v>52.497499999999903</c:v>
                </c:pt>
                <c:pt idx="323">
                  <c:v>47.962916666666601</c:v>
                </c:pt>
                <c:pt idx="324">
                  <c:v>62.541249999999899</c:v>
                </c:pt>
                <c:pt idx="325">
                  <c:v>79.1875</c:v>
                </c:pt>
                <c:pt idx="326">
                  <c:v>38.7470833333333</c:v>
                </c:pt>
                <c:pt idx="327">
                  <c:v>49.417083333333302</c:v>
                </c:pt>
                <c:pt idx="328">
                  <c:v>41.010833333333302</c:v>
                </c:pt>
                <c:pt idx="329">
                  <c:v>48.966249999999903</c:v>
                </c:pt>
                <c:pt idx="330">
                  <c:v>46.856666666666598</c:v>
                </c:pt>
                <c:pt idx="331">
                  <c:v>60.067499999999903</c:v>
                </c:pt>
                <c:pt idx="332">
                  <c:v>46.485833333333296</c:v>
                </c:pt>
                <c:pt idx="333">
                  <c:v>63.379999999999903</c:v>
                </c:pt>
                <c:pt idx="334">
                  <c:v>56.775833333333303</c:v>
                </c:pt>
                <c:pt idx="335">
                  <c:v>71.761666666666599</c:v>
                </c:pt>
                <c:pt idx="336">
                  <c:v>57.215416666666599</c:v>
                </c:pt>
                <c:pt idx="337">
                  <c:v>72.071666666666601</c:v>
                </c:pt>
                <c:pt idx="338">
                  <c:v>55.789166666666603</c:v>
                </c:pt>
                <c:pt idx="339">
                  <c:v>57.0787499999999</c:v>
                </c:pt>
                <c:pt idx="340">
                  <c:v>52.03875</c:v>
                </c:pt>
                <c:pt idx="341">
                  <c:v>57.935000000000002</c:v>
                </c:pt>
                <c:pt idx="342">
                  <c:v>38.531111111111102</c:v>
                </c:pt>
                <c:pt idx="343">
                  <c:v>51.300416666666599</c:v>
                </c:pt>
                <c:pt idx="344">
                  <c:v>35.748125000000002</c:v>
                </c:pt>
                <c:pt idx="345">
                  <c:v>43.7841666666666</c:v>
                </c:pt>
                <c:pt idx="346">
                  <c:v>32.951000000000001</c:v>
                </c:pt>
                <c:pt idx="347">
                  <c:v>45.659583333333302</c:v>
                </c:pt>
                <c:pt idx="348">
                  <c:v>42.175909090909002</c:v>
                </c:pt>
                <c:pt idx="349">
                  <c:v>45.818750000000001</c:v>
                </c:pt>
                <c:pt idx="350">
                  <c:v>45.181249999999999</c:v>
                </c:pt>
                <c:pt idx="351">
                  <c:v>59.650833333333303</c:v>
                </c:pt>
                <c:pt idx="352">
                  <c:v>53.089999999999897</c:v>
                </c:pt>
                <c:pt idx="353">
                  <c:v>59.624166666666603</c:v>
                </c:pt>
                <c:pt idx="354">
                  <c:v>52.540833333333303</c:v>
                </c:pt>
                <c:pt idx="355">
                  <c:v>52.706666666666599</c:v>
                </c:pt>
                <c:pt idx="356">
                  <c:v>50.466250000000002</c:v>
                </c:pt>
                <c:pt idx="357">
                  <c:v>57.713333333333303</c:v>
                </c:pt>
                <c:pt idx="358">
                  <c:v>33.4791666666666</c:v>
                </c:pt>
                <c:pt idx="359">
                  <c:v>48.625</c:v>
                </c:pt>
                <c:pt idx="360">
                  <c:v>34.729374999999997</c:v>
                </c:pt>
                <c:pt idx="361">
                  <c:v>54.031249999999901</c:v>
                </c:pt>
                <c:pt idx="362">
                  <c:v>80.355500000000006</c:v>
                </c:pt>
                <c:pt idx="363">
                  <c:v>197.62691666666601</c:v>
                </c:pt>
                <c:pt idx="364">
                  <c:v>38.401499999999999</c:v>
                </c:pt>
                <c:pt idx="365">
                  <c:v>43.864916666666602</c:v>
                </c:pt>
                <c:pt idx="366">
                  <c:v>44.829500000000003</c:v>
                </c:pt>
                <c:pt idx="367">
                  <c:v>61.380749999999999</c:v>
                </c:pt>
                <c:pt idx="368">
                  <c:v>26.107499999999899</c:v>
                </c:pt>
                <c:pt idx="369">
                  <c:v>45.783333333333303</c:v>
                </c:pt>
                <c:pt idx="370">
                  <c:v>51.353749999999998</c:v>
                </c:pt>
                <c:pt idx="371">
                  <c:v>42.387</c:v>
                </c:pt>
                <c:pt idx="372">
                  <c:v>52.655000000000001</c:v>
                </c:pt>
                <c:pt idx="373">
                  <c:v>53.036666666666598</c:v>
                </c:pt>
                <c:pt idx="374">
                  <c:v>36.664583333333297</c:v>
                </c:pt>
                <c:pt idx="375">
                  <c:v>70.017499999999998</c:v>
                </c:pt>
                <c:pt idx="376">
                  <c:v>45.737083333333302</c:v>
                </c:pt>
                <c:pt idx="377">
                  <c:v>47.952916666666603</c:v>
                </c:pt>
                <c:pt idx="378">
                  <c:v>48.643333333333302</c:v>
                </c:pt>
                <c:pt idx="379">
                  <c:v>53.9433333333333</c:v>
                </c:pt>
                <c:pt idx="380">
                  <c:v>78.154166666666598</c:v>
                </c:pt>
                <c:pt idx="381">
                  <c:v>72.477916666666601</c:v>
                </c:pt>
                <c:pt idx="382">
                  <c:v>43.243333333333297</c:v>
                </c:pt>
                <c:pt idx="383">
                  <c:v>67.462083333333297</c:v>
                </c:pt>
                <c:pt idx="384">
                  <c:v>50.933333333333302</c:v>
                </c:pt>
                <c:pt idx="385">
                  <c:v>50.860833333333296</c:v>
                </c:pt>
                <c:pt idx="386">
                  <c:v>46.814583333333303</c:v>
                </c:pt>
                <c:pt idx="387">
                  <c:v>65.967083333333306</c:v>
                </c:pt>
                <c:pt idx="388">
                  <c:v>52.462499999999999</c:v>
                </c:pt>
                <c:pt idx="389">
                  <c:v>67.153750000000002</c:v>
                </c:pt>
                <c:pt idx="390">
                  <c:v>57.936250000000001</c:v>
                </c:pt>
                <c:pt idx="391">
                  <c:v>59.931666666666601</c:v>
                </c:pt>
                <c:pt idx="392">
                  <c:v>60.722499999999997</c:v>
                </c:pt>
                <c:pt idx="393">
                  <c:v>59.856250000000003</c:v>
                </c:pt>
                <c:pt idx="394">
                  <c:v>51.819999999999901</c:v>
                </c:pt>
                <c:pt idx="395">
                  <c:v>76.141666666666595</c:v>
                </c:pt>
                <c:pt idx="396">
                  <c:v>66.974999999999994</c:v>
                </c:pt>
                <c:pt idx="397">
                  <c:v>82.171666666666596</c:v>
                </c:pt>
                <c:pt idx="398">
                  <c:v>50.0162499999999</c:v>
                </c:pt>
                <c:pt idx="399">
                  <c:v>64.713333333333296</c:v>
                </c:pt>
                <c:pt idx="400">
                  <c:v>44.022500000000001</c:v>
                </c:pt>
                <c:pt idx="401">
                  <c:v>54.5445833333333</c:v>
                </c:pt>
                <c:pt idx="402">
                  <c:v>44.419166666666598</c:v>
                </c:pt>
                <c:pt idx="403">
                  <c:v>74.711666666666602</c:v>
                </c:pt>
                <c:pt idx="404">
                  <c:v>43.5283333333333</c:v>
                </c:pt>
                <c:pt idx="405">
                  <c:v>58.199583333333301</c:v>
                </c:pt>
                <c:pt idx="406">
                  <c:v>38.403888888888801</c:v>
                </c:pt>
                <c:pt idx="407">
                  <c:v>48.528750000000002</c:v>
                </c:pt>
                <c:pt idx="408">
                  <c:v>45.454583333333296</c:v>
                </c:pt>
                <c:pt idx="409">
                  <c:v>65.091249999999903</c:v>
                </c:pt>
                <c:pt idx="410">
                  <c:v>53.253749999999997</c:v>
                </c:pt>
                <c:pt idx="411">
                  <c:v>62.634999999999899</c:v>
                </c:pt>
                <c:pt idx="412">
                  <c:v>43.797916666666602</c:v>
                </c:pt>
                <c:pt idx="413">
                  <c:v>74.790416666666601</c:v>
                </c:pt>
                <c:pt idx="414">
                  <c:v>54.195</c:v>
                </c:pt>
                <c:pt idx="415">
                  <c:v>81.428749999999994</c:v>
                </c:pt>
                <c:pt idx="416">
                  <c:v>61.591666666666598</c:v>
                </c:pt>
                <c:pt idx="417">
                  <c:v>84.004999999999995</c:v>
                </c:pt>
                <c:pt idx="418">
                  <c:v>73.071250000000006</c:v>
                </c:pt>
                <c:pt idx="419">
                  <c:v>89.251666666666594</c:v>
                </c:pt>
                <c:pt idx="420">
                  <c:v>70.024583333333297</c:v>
                </c:pt>
                <c:pt idx="421">
                  <c:v>72.64</c:v>
                </c:pt>
                <c:pt idx="422">
                  <c:v>63.719166666666602</c:v>
                </c:pt>
                <c:pt idx="423">
                  <c:v>76.680416666666602</c:v>
                </c:pt>
                <c:pt idx="424">
                  <c:v>97.3719999999999</c:v>
                </c:pt>
                <c:pt idx="425">
                  <c:v>87.475083333333302</c:v>
                </c:pt>
                <c:pt idx="426">
                  <c:v>42.447888888888798</c:v>
                </c:pt>
                <c:pt idx="427">
                  <c:v>54.379166666666599</c:v>
                </c:pt>
                <c:pt idx="428">
                  <c:v>47.226333333333301</c:v>
                </c:pt>
                <c:pt idx="429">
                  <c:v>65.741166666666601</c:v>
                </c:pt>
                <c:pt idx="430">
                  <c:v>43.6204166666666</c:v>
                </c:pt>
                <c:pt idx="431">
                  <c:v>75.9479166666666</c:v>
                </c:pt>
                <c:pt idx="432">
                  <c:v>45.174999999999997</c:v>
                </c:pt>
                <c:pt idx="433">
                  <c:v>49.103333333333303</c:v>
                </c:pt>
                <c:pt idx="434">
                  <c:v>48.378749999999997</c:v>
                </c:pt>
                <c:pt idx="435">
                  <c:v>49.6458333333333</c:v>
                </c:pt>
                <c:pt idx="436">
                  <c:v>52.8779166666666</c:v>
                </c:pt>
                <c:pt idx="437">
                  <c:v>98.386250000000004</c:v>
                </c:pt>
                <c:pt idx="438">
                  <c:v>59.590416666666599</c:v>
                </c:pt>
                <c:pt idx="439">
                  <c:v>72.096666666666593</c:v>
                </c:pt>
                <c:pt idx="440">
                  <c:v>47.9270833333333</c:v>
                </c:pt>
                <c:pt idx="441">
                  <c:v>57.243333333333297</c:v>
                </c:pt>
                <c:pt idx="442">
                  <c:v>63.758333333333297</c:v>
                </c:pt>
                <c:pt idx="443">
                  <c:v>69.530833333333305</c:v>
                </c:pt>
                <c:pt idx="444">
                  <c:v>55.008749999999999</c:v>
                </c:pt>
                <c:pt idx="445">
                  <c:v>67.959583333333299</c:v>
                </c:pt>
                <c:pt idx="446">
                  <c:v>58.454999999999899</c:v>
                </c:pt>
                <c:pt idx="447">
                  <c:v>59.5133333333333</c:v>
                </c:pt>
                <c:pt idx="448">
                  <c:v>62.106250000000003</c:v>
                </c:pt>
                <c:pt idx="449">
                  <c:v>75.083749999999995</c:v>
                </c:pt>
                <c:pt idx="450">
                  <c:v>72.067499999999995</c:v>
                </c:pt>
                <c:pt idx="451">
                  <c:v>69.167083333333295</c:v>
                </c:pt>
                <c:pt idx="452">
                  <c:v>47.772083333333299</c:v>
                </c:pt>
                <c:pt idx="453">
                  <c:v>57.986249999999899</c:v>
                </c:pt>
                <c:pt idx="454">
                  <c:v>53.971249999999998</c:v>
                </c:pt>
                <c:pt idx="455">
                  <c:v>66.100833333333298</c:v>
                </c:pt>
                <c:pt idx="456">
                  <c:v>48.206249999999997</c:v>
                </c:pt>
                <c:pt idx="457">
                  <c:v>63.657499999999999</c:v>
                </c:pt>
                <c:pt idx="458">
                  <c:v>46.99</c:v>
                </c:pt>
                <c:pt idx="459">
                  <c:v>61.338333333333303</c:v>
                </c:pt>
                <c:pt idx="460">
                  <c:v>40.4195833333333</c:v>
                </c:pt>
                <c:pt idx="461">
                  <c:v>54.921666666666603</c:v>
                </c:pt>
                <c:pt idx="462">
                  <c:v>55.743749999999899</c:v>
                </c:pt>
                <c:pt idx="463">
                  <c:v>64.784166666666593</c:v>
                </c:pt>
                <c:pt idx="464">
                  <c:v>39.407916666666601</c:v>
                </c:pt>
                <c:pt idx="465">
                  <c:v>45.298333333333296</c:v>
                </c:pt>
                <c:pt idx="466">
                  <c:v>42.202727272727202</c:v>
                </c:pt>
                <c:pt idx="467">
                  <c:v>56.2558333333333</c:v>
                </c:pt>
                <c:pt idx="468">
                  <c:v>44.347499999999997</c:v>
                </c:pt>
                <c:pt idx="469">
                  <c:v>60.957083333333301</c:v>
                </c:pt>
                <c:pt idx="470">
                  <c:v>46.731666666666598</c:v>
                </c:pt>
                <c:pt idx="471">
                  <c:v>56.807083333333303</c:v>
                </c:pt>
                <c:pt idx="472">
                  <c:v>41.453333333333298</c:v>
                </c:pt>
                <c:pt idx="473">
                  <c:v>56.362916666666599</c:v>
                </c:pt>
                <c:pt idx="474">
                  <c:v>44.294999999999902</c:v>
                </c:pt>
                <c:pt idx="475">
                  <c:v>56.652083333333302</c:v>
                </c:pt>
                <c:pt idx="476">
                  <c:v>54.389583333333299</c:v>
                </c:pt>
                <c:pt idx="477">
                  <c:v>79.165416666666601</c:v>
                </c:pt>
                <c:pt idx="478">
                  <c:v>54.53875</c:v>
                </c:pt>
                <c:pt idx="479">
                  <c:v>56.990833333333299</c:v>
                </c:pt>
                <c:pt idx="480">
                  <c:v>46.333750000000002</c:v>
                </c:pt>
                <c:pt idx="481">
                  <c:v>59.141666666666602</c:v>
                </c:pt>
                <c:pt idx="482">
                  <c:v>39.871666666666599</c:v>
                </c:pt>
                <c:pt idx="483">
                  <c:v>42.424166666666601</c:v>
                </c:pt>
                <c:pt idx="484">
                  <c:v>31.869166666666601</c:v>
                </c:pt>
                <c:pt idx="485">
                  <c:v>51.942083333333301</c:v>
                </c:pt>
                <c:pt idx="486">
                  <c:v>71.976583333333295</c:v>
                </c:pt>
                <c:pt idx="487">
                  <c:v>55.570500000000003</c:v>
                </c:pt>
                <c:pt idx="488">
                  <c:v>35.178818181818102</c:v>
                </c:pt>
                <c:pt idx="489">
                  <c:v>82.808583333333303</c:v>
                </c:pt>
                <c:pt idx="490">
                  <c:v>44.022727272727202</c:v>
                </c:pt>
                <c:pt idx="491">
                  <c:v>80.227000000000004</c:v>
                </c:pt>
                <c:pt idx="492">
                  <c:v>55.7558333333333</c:v>
                </c:pt>
                <c:pt idx="493">
                  <c:v>62.750833333333297</c:v>
                </c:pt>
                <c:pt idx="494">
                  <c:v>33.043333333333301</c:v>
                </c:pt>
                <c:pt idx="495">
                  <c:v>37.844583333333297</c:v>
                </c:pt>
                <c:pt idx="496">
                  <c:v>47.879999999999903</c:v>
                </c:pt>
                <c:pt idx="497">
                  <c:v>50.42</c:v>
                </c:pt>
                <c:pt idx="498">
                  <c:v>47.507083333333298</c:v>
                </c:pt>
                <c:pt idx="499">
                  <c:v>74.433333333333294</c:v>
                </c:pt>
                <c:pt idx="500">
                  <c:v>72.467083333333306</c:v>
                </c:pt>
                <c:pt idx="501">
                  <c:v>77.196250000000006</c:v>
                </c:pt>
                <c:pt idx="502">
                  <c:v>52.41</c:v>
                </c:pt>
                <c:pt idx="503">
                  <c:v>73.879999999999896</c:v>
                </c:pt>
                <c:pt idx="504">
                  <c:v>62.469166666666602</c:v>
                </c:pt>
                <c:pt idx="505">
                  <c:v>70.363333333333301</c:v>
                </c:pt>
                <c:pt idx="506">
                  <c:v>48.371249999999897</c:v>
                </c:pt>
                <c:pt idx="507">
                  <c:v>88.029583333333306</c:v>
                </c:pt>
                <c:pt idx="508">
                  <c:v>51.335833333333298</c:v>
                </c:pt>
                <c:pt idx="509">
                  <c:v>65.329583333333304</c:v>
                </c:pt>
                <c:pt idx="510">
                  <c:v>53.769999999999897</c:v>
                </c:pt>
                <c:pt idx="511">
                  <c:v>63.956999999999901</c:v>
                </c:pt>
                <c:pt idx="512">
                  <c:v>51.338749999999997</c:v>
                </c:pt>
                <c:pt idx="513">
                  <c:v>54.9345833333333</c:v>
                </c:pt>
                <c:pt idx="514">
                  <c:v>34.522500000000001</c:v>
                </c:pt>
                <c:pt idx="515">
                  <c:v>54.936250000000001</c:v>
                </c:pt>
                <c:pt idx="516">
                  <c:v>51.0729166666666</c:v>
                </c:pt>
                <c:pt idx="517">
                  <c:v>52.2945833333333</c:v>
                </c:pt>
                <c:pt idx="518">
                  <c:v>44.726666666666603</c:v>
                </c:pt>
                <c:pt idx="519">
                  <c:v>77.517499999999998</c:v>
                </c:pt>
                <c:pt idx="520">
                  <c:v>49.554583333333298</c:v>
                </c:pt>
                <c:pt idx="521">
                  <c:v>52.442916666666598</c:v>
                </c:pt>
                <c:pt idx="522">
                  <c:v>49.8287499999999</c:v>
                </c:pt>
                <c:pt idx="523">
                  <c:v>67.549583333333302</c:v>
                </c:pt>
                <c:pt idx="524">
                  <c:v>48.207500000000003</c:v>
                </c:pt>
                <c:pt idx="525">
                  <c:v>46.808749999999897</c:v>
                </c:pt>
                <c:pt idx="526">
                  <c:v>45.873750000000001</c:v>
                </c:pt>
                <c:pt idx="527">
                  <c:v>47.7245833333333</c:v>
                </c:pt>
                <c:pt idx="528">
                  <c:v>28.845999999999901</c:v>
                </c:pt>
                <c:pt idx="529">
                  <c:v>60.244583333333303</c:v>
                </c:pt>
                <c:pt idx="530">
                  <c:v>36.316249999999997</c:v>
                </c:pt>
                <c:pt idx="531">
                  <c:v>44.537499999999902</c:v>
                </c:pt>
                <c:pt idx="532">
                  <c:v>34.553333333333299</c:v>
                </c:pt>
                <c:pt idx="533">
                  <c:v>53.402499999999897</c:v>
                </c:pt>
                <c:pt idx="534">
                  <c:v>50.355833333333301</c:v>
                </c:pt>
                <c:pt idx="535">
                  <c:v>59.463749999999997</c:v>
                </c:pt>
                <c:pt idx="536">
                  <c:v>50.248333333333299</c:v>
                </c:pt>
                <c:pt idx="537">
                  <c:v>52.935416666666598</c:v>
                </c:pt>
                <c:pt idx="538">
                  <c:v>61.705833333333302</c:v>
                </c:pt>
                <c:pt idx="539">
                  <c:v>63.655416666666603</c:v>
                </c:pt>
                <c:pt idx="540">
                  <c:v>55.837083333333297</c:v>
                </c:pt>
                <c:pt idx="541">
                  <c:v>51.783333333333303</c:v>
                </c:pt>
                <c:pt idx="542">
                  <c:v>51.994999999999997</c:v>
                </c:pt>
                <c:pt idx="543">
                  <c:v>60.637499999999903</c:v>
                </c:pt>
                <c:pt idx="544">
                  <c:v>44.738750000000003</c:v>
                </c:pt>
                <c:pt idx="545">
                  <c:v>59.0162499999999</c:v>
                </c:pt>
                <c:pt idx="546">
                  <c:v>41.709600000000002</c:v>
                </c:pt>
                <c:pt idx="547">
                  <c:v>56.280833333333298</c:v>
                </c:pt>
                <c:pt idx="548">
                  <c:v>35.242249999999999</c:v>
                </c:pt>
                <c:pt idx="549">
                  <c:v>73.400666666666595</c:v>
                </c:pt>
                <c:pt idx="550">
                  <c:v>64.428083333333305</c:v>
                </c:pt>
                <c:pt idx="551">
                  <c:v>75.952249999999907</c:v>
                </c:pt>
                <c:pt idx="552">
                  <c:v>53.532083333333297</c:v>
                </c:pt>
                <c:pt idx="553">
                  <c:v>70.233333333333306</c:v>
                </c:pt>
                <c:pt idx="554">
                  <c:v>43.792499999999997</c:v>
                </c:pt>
                <c:pt idx="555">
                  <c:v>43.967916666666603</c:v>
                </c:pt>
                <c:pt idx="556">
                  <c:v>51.145000000000003</c:v>
                </c:pt>
                <c:pt idx="557">
                  <c:v>44.225833333333298</c:v>
                </c:pt>
                <c:pt idx="558">
                  <c:v>62.532499999999999</c:v>
                </c:pt>
                <c:pt idx="559">
                  <c:v>83.460833333333298</c:v>
                </c:pt>
                <c:pt idx="560">
                  <c:v>58.622916666666598</c:v>
                </c:pt>
                <c:pt idx="561">
                  <c:v>66.830833333333302</c:v>
                </c:pt>
                <c:pt idx="562">
                  <c:v>53.835833333333298</c:v>
                </c:pt>
                <c:pt idx="563">
                  <c:v>68.947500000000005</c:v>
                </c:pt>
                <c:pt idx="564">
                  <c:v>60.918333333333301</c:v>
                </c:pt>
                <c:pt idx="565">
                  <c:v>65.825000000000003</c:v>
                </c:pt>
                <c:pt idx="566">
                  <c:v>45.246666666666599</c:v>
                </c:pt>
                <c:pt idx="567">
                  <c:v>93.789166666666603</c:v>
                </c:pt>
                <c:pt idx="568">
                  <c:v>45.956666666666599</c:v>
                </c:pt>
                <c:pt idx="569">
                  <c:v>71.999166666666596</c:v>
                </c:pt>
                <c:pt idx="570">
                  <c:v>37.198749999999997</c:v>
                </c:pt>
                <c:pt idx="571">
                  <c:v>52.446666666666601</c:v>
                </c:pt>
                <c:pt idx="572">
                  <c:v>42.499166666666603</c:v>
                </c:pt>
                <c:pt idx="573">
                  <c:v>63.807499999999997</c:v>
                </c:pt>
                <c:pt idx="574">
                  <c:v>54.576666666666597</c:v>
                </c:pt>
                <c:pt idx="575">
                  <c:v>55.982500000000002</c:v>
                </c:pt>
                <c:pt idx="576">
                  <c:v>44.299166666666601</c:v>
                </c:pt>
                <c:pt idx="577">
                  <c:v>59.989166666666598</c:v>
                </c:pt>
                <c:pt idx="578">
                  <c:v>51.032916666666601</c:v>
                </c:pt>
                <c:pt idx="579">
                  <c:v>64.219166666666595</c:v>
                </c:pt>
                <c:pt idx="580">
                  <c:v>71.835833333333298</c:v>
                </c:pt>
                <c:pt idx="581">
                  <c:v>76.037499999999994</c:v>
                </c:pt>
                <c:pt idx="582">
                  <c:v>53.73</c:v>
                </c:pt>
                <c:pt idx="583">
                  <c:v>76.707916666666605</c:v>
                </c:pt>
                <c:pt idx="584">
                  <c:v>49.93</c:v>
                </c:pt>
                <c:pt idx="585">
                  <c:v>56.155833333333298</c:v>
                </c:pt>
                <c:pt idx="586">
                  <c:v>49.869166666666601</c:v>
                </c:pt>
                <c:pt idx="587">
                  <c:v>57.069166666666597</c:v>
                </c:pt>
                <c:pt idx="588">
                  <c:v>42.998750000000001</c:v>
                </c:pt>
                <c:pt idx="589">
                  <c:v>50.1279166666666</c:v>
                </c:pt>
                <c:pt idx="590">
                  <c:v>37.558749999999897</c:v>
                </c:pt>
                <c:pt idx="591">
                  <c:v>42.296249999999901</c:v>
                </c:pt>
                <c:pt idx="592">
                  <c:v>47.533333333333303</c:v>
                </c:pt>
                <c:pt idx="593">
                  <c:v>58.02375</c:v>
                </c:pt>
                <c:pt idx="594">
                  <c:v>57.103749999999998</c:v>
                </c:pt>
                <c:pt idx="595">
                  <c:v>68.652083333333294</c:v>
                </c:pt>
                <c:pt idx="596">
                  <c:v>60.049166666666601</c:v>
                </c:pt>
                <c:pt idx="597">
                  <c:v>60.7708333333333</c:v>
                </c:pt>
                <c:pt idx="598">
                  <c:v>52.8570833333333</c:v>
                </c:pt>
                <c:pt idx="599">
                  <c:v>55.778750000000002</c:v>
                </c:pt>
                <c:pt idx="600">
                  <c:v>45.507916666666603</c:v>
                </c:pt>
                <c:pt idx="601">
                  <c:v>57.362083333333302</c:v>
                </c:pt>
                <c:pt idx="602">
                  <c:v>65.629166666666606</c:v>
                </c:pt>
                <c:pt idx="603">
                  <c:v>67.625833333333304</c:v>
                </c:pt>
                <c:pt idx="604">
                  <c:v>51.223750000000003</c:v>
                </c:pt>
                <c:pt idx="605">
                  <c:v>69.586666666666602</c:v>
                </c:pt>
                <c:pt idx="606">
                  <c:v>61.611666666666601</c:v>
                </c:pt>
                <c:pt idx="607">
                  <c:v>54.928333333333299</c:v>
                </c:pt>
                <c:pt idx="608">
                  <c:v>54.774374999999999</c:v>
                </c:pt>
                <c:pt idx="609">
                  <c:v>57.5251666666666</c:v>
                </c:pt>
                <c:pt idx="610">
                  <c:v>55.525916666666603</c:v>
                </c:pt>
                <c:pt idx="611">
                  <c:v>93.176249999999996</c:v>
                </c:pt>
                <c:pt idx="612">
                  <c:v>73.739249999999998</c:v>
                </c:pt>
                <c:pt idx="613">
                  <c:v>67.371416666666605</c:v>
                </c:pt>
                <c:pt idx="614">
                  <c:v>54.024583333333297</c:v>
                </c:pt>
                <c:pt idx="615">
                  <c:v>56.475000000000001</c:v>
                </c:pt>
                <c:pt idx="616">
                  <c:v>50.376666666666601</c:v>
                </c:pt>
                <c:pt idx="617">
                  <c:v>41.915833333333303</c:v>
                </c:pt>
                <c:pt idx="618">
                  <c:v>42.007083333333298</c:v>
                </c:pt>
                <c:pt idx="619">
                  <c:v>48.264583333333299</c:v>
                </c:pt>
                <c:pt idx="620">
                  <c:v>57.581666666666599</c:v>
                </c:pt>
                <c:pt idx="621">
                  <c:v>81.2558333333333</c:v>
                </c:pt>
                <c:pt idx="622">
                  <c:v>50.509583333333303</c:v>
                </c:pt>
                <c:pt idx="623">
                  <c:v>61.915833333333303</c:v>
                </c:pt>
                <c:pt idx="624">
                  <c:v>44.452083333333299</c:v>
                </c:pt>
                <c:pt idx="625">
                  <c:v>66.273333333333298</c:v>
                </c:pt>
                <c:pt idx="626">
                  <c:v>56.90625</c:v>
                </c:pt>
                <c:pt idx="627">
                  <c:v>65.317499999999995</c:v>
                </c:pt>
                <c:pt idx="628">
                  <c:v>63.1516666666666</c:v>
                </c:pt>
                <c:pt idx="629">
                  <c:v>78.025416666666601</c:v>
                </c:pt>
                <c:pt idx="630">
                  <c:v>50.135833333333302</c:v>
                </c:pt>
                <c:pt idx="631">
                  <c:v>74.454583333333304</c:v>
                </c:pt>
                <c:pt idx="632">
                  <c:v>47.600416666666597</c:v>
                </c:pt>
                <c:pt idx="633">
                  <c:v>54.03875</c:v>
                </c:pt>
                <c:pt idx="634">
                  <c:v>53.240416666666597</c:v>
                </c:pt>
                <c:pt idx="635">
                  <c:v>79.754583333333301</c:v>
                </c:pt>
                <c:pt idx="636">
                  <c:v>46.871249999999897</c:v>
                </c:pt>
                <c:pt idx="637">
                  <c:v>73.267499999999998</c:v>
                </c:pt>
                <c:pt idx="638">
                  <c:v>49.975000000000001</c:v>
                </c:pt>
                <c:pt idx="639">
                  <c:v>77.7662499999999</c:v>
                </c:pt>
                <c:pt idx="640">
                  <c:v>56.203749999999999</c:v>
                </c:pt>
                <c:pt idx="641">
                  <c:v>74.744583333333296</c:v>
                </c:pt>
                <c:pt idx="642">
                  <c:v>55.783749999999998</c:v>
                </c:pt>
                <c:pt idx="643">
                  <c:v>48.494583333333303</c:v>
                </c:pt>
                <c:pt idx="644">
                  <c:v>33.299444444444397</c:v>
                </c:pt>
                <c:pt idx="645">
                  <c:v>40.534999999999997</c:v>
                </c:pt>
                <c:pt idx="646">
                  <c:v>33.344999999999999</c:v>
                </c:pt>
                <c:pt idx="647">
                  <c:v>44.9583333333333</c:v>
                </c:pt>
                <c:pt idx="648">
                  <c:v>38.847499999999997</c:v>
                </c:pt>
                <c:pt idx="649">
                  <c:v>56.487916666666599</c:v>
                </c:pt>
                <c:pt idx="650">
                  <c:v>44.548749999999998</c:v>
                </c:pt>
                <c:pt idx="651">
                  <c:v>54.977916666666601</c:v>
                </c:pt>
                <c:pt idx="652">
                  <c:v>36.4375</c:v>
                </c:pt>
                <c:pt idx="653">
                  <c:v>56.418749999999903</c:v>
                </c:pt>
                <c:pt idx="654">
                  <c:v>54.088333333333303</c:v>
                </c:pt>
                <c:pt idx="655">
                  <c:v>46.512499999999903</c:v>
                </c:pt>
                <c:pt idx="656">
                  <c:v>45.996666666666599</c:v>
                </c:pt>
                <c:pt idx="657">
                  <c:v>48.314090909090901</c:v>
                </c:pt>
                <c:pt idx="658">
                  <c:v>44.322857142857103</c:v>
                </c:pt>
                <c:pt idx="659">
                  <c:v>39.004999999999903</c:v>
                </c:pt>
                <c:pt idx="660">
                  <c:v>32.433888888888802</c:v>
                </c:pt>
                <c:pt idx="661">
                  <c:v>54.317083333333301</c:v>
                </c:pt>
                <c:pt idx="662">
                  <c:v>54.115416666666597</c:v>
                </c:pt>
                <c:pt idx="663">
                  <c:v>55.441666666666599</c:v>
                </c:pt>
                <c:pt idx="664">
                  <c:v>55.433749999999897</c:v>
                </c:pt>
                <c:pt idx="665">
                  <c:v>42.220833333333303</c:v>
                </c:pt>
                <c:pt idx="666">
                  <c:v>39.741249999999901</c:v>
                </c:pt>
                <c:pt idx="667">
                  <c:v>47.627499999999998</c:v>
                </c:pt>
                <c:pt idx="668">
                  <c:v>51.697249999999997</c:v>
                </c:pt>
                <c:pt idx="669">
                  <c:v>91.086749999999995</c:v>
                </c:pt>
                <c:pt idx="670">
                  <c:v>108.491333333333</c:v>
                </c:pt>
                <c:pt idx="671">
                  <c:v>103.15049999999999</c:v>
                </c:pt>
                <c:pt idx="672">
                  <c:v>44.554499999999997</c:v>
                </c:pt>
                <c:pt idx="673">
                  <c:v>56.459166666666597</c:v>
                </c:pt>
                <c:pt idx="674">
                  <c:v>45.986249999999998</c:v>
                </c:pt>
                <c:pt idx="675">
                  <c:v>45.425833333333301</c:v>
                </c:pt>
                <c:pt idx="676">
                  <c:v>39.856999999999999</c:v>
                </c:pt>
                <c:pt idx="677">
                  <c:v>42.868636363636298</c:v>
                </c:pt>
                <c:pt idx="678">
                  <c:v>37.848499999999902</c:v>
                </c:pt>
                <c:pt idx="679">
                  <c:v>47.806249999999999</c:v>
                </c:pt>
                <c:pt idx="680">
                  <c:v>60.922083333333298</c:v>
                </c:pt>
                <c:pt idx="681">
                  <c:v>62.5266666666666</c:v>
                </c:pt>
                <c:pt idx="682">
                  <c:v>80.026249999999905</c:v>
                </c:pt>
                <c:pt idx="683">
                  <c:v>93.381249999999994</c:v>
                </c:pt>
                <c:pt idx="684">
                  <c:v>52.632916666666603</c:v>
                </c:pt>
                <c:pt idx="685">
                  <c:v>66.297916666666595</c:v>
                </c:pt>
                <c:pt idx="686">
                  <c:v>41.935833333333299</c:v>
                </c:pt>
                <c:pt idx="687">
                  <c:v>47.556666666666601</c:v>
                </c:pt>
                <c:pt idx="688">
                  <c:v>51.536249999999903</c:v>
                </c:pt>
                <c:pt idx="689">
                  <c:v>58.006666666666597</c:v>
                </c:pt>
                <c:pt idx="690">
                  <c:v>55.424583333333302</c:v>
                </c:pt>
                <c:pt idx="691">
                  <c:v>69.689583333333303</c:v>
                </c:pt>
                <c:pt idx="692">
                  <c:v>56.573333333333302</c:v>
                </c:pt>
                <c:pt idx="693">
                  <c:v>89.414583333333297</c:v>
                </c:pt>
                <c:pt idx="694">
                  <c:v>65.425416666666607</c:v>
                </c:pt>
                <c:pt idx="695">
                  <c:v>79.218333333333305</c:v>
                </c:pt>
                <c:pt idx="696">
                  <c:v>61.090416666666599</c:v>
                </c:pt>
                <c:pt idx="697">
                  <c:v>82.684583333333293</c:v>
                </c:pt>
                <c:pt idx="698">
                  <c:v>58.484583333333298</c:v>
                </c:pt>
                <c:pt idx="699">
                  <c:v>88.352916666666601</c:v>
                </c:pt>
                <c:pt idx="700">
                  <c:v>68.344166666666595</c:v>
                </c:pt>
                <c:pt idx="701">
                  <c:v>54.754999999999903</c:v>
                </c:pt>
                <c:pt idx="702">
                  <c:v>57.566249999999897</c:v>
                </c:pt>
                <c:pt idx="703">
                  <c:v>53.733750000000001</c:v>
                </c:pt>
                <c:pt idx="704">
                  <c:v>59.697083333333303</c:v>
                </c:pt>
                <c:pt idx="705">
                  <c:v>51.734583333333298</c:v>
                </c:pt>
                <c:pt idx="706">
                  <c:v>38.423333333333296</c:v>
                </c:pt>
                <c:pt idx="707">
                  <c:v>44.949583333333301</c:v>
                </c:pt>
                <c:pt idx="708">
                  <c:v>44.59</c:v>
                </c:pt>
                <c:pt idx="709">
                  <c:v>48.774999999999999</c:v>
                </c:pt>
                <c:pt idx="710">
                  <c:v>46.790833333333303</c:v>
                </c:pt>
                <c:pt idx="711">
                  <c:v>56.972916666666599</c:v>
                </c:pt>
                <c:pt idx="712">
                  <c:v>46.969583333333297</c:v>
                </c:pt>
                <c:pt idx="713">
                  <c:v>48.4270833333333</c:v>
                </c:pt>
                <c:pt idx="714">
                  <c:v>42.350833333333298</c:v>
                </c:pt>
                <c:pt idx="715">
                  <c:v>40.680833333333297</c:v>
                </c:pt>
                <c:pt idx="716">
                  <c:v>37.1666666666666</c:v>
                </c:pt>
                <c:pt idx="717">
                  <c:v>38.960833333333298</c:v>
                </c:pt>
                <c:pt idx="718">
                  <c:v>40.265416666666603</c:v>
                </c:pt>
                <c:pt idx="719">
                  <c:v>42.8674999999999</c:v>
                </c:pt>
                <c:pt idx="720">
                  <c:v>49.396249999999903</c:v>
                </c:pt>
                <c:pt idx="721">
                  <c:v>41.455833333333302</c:v>
                </c:pt>
                <c:pt idx="722">
                  <c:v>33.367727272727201</c:v>
                </c:pt>
                <c:pt idx="723">
                  <c:v>43.60125</c:v>
                </c:pt>
                <c:pt idx="724">
                  <c:v>45.102083333333297</c:v>
                </c:pt>
                <c:pt idx="725">
                  <c:v>48.505416666666598</c:v>
                </c:pt>
                <c:pt idx="726">
                  <c:v>40.7454166666666</c:v>
                </c:pt>
                <c:pt idx="727">
                  <c:v>52.2662499999999</c:v>
                </c:pt>
                <c:pt idx="728">
                  <c:v>44.889583333333299</c:v>
                </c:pt>
                <c:pt idx="729">
                  <c:v>42.499583333333298</c:v>
                </c:pt>
                <c:pt idx="730">
                  <c:v>108.18749999999901</c:v>
                </c:pt>
                <c:pt idx="731">
                  <c:v>111.245</c:v>
                </c:pt>
                <c:pt idx="732">
                  <c:v>110.51333333333299</c:v>
                </c:pt>
                <c:pt idx="733">
                  <c:v>109.41500000000001</c:v>
                </c:pt>
                <c:pt idx="734">
                  <c:v>109.898333333333</c:v>
                </c:pt>
                <c:pt idx="735">
                  <c:v>111.870833333333</c:v>
                </c:pt>
                <c:pt idx="736">
                  <c:v>108.64100000000001</c:v>
                </c:pt>
                <c:pt idx="737">
                  <c:v>112.47499999999999</c:v>
                </c:pt>
                <c:pt idx="738">
                  <c:v>111.09333333333301</c:v>
                </c:pt>
                <c:pt idx="739">
                  <c:v>111.433636363636</c:v>
                </c:pt>
                <c:pt idx="740">
                  <c:v>110.70699999999999</c:v>
                </c:pt>
                <c:pt idx="741">
                  <c:v>108.410833333333</c:v>
                </c:pt>
                <c:pt idx="742">
                  <c:v>110.37583333333301</c:v>
                </c:pt>
                <c:pt idx="743">
                  <c:v>110.207499999999</c:v>
                </c:pt>
                <c:pt idx="744">
                  <c:v>111.74</c:v>
                </c:pt>
                <c:pt idx="745">
                  <c:v>111.213333333333</c:v>
                </c:pt>
                <c:pt idx="746">
                  <c:v>108.96833333333301</c:v>
                </c:pt>
                <c:pt idx="747">
                  <c:v>109.2625</c:v>
                </c:pt>
                <c:pt idx="748">
                  <c:v>110.199</c:v>
                </c:pt>
                <c:pt idx="749">
                  <c:v>111.273333333333</c:v>
                </c:pt>
                <c:pt idx="750">
                  <c:v>109.4875</c:v>
                </c:pt>
                <c:pt idx="751">
                  <c:v>110.505</c:v>
                </c:pt>
                <c:pt idx="752">
                  <c:v>109.098333333333</c:v>
                </c:pt>
                <c:pt idx="753">
                  <c:v>110.826666666666</c:v>
                </c:pt>
                <c:pt idx="754">
                  <c:v>111.049166666666</c:v>
                </c:pt>
                <c:pt idx="755">
                  <c:v>109.829166666666</c:v>
                </c:pt>
                <c:pt idx="756">
                  <c:v>110.7</c:v>
                </c:pt>
                <c:pt idx="757">
                  <c:v>109.087499999999</c:v>
                </c:pt>
                <c:pt idx="758">
                  <c:v>109.721666666666</c:v>
                </c:pt>
                <c:pt idx="759">
                  <c:v>111.22666666666601</c:v>
                </c:pt>
                <c:pt idx="760">
                  <c:v>112.73</c:v>
                </c:pt>
                <c:pt idx="761">
                  <c:v>111.52500000000001</c:v>
                </c:pt>
                <c:pt idx="762">
                  <c:v>110.448333333333</c:v>
                </c:pt>
                <c:pt idx="763">
                  <c:v>109.19416666666601</c:v>
                </c:pt>
                <c:pt idx="764">
                  <c:v>112.33750000000001</c:v>
                </c:pt>
                <c:pt idx="765">
                  <c:v>109.47499999999999</c:v>
                </c:pt>
                <c:pt idx="766">
                  <c:v>109.98857142857101</c:v>
                </c:pt>
                <c:pt idx="767">
                  <c:v>110.447499999999</c:v>
                </c:pt>
                <c:pt idx="768">
                  <c:v>109.126666666666</c:v>
                </c:pt>
                <c:pt idx="769">
                  <c:v>111.745833333333</c:v>
                </c:pt>
                <c:pt idx="770">
                  <c:v>110.930833333333</c:v>
                </c:pt>
                <c:pt idx="771">
                  <c:v>110.345833333333</c:v>
                </c:pt>
                <c:pt idx="772">
                  <c:v>110.689999999999</c:v>
                </c:pt>
                <c:pt idx="773">
                  <c:v>111.839166666666</c:v>
                </c:pt>
                <c:pt idx="774">
                  <c:v>111.34083333333299</c:v>
                </c:pt>
                <c:pt idx="775">
                  <c:v>111.143333333333</c:v>
                </c:pt>
                <c:pt idx="776">
                  <c:v>110.728181818181</c:v>
                </c:pt>
                <c:pt idx="777">
                  <c:v>110.1</c:v>
                </c:pt>
                <c:pt idx="778">
                  <c:v>111.549166666666</c:v>
                </c:pt>
                <c:pt idx="779">
                  <c:v>110.77</c:v>
                </c:pt>
                <c:pt idx="780">
                  <c:v>109.4325</c:v>
                </c:pt>
                <c:pt idx="781">
                  <c:v>110.096666666666</c:v>
                </c:pt>
                <c:pt idx="782">
                  <c:v>110.041666666666</c:v>
                </c:pt>
                <c:pt idx="783">
                  <c:v>111.23916666666599</c:v>
                </c:pt>
                <c:pt idx="784">
                  <c:v>110.66</c:v>
                </c:pt>
                <c:pt idx="785">
                  <c:v>110.686666666666</c:v>
                </c:pt>
                <c:pt idx="786">
                  <c:v>110.626666666666</c:v>
                </c:pt>
                <c:pt idx="787">
                  <c:v>111.21833333333301</c:v>
                </c:pt>
                <c:pt idx="788">
                  <c:v>110.458333333333</c:v>
                </c:pt>
                <c:pt idx="789">
                  <c:v>109.5825</c:v>
                </c:pt>
                <c:pt idx="790">
                  <c:v>110.05416666666601</c:v>
                </c:pt>
                <c:pt idx="791">
                  <c:v>110.781666666666</c:v>
                </c:pt>
                <c:pt idx="792">
                  <c:v>112.41</c:v>
                </c:pt>
                <c:pt idx="793">
                  <c:v>110.198333333333</c:v>
                </c:pt>
                <c:pt idx="794">
                  <c:v>110.21749999999901</c:v>
                </c:pt>
                <c:pt idx="795">
                  <c:v>110.13</c:v>
                </c:pt>
                <c:pt idx="796">
                  <c:v>109.869999999999</c:v>
                </c:pt>
                <c:pt idx="797">
                  <c:v>110.466666666666</c:v>
                </c:pt>
                <c:pt idx="798">
                  <c:v>110.5425</c:v>
                </c:pt>
                <c:pt idx="799">
                  <c:v>110.20083333333299</c:v>
                </c:pt>
                <c:pt idx="800">
                  <c:v>111.087499999999</c:v>
                </c:pt>
                <c:pt idx="801">
                  <c:v>111.925833333333</c:v>
                </c:pt>
                <c:pt idx="802">
                  <c:v>112.255</c:v>
                </c:pt>
                <c:pt idx="803">
                  <c:v>109.486666666666</c:v>
                </c:pt>
                <c:pt idx="804">
                  <c:v>109.698333333333</c:v>
                </c:pt>
                <c:pt idx="805">
                  <c:v>111.64666666666599</c:v>
                </c:pt>
                <c:pt idx="806">
                  <c:v>111.567777777777</c:v>
                </c:pt>
                <c:pt idx="807">
                  <c:v>109.755833333333</c:v>
                </c:pt>
                <c:pt idx="808">
                  <c:v>109.17090909090901</c:v>
                </c:pt>
                <c:pt idx="809">
                  <c:v>111.13249999999999</c:v>
                </c:pt>
                <c:pt idx="810">
                  <c:v>109.654166666666</c:v>
                </c:pt>
                <c:pt idx="811">
                  <c:v>109.68</c:v>
                </c:pt>
                <c:pt idx="812">
                  <c:v>110.40583333333301</c:v>
                </c:pt>
                <c:pt idx="813">
                  <c:v>112.82250000000001</c:v>
                </c:pt>
                <c:pt idx="814">
                  <c:v>110.1425</c:v>
                </c:pt>
                <c:pt idx="815">
                  <c:v>109.690833333333</c:v>
                </c:pt>
                <c:pt idx="816">
                  <c:v>109.82583333333299</c:v>
                </c:pt>
                <c:pt idx="817">
                  <c:v>111.9975</c:v>
                </c:pt>
                <c:pt idx="818">
                  <c:v>111.880833333333</c:v>
                </c:pt>
                <c:pt idx="819">
                  <c:v>112.26333333333299</c:v>
                </c:pt>
                <c:pt idx="820">
                  <c:v>110.1575</c:v>
                </c:pt>
                <c:pt idx="821">
                  <c:v>111.238333333333</c:v>
                </c:pt>
                <c:pt idx="822">
                  <c:v>110.713333333333</c:v>
                </c:pt>
                <c:pt idx="823">
                  <c:v>109.839166666666</c:v>
                </c:pt>
                <c:pt idx="824">
                  <c:v>111.431666666666</c:v>
                </c:pt>
                <c:pt idx="825">
                  <c:v>111.12583333333301</c:v>
                </c:pt>
                <c:pt idx="826">
                  <c:v>111.320999999999</c:v>
                </c:pt>
                <c:pt idx="827">
                  <c:v>111.66500000000001</c:v>
                </c:pt>
                <c:pt idx="828">
                  <c:v>111.086249999999</c:v>
                </c:pt>
                <c:pt idx="829">
                  <c:v>110.28916666666601</c:v>
                </c:pt>
                <c:pt idx="830">
                  <c:v>111.447499999999</c:v>
                </c:pt>
                <c:pt idx="831">
                  <c:v>111.65249999999899</c:v>
                </c:pt>
                <c:pt idx="832">
                  <c:v>110.511666666666</c:v>
                </c:pt>
                <c:pt idx="833">
                  <c:v>111.26</c:v>
                </c:pt>
                <c:pt idx="834">
                  <c:v>108.296666666666</c:v>
                </c:pt>
                <c:pt idx="835">
                  <c:v>110.400833333333</c:v>
                </c:pt>
                <c:pt idx="836">
                  <c:v>109.86499999999999</c:v>
                </c:pt>
                <c:pt idx="837">
                  <c:v>110.74250000000001</c:v>
                </c:pt>
                <c:pt idx="838">
                  <c:v>110.730833333333</c:v>
                </c:pt>
                <c:pt idx="839">
                  <c:v>108.71583333333299</c:v>
                </c:pt>
                <c:pt idx="840">
                  <c:v>109.44750000000001</c:v>
                </c:pt>
                <c:pt idx="841">
                  <c:v>111.644999999999</c:v>
                </c:pt>
                <c:pt idx="842">
                  <c:v>111.01499999999901</c:v>
                </c:pt>
                <c:pt idx="843">
                  <c:v>110.439166666666</c:v>
                </c:pt>
                <c:pt idx="844">
                  <c:v>109.7925</c:v>
                </c:pt>
                <c:pt idx="845">
                  <c:v>110.529166666666</c:v>
                </c:pt>
                <c:pt idx="846">
                  <c:v>110.634166666666</c:v>
                </c:pt>
                <c:pt idx="847">
                  <c:v>109.00416666666599</c:v>
                </c:pt>
                <c:pt idx="848">
                  <c:v>110.425</c:v>
                </c:pt>
                <c:pt idx="849">
                  <c:v>110.660833333333</c:v>
                </c:pt>
                <c:pt idx="850">
                  <c:v>110.2175</c:v>
                </c:pt>
                <c:pt idx="851">
                  <c:v>109.52249999999999</c:v>
                </c:pt>
                <c:pt idx="852">
                  <c:v>111.56</c:v>
                </c:pt>
                <c:pt idx="853">
                  <c:v>108.58</c:v>
                </c:pt>
                <c:pt idx="854">
                  <c:v>110.815833333333</c:v>
                </c:pt>
                <c:pt idx="855">
                  <c:v>110.408333333333</c:v>
                </c:pt>
                <c:pt idx="856">
                  <c:v>111.223333333333</c:v>
                </c:pt>
                <c:pt idx="857">
                  <c:v>109.50083333333301</c:v>
                </c:pt>
                <c:pt idx="858">
                  <c:v>111.568888888888</c:v>
                </c:pt>
                <c:pt idx="859">
                  <c:v>109.425</c:v>
                </c:pt>
                <c:pt idx="860">
                  <c:v>110.59399999999999</c:v>
                </c:pt>
                <c:pt idx="861">
                  <c:v>111.001666666666</c:v>
                </c:pt>
                <c:pt idx="862">
                  <c:v>110.672222222222</c:v>
                </c:pt>
                <c:pt idx="863">
                  <c:v>110.75083333333301</c:v>
                </c:pt>
                <c:pt idx="864">
                  <c:v>109.534545454545</c:v>
                </c:pt>
                <c:pt idx="865">
                  <c:v>111.82583333333299</c:v>
                </c:pt>
                <c:pt idx="866">
                  <c:v>109.93749999999901</c:v>
                </c:pt>
                <c:pt idx="867">
                  <c:v>110.033333333333</c:v>
                </c:pt>
                <c:pt idx="868">
                  <c:v>110.322499999999</c:v>
                </c:pt>
                <c:pt idx="869">
                  <c:v>112.010833333333</c:v>
                </c:pt>
                <c:pt idx="870">
                  <c:v>111.680833333333</c:v>
                </c:pt>
                <c:pt idx="871">
                  <c:v>110.705833333333</c:v>
                </c:pt>
                <c:pt idx="872">
                  <c:v>109.649999999999</c:v>
                </c:pt>
                <c:pt idx="873">
                  <c:v>110.38</c:v>
                </c:pt>
                <c:pt idx="874">
                  <c:v>112.07250000000001</c:v>
                </c:pt>
                <c:pt idx="875">
                  <c:v>110.425454545454</c:v>
                </c:pt>
                <c:pt idx="876">
                  <c:v>107.849</c:v>
                </c:pt>
                <c:pt idx="877">
                  <c:v>109.603333333333</c:v>
                </c:pt>
                <c:pt idx="878">
                  <c:v>110.65714285714201</c:v>
                </c:pt>
                <c:pt idx="879">
                  <c:v>110.18583333333299</c:v>
                </c:pt>
                <c:pt idx="880">
                  <c:v>108.954999999999</c:v>
                </c:pt>
                <c:pt idx="881">
                  <c:v>111.346666666666</c:v>
                </c:pt>
                <c:pt idx="882">
                  <c:v>109.24166666666601</c:v>
                </c:pt>
                <c:pt idx="883">
                  <c:v>110.784166666666</c:v>
                </c:pt>
                <c:pt idx="884">
                  <c:v>110.38166666666601</c:v>
                </c:pt>
                <c:pt idx="885">
                  <c:v>110.847499999999</c:v>
                </c:pt>
                <c:pt idx="886">
                  <c:v>110.451666666666</c:v>
                </c:pt>
                <c:pt idx="887">
                  <c:v>110.620833333333</c:v>
                </c:pt>
                <c:pt idx="888">
                  <c:v>110.66181818181801</c:v>
                </c:pt>
                <c:pt idx="889">
                  <c:v>109.99166666666601</c:v>
                </c:pt>
                <c:pt idx="890">
                  <c:v>111.17444444444401</c:v>
                </c:pt>
                <c:pt idx="891">
                  <c:v>111.35250000000001</c:v>
                </c:pt>
                <c:pt idx="892">
                  <c:v>111.416249999999</c:v>
                </c:pt>
                <c:pt idx="893">
                  <c:v>112.17400000000001</c:v>
                </c:pt>
                <c:pt idx="894">
                  <c:v>109.81</c:v>
                </c:pt>
                <c:pt idx="895">
                  <c:v>108.751818181818</c:v>
                </c:pt>
                <c:pt idx="896">
                  <c:v>112.31874999999999</c:v>
                </c:pt>
                <c:pt idx="897">
                  <c:v>110.475833333333</c:v>
                </c:pt>
                <c:pt idx="898">
                  <c:v>110.97571428571401</c:v>
                </c:pt>
                <c:pt idx="899">
                  <c:v>109.71583333333299</c:v>
                </c:pt>
                <c:pt idx="900">
                  <c:v>111.19416666666601</c:v>
                </c:pt>
                <c:pt idx="901">
                  <c:v>111.43833333333301</c:v>
                </c:pt>
                <c:pt idx="902">
                  <c:v>111.075555555555</c:v>
                </c:pt>
                <c:pt idx="903">
                  <c:v>111.92333333333301</c:v>
                </c:pt>
                <c:pt idx="904">
                  <c:v>109.86</c:v>
                </c:pt>
                <c:pt idx="905">
                  <c:v>111.73111111111101</c:v>
                </c:pt>
                <c:pt idx="906">
                  <c:v>109.65</c:v>
                </c:pt>
                <c:pt idx="907">
                  <c:v>109.64444444444401</c:v>
                </c:pt>
                <c:pt idx="908">
                  <c:v>113.766666666666</c:v>
                </c:pt>
                <c:pt idx="909">
                  <c:v>109.075</c:v>
                </c:pt>
                <c:pt idx="910">
                  <c:v>94.158333333333303</c:v>
                </c:pt>
                <c:pt idx="911">
                  <c:v>95.01</c:v>
                </c:pt>
                <c:pt idx="912">
                  <c:v>97.0042857142857</c:v>
                </c:pt>
                <c:pt idx="913">
                  <c:v>91.094999999999999</c:v>
                </c:pt>
                <c:pt idx="914">
                  <c:v>93.653333333333293</c:v>
                </c:pt>
                <c:pt idx="915">
                  <c:v>93.149999999999906</c:v>
                </c:pt>
                <c:pt idx="916">
                  <c:v>91.319166666666604</c:v>
                </c:pt>
                <c:pt idx="917">
                  <c:v>92.242499999999893</c:v>
                </c:pt>
                <c:pt idx="918">
                  <c:v>94.639999999999901</c:v>
                </c:pt>
                <c:pt idx="919">
                  <c:v>93.194166666666604</c:v>
                </c:pt>
                <c:pt idx="920">
                  <c:v>93.35</c:v>
                </c:pt>
                <c:pt idx="921">
                  <c:v>90.462500000000006</c:v>
                </c:pt>
                <c:pt idx="922">
                  <c:v>98.07</c:v>
                </c:pt>
                <c:pt idx="923">
                  <c:v>92.285833333333301</c:v>
                </c:pt>
                <c:pt idx="924">
                  <c:v>95.527499999999904</c:v>
                </c:pt>
                <c:pt idx="925">
                  <c:v>94.653333333333293</c:v>
                </c:pt>
                <c:pt idx="926">
                  <c:v>90.486666666666594</c:v>
                </c:pt>
                <c:pt idx="927">
                  <c:v>93.8391666666666</c:v>
                </c:pt>
                <c:pt idx="928">
                  <c:v>94.469166666666595</c:v>
                </c:pt>
                <c:pt idx="929">
                  <c:v>93.632499999999993</c:v>
                </c:pt>
                <c:pt idx="930">
                  <c:v>95.8958333333333</c:v>
                </c:pt>
                <c:pt idx="931">
                  <c:v>91.8391666666666</c:v>
                </c:pt>
                <c:pt idx="932">
                  <c:v>93.137499999999903</c:v>
                </c:pt>
                <c:pt idx="933">
                  <c:v>94.092500000000001</c:v>
                </c:pt>
                <c:pt idx="934">
                  <c:v>92.850833333333298</c:v>
                </c:pt>
                <c:pt idx="935">
                  <c:v>95.744166666666601</c:v>
                </c:pt>
                <c:pt idx="936">
                  <c:v>92.740833333333299</c:v>
                </c:pt>
                <c:pt idx="937">
                  <c:v>90.087500000000006</c:v>
                </c:pt>
                <c:pt idx="938">
                  <c:v>92.152499999999904</c:v>
                </c:pt>
                <c:pt idx="939">
                  <c:v>95.6875</c:v>
                </c:pt>
                <c:pt idx="940">
                  <c:v>91.192499999999995</c:v>
                </c:pt>
                <c:pt idx="941">
                  <c:v>93.9166666666666</c:v>
                </c:pt>
                <c:pt idx="942">
                  <c:v>90.254166666666606</c:v>
                </c:pt>
                <c:pt idx="943">
                  <c:v>93.100833333333298</c:v>
                </c:pt>
                <c:pt idx="944">
                  <c:v>96.163333333333298</c:v>
                </c:pt>
                <c:pt idx="945">
                  <c:v>92.972499999999997</c:v>
                </c:pt>
                <c:pt idx="946">
                  <c:v>88.909999999999897</c:v>
                </c:pt>
                <c:pt idx="947">
                  <c:v>93.142499999999899</c:v>
                </c:pt>
                <c:pt idx="948">
                  <c:v>93.240833333333299</c:v>
                </c:pt>
                <c:pt idx="949">
                  <c:v>91.870833333333294</c:v>
                </c:pt>
                <c:pt idx="950">
                  <c:v>92.873333333333306</c:v>
                </c:pt>
                <c:pt idx="951">
                  <c:v>88.707499999999996</c:v>
                </c:pt>
                <c:pt idx="952">
                  <c:v>92.928333333333299</c:v>
                </c:pt>
                <c:pt idx="953">
                  <c:v>94.216666666666598</c:v>
                </c:pt>
                <c:pt idx="954">
                  <c:v>90.968333333333305</c:v>
                </c:pt>
                <c:pt idx="955">
                  <c:v>93.7708333333333</c:v>
                </c:pt>
                <c:pt idx="956">
                  <c:v>97.500833333333304</c:v>
                </c:pt>
                <c:pt idx="957">
                  <c:v>95.994166666666601</c:v>
                </c:pt>
                <c:pt idx="958">
                  <c:v>92.954166666666595</c:v>
                </c:pt>
                <c:pt idx="959">
                  <c:v>93.922499999999999</c:v>
                </c:pt>
                <c:pt idx="960">
                  <c:v>94.066666666666606</c:v>
                </c:pt>
                <c:pt idx="961">
                  <c:v>91.638333333333307</c:v>
                </c:pt>
                <c:pt idx="962">
                  <c:v>92.293333333333294</c:v>
                </c:pt>
                <c:pt idx="963">
                  <c:v>90.272499999999994</c:v>
                </c:pt>
                <c:pt idx="964">
                  <c:v>96.438333333333304</c:v>
                </c:pt>
                <c:pt idx="965">
                  <c:v>93.667500000000004</c:v>
                </c:pt>
                <c:pt idx="966">
                  <c:v>90.662222222222198</c:v>
                </c:pt>
                <c:pt idx="967">
                  <c:v>93.676666666666605</c:v>
                </c:pt>
                <c:pt idx="968">
                  <c:v>89.397142857142796</c:v>
                </c:pt>
                <c:pt idx="969">
                  <c:v>93.325833333333307</c:v>
                </c:pt>
                <c:pt idx="970">
                  <c:v>95.897499999999994</c:v>
                </c:pt>
                <c:pt idx="971">
                  <c:v>91.956363636363605</c:v>
                </c:pt>
                <c:pt idx="972">
                  <c:v>92.462857142857104</c:v>
                </c:pt>
                <c:pt idx="973">
                  <c:v>95.384999999999906</c:v>
                </c:pt>
                <c:pt idx="974">
                  <c:v>90.847499999999997</c:v>
                </c:pt>
                <c:pt idx="975">
                  <c:v>93.663333333333298</c:v>
                </c:pt>
                <c:pt idx="976">
                  <c:v>90.486666666666594</c:v>
                </c:pt>
                <c:pt idx="977">
                  <c:v>97.206363636363605</c:v>
                </c:pt>
                <c:pt idx="978">
                  <c:v>95.418333333333294</c:v>
                </c:pt>
                <c:pt idx="979">
                  <c:v>96.343333333333305</c:v>
                </c:pt>
                <c:pt idx="980">
                  <c:v>91.496666666666599</c:v>
                </c:pt>
                <c:pt idx="981">
                  <c:v>93.445833333333297</c:v>
                </c:pt>
                <c:pt idx="982">
                  <c:v>98.274999999999906</c:v>
                </c:pt>
                <c:pt idx="983">
                  <c:v>94.355999999999995</c:v>
                </c:pt>
                <c:pt idx="984">
                  <c:v>93.0085714285714</c:v>
                </c:pt>
                <c:pt idx="985">
                  <c:v>94.266666666666595</c:v>
                </c:pt>
                <c:pt idx="986">
                  <c:v>94.058333333333294</c:v>
                </c:pt>
                <c:pt idx="987">
                  <c:v>94.706666666666607</c:v>
                </c:pt>
                <c:pt idx="988">
                  <c:v>92.304999999999893</c:v>
                </c:pt>
                <c:pt idx="989">
                  <c:v>91.306666666666601</c:v>
                </c:pt>
                <c:pt idx="990">
                  <c:v>90.8958333333333</c:v>
                </c:pt>
                <c:pt idx="991">
                  <c:v>92.348333333333301</c:v>
                </c:pt>
                <c:pt idx="992">
                  <c:v>95.63</c:v>
                </c:pt>
                <c:pt idx="993">
                  <c:v>93.398181818181797</c:v>
                </c:pt>
                <c:pt idx="994">
                  <c:v>96.203749999999999</c:v>
                </c:pt>
                <c:pt idx="995">
                  <c:v>94.444166666666604</c:v>
                </c:pt>
                <c:pt idx="996">
                  <c:v>92.017499999999998</c:v>
                </c:pt>
                <c:pt idx="997">
                  <c:v>95.212499999999906</c:v>
                </c:pt>
                <c:pt idx="998">
                  <c:v>95.262222222222206</c:v>
                </c:pt>
                <c:pt idx="999">
                  <c:v>92.738333333333301</c:v>
                </c:pt>
                <c:pt idx="1000">
                  <c:v>96.783749999999998</c:v>
                </c:pt>
                <c:pt idx="1001">
                  <c:v>94.048333333333304</c:v>
                </c:pt>
                <c:pt idx="1002">
                  <c:v>91.727272727272705</c:v>
                </c:pt>
                <c:pt idx="1003">
                  <c:v>92.79</c:v>
                </c:pt>
                <c:pt idx="1004">
                  <c:v>91.99</c:v>
                </c:pt>
                <c:pt idx="1005">
                  <c:v>90.05</c:v>
                </c:pt>
                <c:pt idx="1006">
                  <c:v>93.491666666666603</c:v>
                </c:pt>
                <c:pt idx="1007">
                  <c:v>90.999166666666596</c:v>
                </c:pt>
                <c:pt idx="1008">
                  <c:v>93.266666666666595</c:v>
                </c:pt>
                <c:pt idx="1009">
                  <c:v>91.999166666666596</c:v>
                </c:pt>
                <c:pt idx="1010">
                  <c:v>90.307500000000005</c:v>
                </c:pt>
                <c:pt idx="1011">
                  <c:v>91.424166666666594</c:v>
                </c:pt>
                <c:pt idx="1012">
                  <c:v>92.987499999999997</c:v>
                </c:pt>
                <c:pt idx="1013">
                  <c:v>96.709166666666604</c:v>
                </c:pt>
                <c:pt idx="1014">
                  <c:v>94.152500000000003</c:v>
                </c:pt>
                <c:pt idx="1015">
                  <c:v>94.873333333333306</c:v>
                </c:pt>
                <c:pt idx="1016">
                  <c:v>95.133333333333297</c:v>
                </c:pt>
                <c:pt idx="1017">
                  <c:v>93.0208333333333</c:v>
                </c:pt>
                <c:pt idx="1018">
                  <c:v>96.294285714285706</c:v>
                </c:pt>
                <c:pt idx="1019">
                  <c:v>94.922499999999999</c:v>
                </c:pt>
                <c:pt idx="1020">
                  <c:v>92.642499999999998</c:v>
                </c:pt>
                <c:pt idx="1021">
                  <c:v>93.298333333333304</c:v>
                </c:pt>
                <c:pt idx="1022">
                  <c:v>90.047499999999999</c:v>
                </c:pt>
                <c:pt idx="1023">
                  <c:v>93.348333333333301</c:v>
                </c:pt>
                <c:pt idx="1024">
                  <c:v>91.872500000000002</c:v>
                </c:pt>
                <c:pt idx="1025">
                  <c:v>89.765833333333305</c:v>
                </c:pt>
                <c:pt idx="1026">
                  <c:v>93.4583333333333</c:v>
                </c:pt>
                <c:pt idx="1027">
                  <c:v>91.805833333333297</c:v>
                </c:pt>
                <c:pt idx="1028">
                  <c:v>94.952222222222204</c:v>
                </c:pt>
                <c:pt idx="1029">
                  <c:v>95.894166666666607</c:v>
                </c:pt>
                <c:pt idx="1030">
                  <c:v>90.924999999999997</c:v>
                </c:pt>
                <c:pt idx="1031">
                  <c:v>91.3272727272727</c:v>
                </c:pt>
                <c:pt idx="1032">
                  <c:v>89.527999999999906</c:v>
                </c:pt>
                <c:pt idx="1033">
                  <c:v>95.992499999999893</c:v>
                </c:pt>
                <c:pt idx="1034">
                  <c:v>95.757499999999993</c:v>
                </c:pt>
                <c:pt idx="1035">
                  <c:v>88.090833333333293</c:v>
                </c:pt>
                <c:pt idx="1036">
                  <c:v>91.118888888888804</c:v>
                </c:pt>
                <c:pt idx="1037">
                  <c:v>88.774166666666602</c:v>
                </c:pt>
                <c:pt idx="1038">
                  <c:v>91.893333333333302</c:v>
                </c:pt>
                <c:pt idx="1039">
                  <c:v>91.952500000000001</c:v>
                </c:pt>
                <c:pt idx="1040">
                  <c:v>94.504999999999995</c:v>
                </c:pt>
                <c:pt idx="1041">
                  <c:v>91.514999999999901</c:v>
                </c:pt>
                <c:pt idx="1042">
                  <c:v>92.745000000000005</c:v>
                </c:pt>
                <c:pt idx="1043">
                  <c:v>89.092499999999902</c:v>
                </c:pt>
                <c:pt idx="1044">
                  <c:v>98.242499999999893</c:v>
                </c:pt>
                <c:pt idx="1045">
                  <c:v>93.010833333333295</c:v>
                </c:pt>
                <c:pt idx="1046">
                  <c:v>92.356666666666598</c:v>
                </c:pt>
                <c:pt idx="1047">
                  <c:v>93.078333333333305</c:v>
                </c:pt>
                <c:pt idx="1048">
                  <c:v>92.907499999999899</c:v>
                </c:pt>
                <c:pt idx="1049">
                  <c:v>92.074999999999903</c:v>
                </c:pt>
                <c:pt idx="1050">
                  <c:v>90.574166666666599</c:v>
                </c:pt>
                <c:pt idx="1051">
                  <c:v>91.566666666666606</c:v>
                </c:pt>
                <c:pt idx="1052">
                  <c:v>90.649999999999906</c:v>
                </c:pt>
                <c:pt idx="1053">
                  <c:v>93.179999999999893</c:v>
                </c:pt>
                <c:pt idx="1054">
                  <c:v>92.728999999999999</c:v>
                </c:pt>
                <c:pt idx="1055">
                  <c:v>91.346666666666593</c:v>
                </c:pt>
                <c:pt idx="1056">
                  <c:v>97.366666666666603</c:v>
                </c:pt>
                <c:pt idx="1057">
                  <c:v>90.375833333333304</c:v>
                </c:pt>
                <c:pt idx="1058">
                  <c:v>87.474999999999994</c:v>
                </c:pt>
                <c:pt idx="1059">
                  <c:v>94.589999999999904</c:v>
                </c:pt>
                <c:pt idx="1060">
                  <c:v>92.352500000000006</c:v>
                </c:pt>
                <c:pt idx="1061">
                  <c:v>93.919166666666598</c:v>
                </c:pt>
                <c:pt idx="1062">
                  <c:v>92.703333333333305</c:v>
                </c:pt>
                <c:pt idx="1063">
                  <c:v>89.927499999999995</c:v>
                </c:pt>
                <c:pt idx="1064">
                  <c:v>92.654999999999902</c:v>
                </c:pt>
                <c:pt idx="1065">
                  <c:v>93.805833333333297</c:v>
                </c:pt>
                <c:pt idx="1066">
                  <c:v>91.402500000000003</c:v>
                </c:pt>
                <c:pt idx="1067">
                  <c:v>92.496666666666599</c:v>
                </c:pt>
                <c:pt idx="1068">
                  <c:v>90.926666666666605</c:v>
                </c:pt>
                <c:pt idx="1069">
                  <c:v>95.913333333333298</c:v>
                </c:pt>
                <c:pt idx="1070">
                  <c:v>92.822500000000005</c:v>
                </c:pt>
                <c:pt idx="1071">
                  <c:v>93.805833333333297</c:v>
                </c:pt>
                <c:pt idx="1072">
                  <c:v>96.0555555555555</c:v>
                </c:pt>
                <c:pt idx="1073">
                  <c:v>91.576666666666597</c:v>
                </c:pt>
                <c:pt idx="1074">
                  <c:v>90.302499999999995</c:v>
                </c:pt>
                <c:pt idx="1075">
                  <c:v>93.009166666666601</c:v>
                </c:pt>
                <c:pt idx="1076">
                  <c:v>95.102000000000004</c:v>
                </c:pt>
                <c:pt idx="1077">
                  <c:v>93.831666666666607</c:v>
                </c:pt>
                <c:pt idx="1078">
                  <c:v>92.270909090909001</c:v>
                </c:pt>
                <c:pt idx="1079">
                  <c:v>95.849166666666605</c:v>
                </c:pt>
                <c:pt idx="1080">
                  <c:v>92.894999999999897</c:v>
                </c:pt>
                <c:pt idx="1081">
                  <c:v>97.459166666666604</c:v>
                </c:pt>
                <c:pt idx="1082">
                  <c:v>90.898333333333298</c:v>
                </c:pt>
                <c:pt idx="1083">
                  <c:v>92.4224999999999</c:v>
                </c:pt>
                <c:pt idx="1084">
                  <c:v>96.047499999999999</c:v>
                </c:pt>
                <c:pt idx="1085">
                  <c:v>92.858333333333306</c:v>
                </c:pt>
                <c:pt idx="1086">
                  <c:v>96.7766666666666</c:v>
                </c:pt>
                <c:pt idx="1087">
                  <c:v>93.782499999999999</c:v>
                </c:pt>
                <c:pt idx="1088">
                  <c:v>91.845833333333303</c:v>
                </c:pt>
                <c:pt idx="1089">
                  <c:v>94.476666666666603</c:v>
                </c:pt>
                <c:pt idx="1090">
                  <c:v>95.429999999999893</c:v>
                </c:pt>
                <c:pt idx="1091">
                  <c:v>92.961666666666602</c:v>
                </c:pt>
                <c:pt idx="1092">
                  <c:v>94.661249999999995</c:v>
                </c:pt>
                <c:pt idx="1093">
                  <c:v>91.629166666666606</c:v>
                </c:pt>
                <c:pt idx="1094">
                  <c:v>93.872500000000002</c:v>
                </c:pt>
                <c:pt idx="1095">
                  <c:v>94.749166666666596</c:v>
                </c:pt>
                <c:pt idx="1096">
                  <c:v>94.245000000000005</c:v>
                </c:pt>
                <c:pt idx="1097">
                  <c:v>90.465000000000003</c:v>
                </c:pt>
                <c:pt idx="1098">
                  <c:v>94.051666666666605</c:v>
                </c:pt>
                <c:pt idx="1099">
                  <c:v>94.584166666666604</c:v>
                </c:pt>
                <c:pt idx="1100">
                  <c:v>90.363333333333301</c:v>
                </c:pt>
                <c:pt idx="1101">
                  <c:v>94.014166666666597</c:v>
                </c:pt>
                <c:pt idx="1102">
                  <c:v>91.417500000000004</c:v>
                </c:pt>
                <c:pt idx="1103">
                  <c:v>94.453333333333305</c:v>
                </c:pt>
                <c:pt idx="1104">
                  <c:v>94.170833333333306</c:v>
                </c:pt>
                <c:pt idx="1105">
                  <c:v>93.12</c:v>
                </c:pt>
                <c:pt idx="1106">
                  <c:v>96.348333333333301</c:v>
                </c:pt>
                <c:pt idx="1107">
                  <c:v>92.232500000000002</c:v>
                </c:pt>
                <c:pt idx="1108">
                  <c:v>95.015833333333305</c:v>
                </c:pt>
                <c:pt idx="1109">
                  <c:v>93.649166666666602</c:v>
                </c:pt>
                <c:pt idx="1110">
                  <c:v>93.278333333333293</c:v>
                </c:pt>
                <c:pt idx="1111">
                  <c:v>92.955833333333302</c:v>
                </c:pt>
                <c:pt idx="1112">
                  <c:v>90.924166666666594</c:v>
                </c:pt>
                <c:pt idx="1113">
                  <c:v>92.703333333333305</c:v>
                </c:pt>
                <c:pt idx="1114">
                  <c:v>93.4016666666666</c:v>
                </c:pt>
                <c:pt idx="1115">
                  <c:v>90.633333333333297</c:v>
                </c:pt>
                <c:pt idx="1116">
                  <c:v>92.266666666666595</c:v>
                </c:pt>
                <c:pt idx="1117">
                  <c:v>91.115833333333299</c:v>
                </c:pt>
                <c:pt idx="1118">
                  <c:v>92.415833333333296</c:v>
                </c:pt>
                <c:pt idx="1119">
                  <c:v>94.924166666666594</c:v>
                </c:pt>
                <c:pt idx="1120">
                  <c:v>86.441666666666606</c:v>
                </c:pt>
                <c:pt idx="1121">
                  <c:v>93.585833333333298</c:v>
                </c:pt>
                <c:pt idx="1122">
                  <c:v>91.088333333333296</c:v>
                </c:pt>
                <c:pt idx="1123">
                  <c:v>89.025833333333296</c:v>
                </c:pt>
                <c:pt idx="1124">
                  <c:v>92.524166666666602</c:v>
                </c:pt>
                <c:pt idx="1125">
                  <c:v>90.219166666666595</c:v>
                </c:pt>
                <c:pt idx="1126">
                  <c:v>93.884166666666601</c:v>
                </c:pt>
                <c:pt idx="1127">
                  <c:v>93.745833333333294</c:v>
                </c:pt>
                <c:pt idx="1128">
                  <c:v>95.747499999999903</c:v>
                </c:pt>
                <c:pt idx="1129">
                  <c:v>90.974166666666605</c:v>
                </c:pt>
                <c:pt idx="1130">
                  <c:v>94.1666666666666</c:v>
                </c:pt>
                <c:pt idx="1131">
                  <c:v>96.384166666666601</c:v>
                </c:pt>
                <c:pt idx="1132">
                  <c:v>94.815833333333302</c:v>
                </c:pt>
                <c:pt idx="1133">
                  <c:v>95.547499999999999</c:v>
                </c:pt>
                <c:pt idx="1134">
                  <c:v>90.974999999999895</c:v>
                </c:pt>
                <c:pt idx="1135">
                  <c:v>92.144166666666607</c:v>
                </c:pt>
                <c:pt idx="1136">
                  <c:v>91.504444444444403</c:v>
                </c:pt>
                <c:pt idx="1137">
                  <c:v>94.920833333333306</c:v>
                </c:pt>
                <c:pt idx="1138">
                  <c:v>95.2141666666666</c:v>
                </c:pt>
                <c:pt idx="1139">
                  <c:v>94.086666666666602</c:v>
                </c:pt>
                <c:pt idx="1140">
                  <c:v>92.909999999999897</c:v>
                </c:pt>
                <c:pt idx="1141">
                  <c:v>92.474166666666605</c:v>
                </c:pt>
                <c:pt idx="1142">
                  <c:v>89.757499999999993</c:v>
                </c:pt>
                <c:pt idx="1143">
                  <c:v>93.077499999999901</c:v>
                </c:pt>
                <c:pt idx="1144">
                  <c:v>90.888333333333307</c:v>
                </c:pt>
                <c:pt idx="1145">
                  <c:v>93.18</c:v>
                </c:pt>
                <c:pt idx="1146">
                  <c:v>92.563333333333304</c:v>
                </c:pt>
                <c:pt idx="1147">
                  <c:v>94.260833333333295</c:v>
                </c:pt>
                <c:pt idx="1148">
                  <c:v>88.240833333333299</c:v>
                </c:pt>
                <c:pt idx="1149">
                  <c:v>92.031666666666595</c:v>
                </c:pt>
                <c:pt idx="1150">
                  <c:v>92.867500000000007</c:v>
                </c:pt>
                <c:pt idx="1151">
                  <c:v>91.5416666666666</c:v>
                </c:pt>
                <c:pt idx="1152">
                  <c:v>94.8541666666666</c:v>
                </c:pt>
                <c:pt idx="1153">
                  <c:v>90.887500000000003</c:v>
                </c:pt>
                <c:pt idx="1154">
                  <c:v>92.579166666666595</c:v>
                </c:pt>
                <c:pt idx="1155">
                  <c:v>95.422499999999999</c:v>
                </c:pt>
                <c:pt idx="1156">
                  <c:v>94.640833333333305</c:v>
                </c:pt>
                <c:pt idx="1157">
                  <c:v>94.069166666666604</c:v>
                </c:pt>
                <c:pt idx="1158">
                  <c:v>91.788333333333298</c:v>
                </c:pt>
                <c:pt idx="1159">
                  <c:v>88.107500000000002</c:v>
                </c:pt>
                <c:pt idx="1160">
                  <c:v>92.053333333333299</c:v>
                </c:pt>
                <c:pt idx="1161">
                  <c:v>94.427499999999995</c:v>
                </c:pt>
                <c:pt idx="1162">
                  <c:v>94.785833333333301</c:v>
                </c:pt>
                <c:pt idx="1163">
                  <c:v>92.864999999999995</c:v>
                </c:pt>
                <c:pt idx="1164">
                  <c:v>91.605833333333294</c:v>
                </c:pt>
                <c:pt idx="1165">
                  <c:v>94.448333333333295</c:v>
                </c:pt>
                <c:pt idx="1166">
                  <c:v>89.094999999999899</c:v>
                </c:pt>
                <c:pt idx="1167">
                  <c:v>95.37</c:v>
                </c:pt>
                <c:pt idx="1168">
                  <c:v>92.759166666666601</c:v>
                </c:pt>
                <c:pt idx="1169">
                  <c:v>96.861666666666594</c:v>
                </c:pt>
                <c:pt idx="1170">
                  <c:v>92.893333333333302</c:v>
                </c:pt>
                <c:pt idx="1171">
                  <c:v>91.62</c:v>
                </c:pt>
                <c:pt idx="1172">
                  <c:v>95.988333333333301</c:v>
                </c:pt>
                <c:pt idx="1173">
                  <c:v>94.588333333333296</c:v>
                </c:pt>
                <c:pt idx="1174">
                  <c:v>94.031666666666595</c:v>
                </c:pt>
                <c:pt idx="1175">
                  <c:v>93.4166666666666</c:v>
                </c:pt>
                <c:pt idx="1176">
                  <c:v>91.315833333333302</c:v>
                </c:pt>
                <c:pt idx="1177">
                  <c:v>93.227500000000006</c:v>
                </c:pt>
                <c:pt idx="1178">
                  <c:v>95.254999999999995</c:v>
                </c:pt>
                <c:pt idx="1179">
                  <c:v>95.577500000000001</c:v>
                </c:pt>
                <c:pt idx="1180">
                  <c:v>92.415000000000006</c:v>
                </c:pt>
                <c:pt idx="1181">
                  <c:v>95.493333333333297</c:v>
                </c:pt>
                <c:pt idx="1182">
                  <c:v>94.879166666666606</c:v>
                </c:pt>
                <c:pt idx="1183">
                  <c:v>91.33</c:v>
                </c:pt>
                <c:pt idx="1184">
                  <c:v>92.034999999999997</c:v>
                </c:pt>
                <c:pt idx="1185">
                  <c:v>93.301666666666605</c:v>
                </c:pt>
                <c:pt idx="1186">
                  <c:v>92.251666666666594</c:v>
                </c:pt>
                <c:pt idx="1187">
                  <c:v>93.829166666666595</c:v>
                </c:pt>
                <c:pt idx="1188">
                  <c:v>96.950833333333307</c:v>
                </c:pt>
                <c:pt idx="1189">
                  <c:v>89.111666666666594</c:v>
                </c:pt>
                <c:pt idx="1190">
                  <c:v>93.700833333333307</c:v>
                </c:pt>
                <c:pt idx="1191">
                  <c:v>91.821666666666601</c:v>
                </c:pt>
                <c:pt idx="1192">
                  <c:v>91.176666666666605</c:v>
                </c:pt>
                <c:pt idx="1193">
                  <c:v>93.967499999999902</c:v>
                </c:pt>
                <c:pt idx="1194">
                  <c:v>96.016666666666694</c:v>
                </c:pt>
                <c:pt idx="1195">
                  <c:v>93.3</c:v>
                </c:pt>
                <c:pt idx="1196">
                  <c:v>93.487272727272696</c:v>
                </c:pt>
                <c:pt idx="1197">
                  <c:v>92.534166666666593</c:v>
                </c:pt>
                <c:pt idx="1198">
                  <c:v>90.468333333333305</c:v>
                </c:pt>
                <c:pt idx="1199">
                  <c:v>94.832499999999996</c:v>
                </c:pt>
                <c:pt idx="1200">
                  <c:v>95.144999999999996</c:v>
                </c:pt>
                <c:pt idx="1201">
                  <c:v>93.267499999999998</c:v>
                </c:pt>
                <c:pt idx="1202">
                  <c:v>94.013333333333307</c:v>
                </c:pt>
                <c:pt idx="1203">
                  <c:v>95.63</c:v>
                </c:pt>
                <c:pt idx="1204">
                  <c:v>92.195833333333297</c:v>
                </c:pt>
                <c:pt idx="1205">
                  <c:v>91.516666666666595</c:v>
                </c:pt>
                <c:pt idx="1206">
                  <c:v>94.718333333333305</c:v>
                </c:pt>
                <c:pt idx="1207">
                  <c:v>93.7083333333333</c:v>
                </c:pt>
                <c:pt idx="1208">
                  <c:v>88.927499999999995</c:v>
                </c:pt>
                <c:pt idx="1209">
                  <c:v>92.028333333333293</c:v>
                </c:pt>
                <c:pt idx="1210">
                  <c:v>93.161666666666605</c:v>
                </c:pt>
                <c:pt idx="1211">
                  <c:v>94.2766666666666</c:v>
                </c:pt>
                <c:pt idx="1212">
                  <c:v>89.2083333333333</c:v>
                </c:pt>
                <c:pt idx="1213">
                  <c:v>94.743333333333297</c:v>
                </c:pt>
                <c:pt idx="1214">
                  <c:v>89.875833333333304</c:v>
                </c:pt>
                <c:pt idx="1215">
                  <c:v>90.906666666666595</c:v>
                </c:pt>
                <c:pt idx="1216">
                  <c:v>94.0058333333333</c:v>
                </c:pt>
                <c:pt idx="1217">
                  <c:v>92.414166666666603</c:v>
                </c:pt>
                <c:pt idx="1218">
                  <c:v>92.831666666666607</c:v>
                </c:pt>
                <c:pt idx="1219">
                  <c:v>92.375</c:v>
                </c:pt>
                <c:pt idx="1220">
                  <c:v>89.369166666666601</c:v>
                </c:pt>
                <c:pt idx="1221">
                  <c:v>93.370833333333294</c:v>
                </c:pt>
                <c:pt idx="1222">
                  <c:v>91.319166666666604</c:v>
                </c:pt>
                <c:pt idx="1223">
                  <c:v>91.633333333333297</c:v>
                </c:pt>
                <c:pt idx="1224">
                  <c:v>93.654166666666598</c:v>
                </c:pt>
                <c:pt idx="1225">
                  <c:v>93.094999999999899</c:v>
                </c:pt>
                <c:pt idx="1226">
                  <c:v>93.775000000000006</c:v>
                </c:pt>
                <c:pt idx="1227">
                  <c:v>88.952500000000001</c:v>
                </c:pt>
                <c:pt idx="1228">
                  <c:v>92.994166666666601</c:v>
                </c:pt>
                <c:pt idx="1229">
                  <c:v>97.970833333333303</c:v>
                </c:pt>
                <c:pt idx="1230">
                  <c:v>92.363333333333301</c:v>
                </c:pt>
                <c:pt idx="1231">
                  <c:v>93.679166666666603</c:v>
                </c:pt>
                <c:pt idx="1232">
                  <c:v>92.120833333333294</c:v>
                </c:pt>
                <c:pt idx="1233">
                  <c:v>95.302499999999995</c:v>
                </c:pt>
                <c:pt idx="1234">
                  <c:v>90.0416666666666</c:v>
                </c:pt>
                <c:pt idx="1235">
                  <c:v>92.947499999999906</c:v>
                </c:pt>
                <c:pt idx="1236">
                  <c:v>94.227500000000006</c:v>
                </c:pt>
                <c:pt idx="1237">
                  <c:v>94.241666666666603</c:v>
                </c:pt>
                <c:pt idx="1238">
                  <c:v>91.0266666666666</c:v>
                </c:pt>
                <c:pt idx="1239">
                  <c:v>92.328333333333305</c:v>
                </c:pt>
                <c:pt idx="1240">
                  <c:v>97.080833333333302</c:v>
                </c:pt>
                <c:pt idx="1241">
                  <c:v>93.259999999999906</c:v>
                </c:pt>
                <c:pt idx="1242">
                  <c:v>92.435833333333306</c:v>
                </c:pt>
                <c:pt idx="1243">
                  <c:v>91.976666666666603</c:v>
                </c:pt>
                <c:pt idx="1244">
                  <c:v>92.086666666666602</c:v>
                </c:pt>
                <c:pt idx="1245">
                  <c:v>92.968333333333305</c:v>
                </c:pt>
                <c:pt idx="1246">
                  <c:v>96.536666666666605</c:v>
                </c:pt>
                <c:pt idx="1247">
                  <c:v>94.171666666666596</c:v>
                </c:pt>
                <c:pt idx="1248">
                  <c:v>94.457499999999996</c:v>
                </c:pt>
                <c:pt idx="1249">
                  <c:v>93.327499999999901</c:v>
                </c:pt>
                <c:pt idx="1250">
                  <c:v>96.022499999999994</c:v>
                </c:pt>
                <c:pt idx="1251">
                  <c:v>94.177499999999995</c:v>
                </c:pt>
                <c:pt idx="1252">
                  <c:v>93.3125</c:v>
                </c:pt>
                <c:pt idx="1253">
                  <c:v>92.627499999999998</c:v>
                </c:pt>
                <c:pt idx="1254">
                  <c:v>93.024166666666602</c:v>
                </c:pt>
                <c:pt idx="1255">
                  <c:v>92.092500000000001</c:v>
                </c:pt>
                <c:pt idx="1256">
                  <c:v>92.263333333333307</c:v>
                </c:pt>
                <c:pt idx="1257">
                  <c:v>93.793333333333294</c:v>
                </c:pt>
                <c:pt idx="1258">
                  <c:v>92.381999999999906</c:v>
                </c:pt>
                <c:pt idx="1259">
                  <c:v>92.907499999999999</c:v>
                </c:pt>
                <c:pt idx="1260">
                  <c:v>93.206249999999997</c:v>
                </c:pt>
                <c:pt idx="1261">
                  <c:v>97.012499999999903</c:v>
                </c:pt>
                <c:pt idx="1262">
                  <c:v>89.178333333333299</c:v>
                </c:pt>
                <c:pt idx="1263">
                  <c:v>90.419166666666598</c:v>
                </c:pt>
                <c:pt idx="1264">
                  <c:v>95.5891666666666</c:v>
                </c:pt>
                <c:pt idx="1265">
                  <c:v>97.796666666666596</c:v>
                </c:pt>
                <c:pt idx="1266">
                  <c:v>93.211666666666602</c:v>
                </c:pt>
                <c:pt idx="1267">
                  <c:v>92.63</c:v>
                </c:pt>
                <c:pt idx="1268">
                  <c:v>93.126666666666594</c:v>
                </c:pt>
                <c:pt idx="1269">
                  <c:v>94.182499999999905</c:v>
                </c:pt>
                <c:pt idx="1270">
                  <c:v>92.816666666666606</c:v>
                </c:pt>
                <c:pt idx="1271">
                  <c:v>89.649166666666602</c:v>
                </c:pt>
                <c:pt idx="1272">
                  <c:v>89.694999999999993</c:v>
                </c:pt>
                <c:pt idx="1273">
                  <c:v>90.165000000000006</c:v>
                </c:pt>
                <c:pt idx="1274">
                  <c:v>92.224999999999994</c:v>
                </c:pt>
                <c:pt idx="1275">
                  <c:v>91.504999999999995</c:v>
                </c:pt>
                <c:pt idx="1276">
                  <c:v>95.185833333333306</c:v>
                </c:pt>
                <c:pt idx="1277">
                  <c:v>92.634166666666601</c:v>
                </c:pt>
                <c:pt idx="1278">
                  <c:v>91.8541666666666</c:v>
                </c:pt>
                <c:pt idx="1279">
                  <c:v>88.734166666666596</c:v>
                </c:pt>
                <c:pt idx="1280">
                  <c:v>97.854285714285695</c:v>
                </c:pt>
                <c:pt idx="1281">
                  <c:v>90.266666666666595</c:v>
                </c:pt>
                <c:pt idx="1282">
                  <c:v>93.316666666666606</c:v>
                </c:pt>
                <c:pt idx="1283">
                  <c:v>91.059166666666599</c:v>
                </c:pt>
                <c:pt idx="1284">
                  <c:v>96.3808333333333</c:v>
                </c:pt>
                <c:pt idx="1285">
                  <c:v>94.445833333333297</c:v>
                </c:pt>
                <c:pt idx="1286">
                  <c:v>89.991666666666603</c:v>
                </c:pt>
                <c:pt idx="1287">
                  <c:v>93.043333333333294</c:v>
                </c:pt>
                <c:pt idx="1288">
                  <c:v>92.8</c:v>
                </c:pt>
                <c:pt idx="1289">
                  <c:v>92.62</c:v>
                </c:pt>
                <c:pt idx="1290">
                  <c:v>89.626666666666594</c:v>
                </c:pt>
                <c:pt idx="1291">
                  <c:v>96.4433333333333</c:v>
                </c:pt>
                <c:pt idx="1292">
                  <c:v>95.782499999999999</c:v>
                </c:pt>
                <c:pt idx="1293">
                  <c:v>91.242500000000007</c:v>
                </c:pt>
                <c:pt idx="1294">
                  <c:v>94.824999999999903</c:v>
                </c:pt>
                <c:pt idx="1295">
                  <c:v>97.902499999999904</c:v>
                </c:pt>
                <c:pt idx="1296">
                  <c:v>88.783333333333303</c:v>
                </c:pt>
                <c:pt idx="1297">
                  <c:v>93.279999999999902</c:v>
                </c:pt>
                <c:pt idx="1298">
                  <c:v>89.876666666666594</c:v>
                </c:pt>
                <c:pt idx="1299">
                  <c:v>93.448333333333295</c:v>
                </c:pt>
                <c:pt idx="1300">
                  <c:v>89.710833333333298</c:v>
                </c:pt>
                <c:pt idx="1301">
                  <c:v>93.548333333333304</c:v>
                </c:pt>
                <c:pt idx="1302">
                  <c:v>97.102500000000006</c:v>
                </c:pt>
                <c:pt idx="1303">
                  <c:v>93.54</c:v>
                </c:pt>
                <c:pt idx="1304">
                  <c:v>96.017499999999899</c:v>
                </c:pt>
                <c:pt idx="1305">
                  <c:v>95.88</c:v>
                </c:pt>
                <c:pt idx="1306">
                  <c:v>97.279166666666598</c:v>
                </c:pt>
                <c:pt idx="1307">
                  <c:v>92.186666666666596</c:v>
                </c:pt>
                <c:pt idx="1308">
                  <c:v>92.573333333333295</c:v>
                </c:pt>
                <c:pt idx="1309">
                  <c:v>92.292499999999905</c:v>
                </c:pt>
                <c:pt idx="1310">
                  <c:v>89.856666666666598</c:v>
                </c:pt>
                <c:pt idx="1311">
                  <c:v>95.3958333333333</c:v>
                </c:pt>
                <c:pt idx="1312">
                  <c:v>90.515833333333305</c:v>
                </c:pt>
                <c:pt idx="1313">
                  <c:v>91.726666666666603</c:v>
                </c:pt>
                <c:pt idx="1314">
                  <c:v>93.337499999999906</c:v>
                </c:pt>
                <c:pt idx="1315">
                  <c:v>94.040833333333296</c:v>
                </c:pt>
                <c:pt idx="1316">
                  <c:v>91.495833333333294</c:v>
                </c:pt>
                <c:pt idx="1317">
                  <c:v>91.925833333333301</c:v>
                </c:pt>
                <c:pt idx="1318">
                  <c:v>95.820833333333297</c:v>
                </c:pt>
                <c:pt idx="1319">
                  <c:v>96.074166666666599</c:v>
                </c:pt>
                <c:pt idx="1320">
                  <c:v>89.605000000000004</c:v>
                </c:pt>
                <c:pt idx="1321">
                  <c:v>94.202500000000001</c:v>
                </c:pt>
                <c:pt idx="1322">
                  <c:v>94.43</c:v>
                </c:pt>
                <c:pt idx="1323">
                  <c:v>92.056666666666601</c:v>
                </c:pt>
                <c:pt idx="1324">
                  <c:v>93.225833333333298</c:v>
                </c:pt>
                <c:pt idx="1325">
                  <c:v>89.435000000000002</c:v>
                </c:pt>
                <c:pt idx="1326">
                  <c:v>89.132499999999993</c:v>
                </c:pt>
                <c:pt idx="1327">
                  <c:v>92.077499999999901</c:v>
                </c:pt>
                <c:pt idx="1328">
                  <c:v>89.795833333333306</c:v>
                </c:pt>
                <c:pt idx="1329">
                  <c:v>91.334999999999994</c:v>
                </c:pt>
                <c:pt idx="1330">
                  <c:v>91.149166666666602</c:v>
                </c:pt>
                <c:pt idx="1331">
                  <c:v>91.080833333333302</c:v>
                </c:pt>
                <c:pt idx="1332">
                  <c:v>93.509166666666601</c:v>
                </c:pt>
                <c:pt idx="1333">
                  <c:v>92.410833333333301</c:v>
                </c:pt>
                <c:pt idx="1334">
                  <c:v>91.293333333333294</c:v>
                </c:pt>
                <c:pt idx="1335">
                  <c:v>90.894166666666607</c:v>
                </c:pt>
                <c:pt idx="1336">
                  <c:v>92.777499999999904</c:v>
                </c:pt>
                <c:pt idx="1337">
                  <c:v>94.932500000000005</c:v>
                </c:pt>
                <c:pt idx="1338">
                  <c:v>92.434166666666599</c:v>
                </c:pt>
                <c:pt idx="1339">
                  <c:v>93.046666666666596</c:v>
                </c:pt>
                <c:pt idx="1340">
                  <c:v>93.422499999999999</c:v>
                </c:pt>
                <c:pt idx="1341">
                  <c:v>97.349166666666605</c:v>
                </c:pt>
                <c:pt idx="1342">
                  <c:v>96.465454545454506</c:v>
                </c:pt>
                <c:pt idx="1343">
                  <c:v>92.75</c:v>
                </c:pt>
                <c:pt idx="1344">
                  <c:v>92.273333333333298</c:v>
                </c:pt>
                <c:pt idx="1345">
                  <c:v>88.793333333333294</c:v>
                </c:pt>
                <c:pt idx="1346">
                  <c:v>87.631666666666604</c:v>
                </c:pt>
                <c:pt idx="1347">
                  <c:v>90.684166666666599</c:v>
                </c:pt>
                <c:pt idx="1348">
                  <c:v>90.214999999999904</c:v>
                </c:pt>
                <c:pt idx="1349">
                  <c:v>93.018333333333302</c:v>
                </c:pt>
                <c:pt idx="1350">
                  <c:v>94.704999999999998</c:v>
                </c:pt>
                <c:pt idx="1351">
                  <c:v>94.664166666666603</c:v>
                </c:pt>
                <c:pt idx="1352">
                  <c:v>92.75</c:v>
                </c:pt>
                <c:pt idx="1353">
                  <c:v>91.389999999999901</c:v>
                </c:pt>
                <c:pt idx="1354">
                  <c:v>93.83</c:v>
                </c:pt>
                <c:pt idx="1355">
                  <c:v>92.7083333333333</c:v>
                </c:pt>
                <c:pt idx="1356">
                  <c:v>91.600833333333298</c:v>
                </c:pt>
                <c:pt idx="1357">
                  <c:v>89.942499999999995</c:v>
                </c:pt>
                <c:pt idx="1358">
                  <c:v>96.827500000000001</c:v>
                </c:pt>
                <c:pt idx="1359">
                  <c:v>95.646666666666604</c:v>
                </c:pt>
                <c:pt idx="1360">
                  <c:v>91.236666666666594</c:v>
                </c:pt>
                <c:pt idx="1361">
                  <c:v>91.305833333333297</c:v>
                </c:pt>
                <c:pt idx="1362">
                  <c:v>90.596666666666593</c:v>
                </c:pt>
                <c:pt idx="1363">
                  <c:v>95.46</c:v>
                </c:pt>
                <c:pt idx="1364">
                  <c:v>95.662499999999895</c:v>
                </c:pt>
                <c:pt idx="1365">
                  <c:v>97.945833333333297</c:v>
                </c:pt>
                <c:pt idx="1366">
                  <c:v>92.997500000000002</c:v>
                </c:pt>
                <c:pt idx="1367">
                  <c:v>95.619166666666601</c:v>
                </c:pt>
                <c:pt idx="1368">
                  <c:v>94.369166666666601</c:v>
                </c:pt>
                <c:pt idx="1369">
                  <c:v>88.018333333333302</c:v>
                </c:pt>
                <c:pt idx="1370">
                  <c:v>90.931666666666601</c:v>
                </c:pt>
                <c:pt idx="1371">
                  <c:v>94.170833333333306</c:v>
                </c:pt>
                <c:pt idx="1372">
                  <c:v>96.814166666666594</c:v>
                </c:pt>
                <c:pt idx="1373">
                  <c:v>92.745000000000005</c:v>
                </c:pt>
                <c:pt idx="1374">
                  <c:v>89.886666666666599</c:v>
                </c:pt>
                <c:pt idx="1375">
                  <c:v>91.894545454545394</c:v>
                </c:pt>
                <c:pt idx="1376">
                  <c:v>90.055714285714203</c:v>
                </c:pt>
                <c:pt idx="1377">
                  <c:v>92.525833333333296</c:v>
                </c:pt>
                <c:pt idx="1378">
                  <c:v>93.71875</c:v>
                </c:pt>
                <c:pt idx="1379">
                  <c:v>94.435833333333306</c:v>
                </c:pt>
                <c:pt idx="1380">
                  <c:v>95.419166666666598</c:v>
                </c:pt>
                <c:pt idx="1381">
                  <c:v>94.839999999999904</c:v>
                </c:pt>
                <c:pt idx="1382">
                  <c:v>90.721666666666593</c:v>
                </c:pt>
                <c:pt idx="1383">
                  <c:v>97.636666666666599</c:v>
                </c:pt>
                <c:pt idx="1384">
                  <c:v>90.548333333333304</c:v>
                </c:pt>
                <c:pt idx="1385">
                  <c:v>91.250833333333304</c:v>
                </c:pt>
                <c:pt idx="1386">
                  <c:v>92.099166666666605</c:v>
                </c:pt>
                <c:pt idx="1387">
                  <c:v>92.097272727272696</c:v>
                </c:pt>
                <c:pt idx="1388">
                  <c:v>97.952857142857098</c:v>
                </c:pt>
                <c:pt idx="1389">
                  <c:v>92.206666666666607</c:v>
                </c:pt>
                <c:pt idx="1390">
                  <c:v>96.4433333333333</c:v>
                </c:pt>
                <c:pt idx="1391">
                  <c:v>94.2766666666666</c:v>
                </c:pt>
                <c:pt idx="1392">
                  <c:v>90.676666666666605</c:v>
                </c:pt>
                <c:pt idx="1393">
                  <c:v>92.789166666666603</c:v>
                </c:pt>
                <c:pt idx="1394">
                  <c:v>87.263333333333307</c:v>
                </c:pt>
                <c:pt idx="1395">
                  <c:v>91.471666666666593</c:v>
                </c:pt>
                <c:pt idx="1396">
                  <c:v>96.064166666666594</c:v>
                </c:pt>
                <c:pt idx="1397">
                  <c:v>95.494166666666601</c:v>
                </c:pt>
                <c:pt idx="1398">
                  <c:v>94.431666666666601</c:v>
                </c:pt>
                <c:pt idx="1399">
                  <c:v>92.842499999999902</c:v>
                </c:pt>
                <c:pt idx="1400">
                  <c:v>97.060833333333306</c:v>
                </c:pt>
                <c:pt idx="1401">
                  <c:v>92.796666666666596</c:v>
                </c:pt>
                <c:pt idx="1402">
                  <c:v>92.504999999999995</c:v>
                </c:pt>
                <c:pt idx="1403">
                  <c:v>92.484166666666596</c:v>
                </c:pt>
                <c:pt idx="1404">
                  <c:v>91.757000000000005</c:v>
                </c:pt>
                <c:pt idx="1405">
                  <c:v>93.080833333333302</c:v>
                </c:pt>
                <c:pt idx="1406">
                  <c:v>92.68</c:v>
                </c:pt>
                <c:pt idx="1407">
                  <c:v>91.634166666666601</c:v>
                </c:pt>
                <c:pt idx="1408">
                  <c:v>95.111666666666594</c:v>
                </c:pt>
                <c:pt idx="1409">
                  <c:v>93.984999999999999</c:v>
                </c:pt>
                <c:pt idx="1410">
                  <c:v>94.454999999999998</c:v>
                </c:pt>
                <c:pt idx="1411">
                  <c:v>92.797499999999999</c:v>
                </c:pt>
                <c:pt idx="1412">
                  <c:v>93.024166666666602</c:v>
                </c:pt>
                <c:pt idx="1413">
                  <c:v>92.905000000000001</c:v>
                </c:pt>
                <c:pt idx="1414">
                  <c:v>92.018333333333302</c:v>
                </c:pt>
                <c:pt idx="1415">
                  <c:v>94.912499999999994</c:v>
                </c:pt>
                <c:pt idx="1416">
                  <c:v>93.859166666666596</c:v>
                </c:pt>
                <c:pt idx="1417">
                  <c:v>91.686666666666596</c:v>
                </c:pt>
                <c:pt idx="1418">
                  <c:v>93.885833333333295</c:v>
                </c:pt>
                <c:pt idx="1419">
                  <c:v>93.326666666666597</c:v>
                </c:pt>
                <c:pt idx="1420">
                  <c:v>94.9375</c:v>
                </c:pt>
                <c:pt idx="1421">
                  <c:v>94.245833333333294</c:v>
                </c:pt>
                <c:pt idx="1422">
                  <c:v>89.978333333333296</c:v>
                </c:pt>
                <c:pt idx="1423">
                  <c:v>93.031666666666595</c:v>
                </c:pt>
                <c:pt idx="1424">
                  <c:v>92.2708333333333</c:v>
                </c:pt>
                <c:pt idx="1425">
                  <c:v>93.975833333333298</c:v>
                </c:pt>
                <c:pt idx="1426">
                  <c:v>91.39</c:v>
                </c:pt>
                <c:pt idx="1427">
                  <c:v>89.696666666666601</c:v>
                </c:pt>
                <c:pt idx="1428">
                  <c:v>94.949166666666599</c:v>
                </c:pt>
                <c:pt idx="1429">
                  <c:v>93.538333333333298</c:v>
                </c:pt>
                <c:pt idx="1430">
                  <c:v>93.586666666666602</c:v>
                </c:pt>
                <c:pt idx="1431">
                  <c:v>91.453333333333305</c:v>
                </c:pt>
                <c:pt idx="1432">
                  <c:v>92.62</c:v>
                </c:pt>
                <c:pt idx="1433">
                  <c:v>95.298333333333304</c:v>
                </c:pt>
                <c:pt idx="1434">
                  <c:v>92.412499999999994</c:v>
                </c:pt>
                <c:pt idx="1435">
                  <c:v>90.366666666666603</c:v>
                </c:pt>
                <c:pt idx="1436">
                  <c:v>92.250833333333304</c:v>
                </c:pt>
                <c:pt idx="1437">
                  <c:v>91.97</c:v>
                </c:pt>
                <c:pt idx="1438">
                  <c:v>93.757499999999993</c:v>
                </c:pt>
                <c:pt idx="1439">
                  <c:v>95.6458333333333</c:v>
                </c:pt>
                <c:pt idx="1440">
                  <c:v>92.878333333333302</c:v>
                </c:pt>
                <c:pt idx="1441">
                  <c:v>92.855833333333294</c:v>
                </c:pt>
                <c:pt idx="1442">
                  <c:v>93.114999999999995</c:v>
                </c:pt>
                <c:pt idx="1443">
                  <c:v>92.212499999999906</c:v>
                </c:pt>
                <c:pt idx="1444">
                  <c:v>93.219166666666595</c:v>
                </c:pt>
                <c:pt idx="1445">
                  <c:v>93.787499999999895</c:v>
                </c:pt>
                <c:pt idx="1446">
                  <c:v>94.329999999999899</c:v>
                </c:pt>
                <c:pt idx="1447">
                  <c:v>95.224166666666605</c:v>
                </c:pt>
                <c:pt idx="1448">
                  <c:v>92.940833333333302</c:v>
                </c:pt>
                <c:pt idx="1449">
                  <c:v>90.131666666666604</c:v>
                </c:pt>
                <c:pt idx="1450">
                  <c:v>90.2141666666666</c:v>
                </c:pt>
                <c:pt idx="1451">
                  <c:v>91.858333333333306</c:v>
                </c:pt>
                <c:pt idx="1452">
                  <c:v>96.48</c:v>
                </c:pt>
                <c:pt idx="1453">
                  <c:v>96.315833333333302</c:v>
                </c:pt>
                <c:pt idx="1454">
                  <c:v>95.259166666666601</c:v>
                </c:pt>
                <c:pt idx="1455">
                  <c:v>95.25</c:v>
                </c:pt>
                <c:pt idx="1456">
                  <c:v>94.122500000000002</c:v>
                </c:pt>
                <c:pt idx="1457">
                  <c:v>92.79</c:v>
                </c:pt>
                <c:pt idx="1458">
                  <c:v>90.688333333333304</c:v>
                </c:pt>
                <c:pt idx="1459">
                  <c:v>96.152500000000003</c:v>
                </c:pt>
              </c:numCache>
            </c:numRef>
          </c:xVal>
          <c:yVal>
            <c:numRef>
              <c:f>'Water Trading Repository Table'!$B$3:$B$1462</c:f>
              <c:numCache>
                <c:formatCode>0.00</c:formatCode>
                <c:ptCount val="1460"/>
                <c:pt idx="0">
                  <c:v>2674.4304999999999</c:v>
                </c:pt>
                <c:pt idx="1">
                  <c:v>2576.1278333333298</c:v>
                </c:pt>
                <c:pt idx="2">
                  <c:v>2131.9819583333301</c:v>
                </c:pt>
                <c:pt idx="3">
                  <c:v>2772.0559583333302</c:v>
                </c:pt>
                <c:pt idx="4">
                  <c:v>2143.486625</c:v>
                </c:pt>
                <c:pt idx="5">
                  <c:v>2682.031125</c:v>
                </c:pt>
                <c:pt idx="6">
                  <c:v>1788.07475</c:v>
                </c:pt>
                <c:pt idx="7">
                  <c:v>2082.8450909090898</c:v>
                </c:pt>
                <c:pt idx="8">
                  <c:v>1815.8505</c:v>
                </c:pt>
                <c:pt idx="9">
                  <c:v>2219.27536363636</c:v>
                </c:pt>
                <c:pt idx="10">
                  <c:v>2142.3453</c:v>
                </c:pt>
                <c:pt idx="11">
                  <c:v>2169.7437083333298</c:v>
                </c:pt>
                <c:pt idx="12">
                  <c:v>2228.9214999999999</c:v>
                </c:pt>
                <c:pt idx="13">
                  <c:v>2289.4490000000001</c:v>
                </c:pt>
                <c:pt idx="14">
                  <c:v>1966.19391666666</c:v>
                </c:pt>
                <c:pt idx="15">
                  <c:v>2222.9840416666598</c:v>
                </c:pt>
                <c:pt idx="16">
                  <c:v>1651.58858333333</c:v>
                </c:pt>
                <c:pt idx="17">
                  <c:v>1957.57495833333</c:v>
                </c:pt>
                <c:pt idx="18">
                  <c:v>1865.0249999999901</c:v>
                </c:pt>
                <c:pt idx="19">
                  <c:v>2157.2933333333299</c:v>
                </c:pt>
                <c:pt idx="20">
                  <c:v>1933.9007916666601</c:v>
                </c:pt>
                <c:pt idx="21">
                  <c:v>2161.194375</c:v>
                </c:pt>
                <c:pt idx="22">
                  <c:v>1672.51316666666</c:v>
                </c:pt>
                <c:pt idx="23">
                  <c:v>1928.0590416666601</c:v>
                </c:pt>
                <c:pt idx="24">
                  <c:v>1863.6369999999899</c:v>
                </c:pt>
                <c:pt idx="25">
                  <c:v>2185.68658333333</c:v>
                </c:pt>
                <c:pt idx="26">
                  <c:v>2185.5760416666599</c:v>
                </c:pt>
                <c:pt idx="27">
                  <c:v>3175.2769166666599</c:v>
                </c:pt>
                <c:pt idx="28">
                  <c:v>2648.79408333333</c:v>
                </c:pt>
                <c:pt idx="29">
                  <c:v>3164.5167499999998</c:v>
                </c:pt>
                <c:pt idx="30">
                  <c:v>2308.0395416666602</c:v>
                </c:pt>
                <c:pt idx="31">
                  <c:v>2417.7790416666599</c:v>
                </c:pt>
                <c:pt idx="32">
                  <c:v>1961.419625</c:v>
                </c:pt>
                <c:pt idx="33">
                  <c:v>2127.0714583333302</c:v>
                </c:pt>
                <c:pt idx="34">
                  <c:v>2004.6923124999901</c:v>
                </c:pt>
                <c:pt idx="35">
                  <c:v>2200.4989999999998</c:v>
                </c:pt>
                <c:pt idx="36">
                  <c:v>1839.5621428571401</c:v>
                </c:pt>
                <c:pt idx="37">
                  <c:v>2184.156125</c:v>
                </c:pt>
                <c:pt idx="38">
                  <c:v>1748.4124999999999</c:v>
                </c:pt>
                <c:pt idx="39">
                  <c:v>2417.6507083333299</c:v>
                </c:pt>
                <c:pt idx="40">
                  <c:v>2067.5482916666601</c:v>
                </c:pt>
                <c:pt idx="41">
                  <c:v>2572.71675</c:v>
                </c:pt>
                <c:pt idx="42">
                  <c:v>2070.56383333333</c:v>
                </c:pt>
                <c:pt idx="43">
                  <c:v>2702.1071666666599</c:v>
                </c:pt>
                <c:pt idx="44">
                  <c:v>2155.5055416666601</c:v>
                </c:pt>
                <c:pt idx="45">
                  <c:v>2449.9735416666599</c:v>
                </c:pt>
                <c:pt idx="46">
                  <c:v>1994.9894545454499</c:v>
                </c:pt>
                <c:pt idx="47">
                  <c:v>2281.8349166666599</c:v>
                </c:pt>
                <c:pt idx="48">
                  <c:v>1951.5263333333301</c:v>
                </c:pt>
                <c:pt idx="49">
                  <c:v>2341.0592916666601</c:v>
                </c:pt>
                <c:pt idx="50">
                  <c:v>1823.6909166666601</c:v>
                </c:pt>
                <c:pt idx="51">
                  <c:v>2288.3790416666602</c:v>
                </c:pt>
                <c:pt idx="52">
                  <c:v>1833.969625</c:v>
                </c:pt>
                <c:pt idx="53">
                  <c:v>2465.6632500000001</c:v>
                </c:pt>
                <c:pt idx="54">
                  <c:v>1844.722</c:v>
                </c:pt>
                <c:pt idx="55">
                  <c:v>2259.0371666666601</c:v>
                </c:pt>
                <c:pt idx="56">
                  <c:v>1988.9660833333301</c:v>
                </c:pt>
                <c:pt idx="57">
                  <c:v>2498.4301666666602</c:v>
                </c:pt>
                <c:pt idx="58">
                  <c:v>2064.4832499999902</c:v>
                </c:pt>
                <c:pt idx="59">
                  <c:v>2629.6935416666602</c:v>
                </c:pt>
                <c:pt idx="60">
                  <c:v>2088.8087500000001</c:v>
                </c:pt>
                <c:pt idx="61">
                  <c:v>2670.88983333333</c:v>
                </c:pt>
                <c:pt idx="62">
                  <c:v>2061.80587499999</c:v>
                </c:pt>
                <c:pt idx="63">
                  <c:v>2388.2006249999999</c:v>
                </c:pt>
                <c:pt idx="64">
                  <c:v>2012.0826666666601</c:v>
                </c:pt>
                <c:pt idx="65">
                  <c:v>2765.58395833333</c:v>
                </c:pt>
                <c:pt idx="66">
                  <c:v>1877.6705833333299</c:v>
                </c:pt>
                <c:pt idx="67">
                  <c:v>2193.5964166666599</c:v>
                </c:pt>
                <c:pt idx="68">
                  <c:v>2175.5892142857101</c:v>
                </c:pt>
                <c:pt idx="69">
                  <c:v>2378.2999583333299</c:v>
                </c:pt>
                <c:pt idx="70">
                  <c:v>2051.6291428571399</c:v>
                </c:pt>
                <c:pt idx="71">
                  <c:v>2120.0478750000002</c:v>
                </c:pt>
                <c:pt idx="72">
                  <c:v>1760.261375</c:v>
                </c:pt>
                <c:pt idx="73">
                  <c:v>2111.6414583333299</c:v>
                </c:pt>
                <c:pt idx="74">
                  <c:v>2026.5122916666601</c:v>
                </c:pt>
                <c:pt idx="75">
                  <c:v>2289.0562083333298</c:v>
                </c:pt>
                <c:pt idx="76">
                  <c:v>1996.34679166666</c:v>
                </c:pt>
                <c:pt idx="77">
                  <c:v>2194.7312916666601</c:v>
                </c:pt>
                <c:pt idx="78">
                  <c:v>1922.08879166666</c:v>
                </c:pt>
                <c:pt idx="79">
                  <c:v>2188.2592916666599</c:v>
                </c:pt>
                <c:pt idx="80">
                  <c:v>1805.3314583333299</c:v>
                </c:pt>
                <c:pt idx="81">
                  <c:v>1953.63308333333</c:v>
                </c:pt>
                <c:pt idx="82">
                  <c:v>1709.93233333333</c:v>
                </c:pt>
                <c:pt idx="83">
                  <c:v>2004.21187499999</c:v>
                </c:pt>
                <c:pt idx="84">
                  <c:v>1882.4137083333301</c:v>
                </c:pt>
                <c:pt idx="85">
                  <c:v>2126.41379166666</c:v>
                </c:pt>
                <c:pt idx="86">
                  <c:v>2547.8222500000002</c:v>
                </c:pt>
                <c:pt idx="87">
                  <c:v>3266.0770833333299</c:v>
                </c:pt>
                <c:pt idx="88">
                  <c:v>2419.2827499999999</c:v>
                </c:pt>
                <c:pt idx="89">
                  <c:v>2691.4539999999902</c:v>
                </c:pt>
                <c:pt idx="90">
                  <c:v>2256.8607499999998</c:v>
                </c:pt>
                <c:pt idx="91">
                  <c:v>2775.1006666666599</c:v>
                </c:pt>
                <c:pt idx="92">
                  <c:v>2142.8525833333301</c:v>
                </c:pt>
                <c:pt idx="93">
                  <c:v>2670.6450833333301</c:v>
                </c:pt>
                <c:pt idx="94">
                  <c:v>1874.96795833333</c:v>
                </c:pt>
                <c:pt idx="95">
                  <c:v>2058.6119166666599</c:v>
                </c:pt>
                <c:pt idx="96">
                  <c:v>1985.4231</c:v>
                </c:pt>
                <c:pt idx="97">
                  <c:v>2291.04</c:v>
                </c:pt>
                <c:pt idx="98">
                  <c:v>2199.879625</c:v>
                </c:pt>
                <c:pt idx="99">
                  <c:v>2610.51429166666</c:v>
                </c:pt>
                <c:pt idx="100">
                  <c:v>2211.9007083333299</c:v>
                </c:pt>
                <c:pt idx="101">
                  <c:v>3203.9935833333302</c:v>
                </c:pt>
                <c:pt idx="102">
                  <c:v>2531.7787499999999</c:v>
                </c:pt>
                <c:pt idx="103">
                  <c:v>3296.54145833333</c:v>
                </c:pt>
                <c:pt idx="104">
                  <c:v>2438.7048749999999</c:v>
                </c:pt>
                <c:pt idx="105">
                  <c:v>2403.74920833333</c:v>
                </c:pt>
                <c:pt idx="106">
                  <c:v>1741.94345833333</c:v>
                </c:pt>
                <c:pt idx="107">
                  <c:v>1985.7389583333299</c:v>
                </c:pt>
                <c:pt idx="108">
                  <c:v>1658.6374166666601</c:v>
                </c:pt>
                <c:pt idx="109">
                  <c:v>2032.0067083333299</c:v>
                </c:pt>
                <c:pt idx="110">
                  <c:v>2014.1435833333301</c:v>
                </c:pt>
                <c:pt idx="111">
                  <c:v>2763.3914999999902</c:v>
                </c:pt>
                <c:pt idx="112">
                  <c:v>2260.07733333333</c:v>
                </c:pt>
                <c:pt idx="113">
                  <c:v>3089.39804166666</c:v>
                </c:pt>
                <c:pt idx="114">
                  <c:v>2268.41604166666</c:v>
                </c:pt>
                <c:pt idx="115">
                  <c:v>2928.5041249999999</c:v>
                </c:pt>
                <c:pt idx="116">
                  <c:v>2219.0850833333302</c:v>
                </c:pt>
                <c:pt idx="117">
                  <c:v>2785.3510000000001</c:v>
                </c:pt>
                <c:pt idx="118">
                  <c:v>2022.3139166666599</c:v>
                </c:pt>
                <c:pt idx="119">
                  <c:v>2246.1746250000001</c:v>
                </c:pt>
                <c:pt idx="120">
                  <c:v>1955.92941666666</c:v>
                </c:pt>
                <c:pt idx="121">
                  <c:v>2746.7552083333298</c:v>
                </c:pt>
                <c:pt idx="122">
                  <c:v>1767.7171249999999</c:v>
                </c:pt>
                <c:pt idx="123">
                  <c:v>2275.6261666666601</c:v>
                </c:pt>
                <c:pt idx="124">
                  <c:v>2016.70516666666</c:v>
                </c:pt>
                <c:pt idx="125">
                  <c:v>2550.7890000000002</c:v>
                </c:pt>
                <c:pt idx="126">
                  <c:v>1815.8290833333299</c:v>
                </c:pt>
                <c:pt idx="127">
                  <c:v>2059.78404166666</c:v>
                </c:pt>
                <c:pt idx="128">
                  <c:v>1758.11533333333</c:v>
                </c:pt>
                <c:pt idx="129">
                  <c:v>2062.8898749999998</c:v>
                </c:pt>
                <c:pt idx="130">
                  <c:v>2008.6056249999999</c:v>
                </c:pt>
                <c:pt idx="131">
                  <c:v>2403.17054166666</c:v>
                </c:pt>
                <c:pt idx="132">
                  <c:v>1802.7807499999999</c:v>
                </c:pt>
                <c:pt idx="133">
                  <c:v>2012.3384166666599</c:v>
                </c:pt>
                <c:pt idx="134">
                  <c:v>1925.6469583333301</c:v>
                </c:pt>
                <c:pt idx="135">
                  <c:v>2278.7637083333302</c:v>
                </c:pt>
                <c:pt idx="136">
                  <c:v>2003.20657142857</c:v>
                </c:pt>
                <c:pt idx="137">
                  <c:v>2089.9385833333299</c:v>
                </c:pt>
                <c:pt idx="138">
                  <c:v>1675.94927272727</c:v>
                </c:pt>
                <c:pt idx="139">
                  <c:v>2098.6694583333301</c:v>
                </c:pt>
                <c:pt idx="140">
                  <c:v>1905.87735</c:v>
                </c:pt>
                <c:pt idx="141">
                  <c:v>2054.7722916666598</c:v>
                </c:pt>
                <c:pt idx="142">
                  <c:v>1897.8969090909</c:v>
                </c:pt>
                <c:pt idx="143">
                  <c:v>2157.9027500000002</c:v>
                </c:pt>
                <c:pt idx="144">
                  <c:v>2109.0095000000001</c:v>
                </c:pt>
                <c:pt idx="145">
                  <c:v>2259.53731818181</c:v>
                </c:pt>
                <c:pt idx="146">
                  <c:v>2036.0522000000001</c:v>
                </c:pt>
                <c:pt idx="147">
                  <c:v>2303.133875</c:v>
                </c:pt>
                <c:pt idx="148">
                  <c:v>1791.6844999999901</c:v>
                </c:pt>
                <c:pt idx="149">
                  <c:v>2076.2275</c:v>
                </c:pt>
                <c:pt idx="150">
                  <c:v>1771.01158333333</c:v>
                </c:pt>
                <c:pt idx="151">
                  <c:v>2304.1829583333301</c:v>
                </c:pt>
                <c:pt idx="152">
                  <c:v>2108.3857083333301</c:v>
                </c:pt>
                <c:pt idx="153">
                  <c:v>2577.1646249999999</c:v>
                </c:pt>
                <c:pt idx="154">
                  <c:v>2107.1595833333299</c:v>
                </c:pt>
                <c:pt idx="155">
                  <c:v>2527.9144166666601</c:v>
                </c:pt>
                <c:pt idx="156">
                  <c:v>2046.2037499999999</c:v>
                </c:pt>
                <c:pt idx="157">
                  <c:v>2268.3677916666602</c:v>
                </c:pt>
                <c:pt idx="158">
                  <c:v>1968.2440909090899</c:v>
                </c:pt>
                <c:pt idx="159">
                  <c:v>2173.0286249999999</c:v>
                </c:pt>
                <c:pt idx="160">
                  <c:v>2010.4895555555499</c:v>
                </c:pt>
                <c:pt idx="161">
                  <c:v>2118.1903750000001</c:v>
                </c:pt>
                <c:pt idx="162">
                  <c:v>1785.1503749999899</c:v>
                </c:pt>
                <c:pt idx="163">
                  <c:v>1962.36544999999</c:v>
                </c:pt>
                <c:pt idx="164">
                  <c:v>1752.3128999999999</c:v>
                </c:pt>
                <c:pt idx="165">
                  <c:v>1970.0640454545401</c:v>
                </c:pt>
                <c:pt idx="166">
                  <c:v>2105.8021250000002</c:v>
                </c:pt>
                <c:pt idx="167">
                  <c:v>2244.6122083333298</c:v>
                </c:pt>
                <c:pt idx="168">
                  <c:v>2130.4705714285701</c:v>
                </c:pt>
                <c:pt idx="169">
                  <c:v>2107.2345416666599</c:v>
                </c:pt>
                <c:pt idx="170">
                  <c:v>1890.0461250000001</c:v>
                </c:pt>
                <c:pt idx="171">
                  <c:v>2064.86241666666</c:v>
                </c:pt>
                <c:pt idx="172">
                  <c:v>1992.3972777777699</c:v>
                </c:pt>
                <c:pt idx="173">
                  <c:v>2193.5958333333301</c:v>
                </c:pt>
                <c:pt idx="174">
                  <c:v>1713.057875</c:v>
                </c:pt>
                <c:pt idx="175">
                  <c:v>1844.6421111111099</c:v>
                </c:pt>
                <c:pt idx="176">
                  <c:v>1794.3062</c:v>
                </c:pt>
                <c:pt idx="177">
                  <c:v>1879.9822222222199</c:v>
                </c:pt>
                <c:pt idx="178">
                  <c:v>1726.2678333333299</c:v>
                </c:pt>
                <c:pt idx="179">
                  <c:v>1909.5529166666599</c:v>
                </c:pt>
                <c:pt idx="180">
                  <c:v>1895.5373499999901</c:v>
                </c:pt>
                <c:pt idx="181">
                  <c:v>2075.2814583333302</c:v>
                </c:pt>
                <c:pt idx="182">
                  <c:v>2204.4625000000001</c:v>
                </c:pt>
                <c:pt idx="183">
                  <c:v>2647.4805833333298</c:v>
                </c:pt>
                <c:pt idx="184">
                  <c:v>1895.28920833333</c:v>
                </c:pt>
                <c:pt idx="185">
                  <c:v>2096.7167083333302</c:v>
                </c:pt>
                <c:pt idx="186">
                  <c:v>2094.1008333333298</c:v>
                </c:pt>
                <c:pt idx="187">
                  <c:v>2630.4309166666599</c:v>
                </c:pt>
                <c:pt idx="188">
                  <c:v>1754.1857499999901</c:v>
                </c:pt>
                <c:pt idx="189">
                  <c:v>1884.8855454545401</c:v>
                </c:pt>
                <c:pt idx="190">
                  <c:v>1949.35475</c:v>
                </c:pt>
                <c:pt idx="191">
                  <c:v>2305.1105416666601</c:v>
                </c:pt>
                <c:pt idx="192">
                  <c:v>2093.9851249999901</c:v>
                </c:pt>
                <c:pt idx="193">
                  <c:v>2421.5386249999901</c:v>
                </c:pt>
                <c:pt idx="194">
                  <c:v>1716.26629166666</c:v>
                </c:pt>
                <c:pt idx="195">
                  <c:v>1981.6607083333299</c:v>
                </c:pt>
                <c:pt idx="196">
                  <c:v>1874.97291666666</c:v>
                </c:pt>
                <c:pt idx="197">
                  <c:v>2096.9939999999901</c:v>
                </c:pt>
                <c:pt idx="198">
                  <c:v>1859.7716666666599</c:v>
                </c:pt>
                <c:pt idx="199">
                  <c:v>2115.2125000000001</c:v>
                </c:pt>
                <c:pt idx="200">
                  <c:v>2080.5575833333301</c:v>
                </c:pt>
                <c:pt idx="201">
                  <c:v>2572.0059999999999</c:v>
                </c:pt>
                <c:pt idx="202">
                  <c:v>1915.4982</c:v>
                </c:pt>
                <c:pt idx="203">
                  <c:v>2139.759</c:v>
                </c:pt>
                <c:pt idx="204">
                  <c:v>1821.2655833333299</c:v>
                </c:pt>
                <c:pt idx="205">
                  <c:v>2098.1899166666599</c:v>
                </c:pt>
                <c:pt idx="206">
                  <c:v>1740.50766666666</c:v>
                </c:pt>
                <c:pt idx="207">
                  <c:v>2164.19929166666</c:v>
                </c:pt>
                <c:pt idx="208">
                  <c:v>2045.9454166666601</c:v>
                </c:pt>
                <c:pt idx="209">
                  <c:v>2398.56170833333</c:v>
                </c:pt>
                <c:pt idx="210">
                  <c:v>2048.9234999999999</c:v>
                </c:pt>
                <c:pt idx="211">
                  <c:v>2373.5059999999999</c:v>
                </c:pt>
                <c:pt idx="212">
                  <c:v>1995.30845833333</c:v>
                </c:pt>
                <c:pt idx="213">
                  <c:v>2278.0785833333298</c:v>
                </c:pt>
                <c:pt idx="214">
                  <c:v>1923.8526666666601</c:v>
                </c:pt>
                <c:pt idx="215">
                  <c:v>2298.48358333333</c:v>
                </c:pt>
                <c:pt idx="216">
                  <c:v>1924.03687499999</c:v>
                </c:pt>
                <c:pt idx="217">
                  <c:v>2205.9349166666598</c:v>
                </c:pt>
                <c:pt idx="218">
                  <c:v>1731.95370833333</c:v>
                </c:pt>
                <c:pt idx="219">
                  <c:v>1932.3406666666599</c:v>
                </c:pt>
                <c:pt idx="220">
                  <c:v>1618.6572916666601</c:v>
                </c:pt>
                <c:pt idx="221">
                  <c:v>1923.4404583333301</c:v>
                </c:pt>
                <c:pt idx="222">
                  <c:v>1879.78416666666</c:v>
                </c:pt>
                <c:pt idx="223">
                  <c:v>2109.7046666666602</c:v>
                </c:pt>
                <c:pt idx="224">
                  <c:v>1805.62670833333</c:v>
                </c:pt>
                <c:pt idx="225">
                  <c:v>2094.1961249999999</c:v>
                </c:pt>
                <c:pt idx="226">
                  <c:v>1835.2183333333301</c:v>
                </c:pt>
                <c:pt idx="227">
                  <c:v>2135.9254999999998</c:v>
                </c:pt>
                <c:pt idx="228">
                  <c:v>1650.9535000000001</c:v>
                </c:pt>
                <c:pt idx="229">
                  <c:v>1909.9368750000001</c:v>
                </c:pt>
                <c:pt idx="230">
                  <c:v>1819.76733333333</c:v>
                </c:pt>
                <c:pt idx="231">
                  <c:v>2076.1788333333302</c:v>
                </c:pt>
                <c:pt idx="232">
                  <c:v>1647.1206666666601</c:v>
                </c:pt>
                <c:pt idx="233">
                  <c:v>1907.8098749999999</c:v>
                </c:pt>
                <c:pt idx="234">
                  <c:v>1546.12645833333</c:v>
                </c:pt>
                <c:pt idx="235">
                  <c:v>1858.03879166666</c:v>
                </c:pt>
                <c:pt idx="236">
                  <c:v>1922.3710000000001</c:v>
                </c:pt>
                <c:pt idx="237">
                  <c:v>2112.4864583333301</c:v>
                </c:pt>
                <c:pt idx="238">
                  <c:v>2040.2557142857099</c:v>
                </c:pt>
                <c:pt idx="239">
                  <c:v>2149.3773333333302</c:v>
                </c:pt>
                <c:pt idx="240">
                  <c:v>1816.9179999999999</c:v>
                </c:pt>
                <c:pt idx="241">
                  <c:v>2432.2733181818098</c:v>
                </c:pt>
                <c:pt idx="242">
                  <c:v>2029.36579166666</c:v>
                </c:pt>
                <c:pt idx="243">
                  <c:v>2417.7076666666599</c:v>
                </c:pt>
                <c:pt idx="244">
                  <c:v>1971.1330416666599</c:v>
                </c:pt>
                <c:pt idx="245">
                  <c:v>2307.2817083333298</c:v>
                </c:pt>
                <c:pt idx="246">
                  <c:v>2072.0460416666601</c:v>
                </c:pt>
                <c:pt idx="247">
                  <c:v>2325.5537083333302</c:v>
                </c:pt>
                <c:pt idx="248">
                  <c:v>1682.53033333333</c:v>
                </c:pt>
                <c:pt idx="249">
                  <c:v>1845.6923750000001</c:v>
                </c:pt>
                <c:pt idx="250">
                  <c:v>1947.2274583333301</c:v>
                </c:pt>
                <c:pt idx="251">
                  <c:v>2272.6708333333299</c:v>
                </c:pt>
                <c:pt idx="252">
                  <c:v>2162.9690416666599</c:v>
                </c:pt>
                <c:pt idx="253">
                  <c:v>2396.8091666666601</c:v>
                </c:pt>
                <c:pt idx="254">
                  <c:v>1959.90287499999</c:v>
                </c:pt>
                <c:pt idx="255">
                  <c:v>2223.83566666666</c:v>
                </c:pt>
                <c:pt idx="256">
                  <c:v>1947.63870833333</c:v>
                </c:pt>
                <c:pt idx="257">
                  <c:v>2195.3652916666601</c:v>
                </c:pt>
                <c:pt idx="258">
                  <c:v>1752.35545833333</c:v>
                </c:pt>
                <c:pt idx="259">
                  <c:v>1953.0465833333301</c:v>
                </c:pt>
                <c:pt idx="260">
                  <c:v>2006.93199999999</c:v>
                </c:pt>
                <c:pt idx="261">
                  <c:v>2167.6819583333299</c:v>
                </c:pt>
                <c:pt idx="262">
                  <c:v>2025.9698333333299</c:v>
                </c:pt>
                <c:pt idx="263">
                  <c:v>2364.0405416666599</c:v>
                </c:pt>
                <c:pt idx="264">
                  <c:v>1953.5266875</c:v>
                </c:pt>
                <c:pt idx="265">
                  <c:v>2081.5011666666601</c:v>
                </c:pt>
                <c:pt idx="266">
                  <c:v>1833.8292916666601</c:v>
                </c:pt>
                <c:pt idx="267">
                  <c:v>2114.1895</c:v>
                </c:pt>
                <c:pt idx="268">
                  <c:v>1983.90711111111</c:v>
                </c:pt>
                <c:pt idx="269">
                  <c:v>2093.3930833333302</c:v>
                </c:pt>
                <c:pt idx="270">
                  <c:v>1989.1543750000001</c:v>
                </c:pt>
                <c:pt idx="271">
                  <c:v>2151.98383333333</c:v>
                </c:pt>
                <c:pt idx="272">
                  <c:v>1885.0945454545399</c:v>
                </c:pt>
                <c:pt idx="273">
                  <c:v>2100.1242499999998</c:v>
                </c:pt>
                <c:pt idx="274">
                  <c:v>1702.1761818181801</c:v>
                </c:pt>
                <c:pt idx="275">
                  <c:v>1951.5956249999999</c:v>
                </c:pt>
                <c:pt idx="276">
                  <c:v>1599.57408333333</c:v>
                </c:pt>
                <c:pt idx="277">
                  <c:v>1928.0886666666599</c:v>
                </c:pt>
                <c:pt idx="278">
                  <c:v>1874.05004166666</c:v>
                </c:pt>
                <c:pt idx="279">
                  <c:v>2228.79675</c:v>
                </c:pt>
                <c:pt idx="280">
                  <c:v>1865.50854166666</c:v>
                </c:pt>
                <c:pt idx="281">
                  <c:v>2147.9385416666601</c:v>
                </c:pt>
                <c:pt idx="282">
                  <c:v>1896.82779166666</c:v>
                </c:pt>
                <c:pt idx="283">
                  <c:v>2179.9699166666601</c:v>
                </c:pt>
                <c:pt idx="284">
                  <c:v>1908.9708333333299</c:v>
                </c:pt>
                <c:pt idx="285">
                  <c:v>2201.0394166666601</c:v>
                </c:pt>
                <c:pt idx="286">
                  <c:v>1941.4735416666599</c:v>
                </c:pt>
                <c:pt idx="287">
                  <c:v>2156.9471250000001</c:v>
                </c:pt>
                <c:pt idx="288">
                  <c:v>1900.7242857142801</c:v>
                </c:pt>
                <c:pt idx="289">
                  <c:v>1990.6963333333299</c:v>
                </c:pt>
                <c:pt idx="290">
                  <c:v>1641.170875</c:v>
                </c:pt>
                <c:pt idx="291">
                  <c:v>1928.3489999999999</c:v>
                </c:pt>
                <c:pt idx="292">
                  <c:v>1902.70066666666</c:v>
                </c:pt>
                <c:pt idx="293">
                  <c:v>2189.06766666666</c:v>
                </c:pt>
                <c:pt idx="294">
                  <c:v>1932.2342083333299</c:v>
                </c:pt>
                <c:pt idx="295">
                  <c:v>2221.4512083333302</c:v>
                </c:pt>
                <c:pt idx="296">
                  <c:v>1911.44145833333</c:v>
                </c:pt>
                <c:pt idx="297">
                  <c:v>2154.5671666666599</c:v>
                </c:pt>
                <c:pt idx="298">
                  <c:v>2086.4557222222202</c:v>
                </c:pt>
                <c:pt idx="299">
                  <c:v>2375.8916249999902</c:v>
                </c:pt>
                <c:pt idx="300">
                  <c:v>2278.90968749999</c:v>
                </c:pt>
                <c:pt idx="301">
                  <c:v>2414.6731818181802</c:v>
                </c:pt>
                <c:pt idx="302">
                  <c:v>1976.13129999999</c:v>
                </c:pt>
                <c:pt idx="303">
                  <c:v>2665.5086249999999</c:v>
                </c:pt>
                <c:pt idx="304">
                  <c:v>2063.6120000000001</c:v>
                </c:pt>
                <c:pt idx="305">
                  <c:v>2220.75304166666</c:v>
                </c:pt>
                <c:pt idx="306">
                  <c:v>2043.6455000000001</c:v>
                </c:pt>
                <c:pt idx="307">
                  <c:v>2350.2772916666599</c:v>
                </c:pt>
                <c:pt idx="308">
                  <c:v>1895.89842857142</c:v>
                </c:pt>
                <c:pt idx="309">
                  <c:v>2092.5697499999901</c:v>
                </c:pt>
                <c:pt idx="310">
                  <c:v>1798.14591666666</c:v>
                </c:pt>
                <c:pt idx="311">
                  <c:v>2105.5673333333302</c:v>
                </c:pt>
                <c:pt idx="312">
                  <c:v>1923.17379166666</c:v>
                </c:pt>
                <c:pt idx="313">
                  <c:v>2208.3795416666599</c:v>
                </c:pt>
                <c:pt idx="314">
                  <c:v>1958.0631249999999</c:v>
                </c:pt>
                <c:pt idx="315">
                  <c:v>2245.5582083333302</c:v>
                </c:pt>
                <c:pt idx="316">
                  <c:v>1918.86162499999</c:v>
                </c:pt>
                <c:pt idx="317">
                  <c:v>2000.08429166666</c:v>
                </c:pt>
                <c:pt idx="318">
                  <c:v>1909.68320833333</c:v>
                </c:pt>
                <c:pt idx="319">
                  <c:v>2065.2884583333298</c:v>
                </c:pt>
                <c:pt idx="320">
                  <c:v>1660.33879166666</c:v>
                </c:pt>
                <c:pt idx="321">
                  <c:v>1883.58904166666</c:v>
                </c:pt>
                <c:pt idx="322">
                  <c:v>1905.7972916666599</c:v>
                </c:pt>
                <c:pt idx="323">
                  <c:v>2126.8541249999998</c:v>
                </c:pt>
                <c:pt idx="324">
                  <c:v>2100.2164583333301</c:v>
                </c:pt>
                <c:pt idx="325">
                  <c:v>2545.1474166666599</c:v>
                </c:pt>
                <c:pt idx="326">
                  <c:v>2023.9495833333301</c:v>
                </c:pt>
                <c:pt idx="327">
                  <c:v>2276.0501250000002</c:v>
                </c:pt>
                <c:pt idx="328">
                  <c:v>1991.1601250000001</c:v>
                </c:pt>
                <c:pt idx="329">
                  <c:v>2287.9387083333299</c:v>
                </c:pt>
                <c:pt idx="330">
                  <c:v>1849.9232916666599</c:v>
                </c:pt>
                <c:pt idx="331">
                  <c:v>2194.1292083333301</c:v>
                </c:pt>
                <c:pt idx="332">
                  <c:v>1790.3879583333301</c:v>
                </c:pt>
                <c:pt idx="333">
                  <c:v>2141.3363749999999</c:v>
                </c:pt>
                <c:pt idx="334">
                  <c:v>2057.9334999999901</c:v>
                </c:pt>
                <c:pt idx="335">
                  <c:v>2406.0681666666601</c:v>
                </c:pt>
                <c:pt idx="336">
                  <c:v>2095.8654166666602</c:v>
                </c:pt>
                <c:pt idx="337">
                  <c:v>2445.3009999999999</c:v>
                </c:pt>
                <c:pt idx="338">
                  <c:v>2086.9225833333298</c:v>
                </c:pt>
                <c:pt idx="339">
                  <c:v>2370.00979166666</c:v>
                </c:pt>
                <c:pt idx="340">
                  <c:v>2085.0864166666602</c:v>
                </c:pt>
                <c:pt idx="341">
                  <c:v>2395.16129166666</c:v>
                </c:pt>
                <c:pt idx="342">
                  <c:v>2235.5886666666602</c:v>
                </c:pt>
                <c:pt idx="343">
                  <c:v>2318.01045833333</c:v>
                </c:pt>
                <c:pt idx="344">
                  <c:v>2014.8761875</c:v>
                </c:pt>
                <c:pt idx="345">
                  <c:v>2078.2272499999999</c:v>
                </c:pt>
                <c:pt idx="346">
                  <c:v>1914.3522</c:v>
                </c:pt>
                <c:pt idx="347">
                  <c:v>2149.4061666666598</c:v>
                </c:pt>
                <c:pt idx="348">
                  <c:v>1990.1363181818101</c:v>
                </c:pt>
                <c:pt idx="349">
                  <c:v>2258.9283333333301</c:v>
                </c:pt>
                <c:pt idx="350">
                  <c:v>1961.3875</c:v>
                </c:pt>
                <c:pt idx="351">
                  <c:v>2335.6261249999998</c:v>
                </c:pt>
                <c:pt idx="352">
                  <c:v>2000.8362916666599</c:v>
                </c:pt>
                <c:pt idx="353">
                  <c:v>2338.0388749999902</c:v>
                </c:pt>
                <c:pt idx="354">
                  <c:v>2019.33712499999</c:v>
                </c:pt>
                <c:pt idx="355">
                  <c:v>2289.0407083333298</c:v>
                </c:pt>
                <c:pt idx="356">
                  <c:v>1994.4352083333299</c:v>
                </c:pt>
                <c:pt idx="357">
                  <c:v>2222.3777083333298</c:v>
                </c:pt>
                <c:pt idx="358">
                  <c:v>1792.535625</c:v>
                </c:pt>
                <c:pt idx="359">
                  <c:v>2035.47041666666</c:v>
                </c:pt>
                <c:pt idx="360">
                  <c:v>1825.59381249999</c:v>
                </c:pt>
                <c:pt idx="361">
                  <c:v>2076.4887916666598</c:v>
                </c:pt>
                <c:pt idx="362">
                  <c:v>2384.7628749999999</c:v>
                </c:pt>
                <c:pt idx="363">
                  <c:v>3175.5055000000002</c:v>
                </c:pt>
                <c:pt idx="364">
                  <c:v>1879.307</c:v>
                </c:pt>
                <c:pt idx="365">
                  <c:v>2233.8377500000001</c:v>
                </c:pt>
                <c:pt idx="366">
                  <c:v>2098.0626499999998</c:v>
                </c:pt>
                <c:pt idx="367">
                  <c:v>2477.5514583333302</c:v>
                </c:pt>
                <c:pt idx="368">
                  <c:v>1810.3757499999999</c:v>
                </c:pt>
                <c:pt idx="369">
                  <c:v>2138.3887916666599</c:v>
                </c:pt>
                <c:pt idx="370">
                  <c:v>1767.7639999999999</c:v>
                </c:pt>
                <c:pt idx="371">
                  <c:v>2166.1871000000001</c:v>
                </c:pt>
                <c:pt idx="372">
                  <c:v>1971.0527499999901</c:v>
                </c:pt>
                <c:pt idx="373">
                  <c:v>2203.1564166666599</c:v>
                </c:pt>
                <c:pt idx="374">
                  <c:v>1859.2815416666599</c:v>
                </c:pt>
                <c:pt idx="375">
                  <c:v>2249.0152916666598</c:v>
                </c:pt>
                <c:pt idx="376">
                  <c:v>1922.1611249999901</c:v>
                </c:pt>
                <c:pt idx="377">
                  <c:v>2221.432875</c:v>
                </c:pt>
                <c:pt idx="378">
                  <c:v>1745.8321249999999</c:v>
                </c:pt>
                <c:pt idx="379">
                  <c:v>2018.5865833333301</c:v>
                </c:pt>
                <c:pt idx="380">
                  <c:v>1857.62129166666</c:v>
                </c:pt>
                <c:pt idx="381">
                  <c:v>2091.5625416666599</c:v>
                </c:pt>
                <c:pt idx="382">
                  <c:v>1880.002375</c:v>
                </c:pt>
                <c:pt idx="383">
                  <c:v>2144.029</c:v>
                </c:pt>
                <c:pt idx="384">
                  <c:v>1942.2773749999999</c:v>
                </c:pt>
                <c:pt idx="385">
                  <c:v>2156.9050833333299</c:v>
                </c:pt>
                <c:pt idx="386">
                  <c:v>1863.51966666666</c:v>
                </c:pt>
                <c:pt idx="387">
                  <c:v>2113.2942083333301</c:v>
                </c:pt>
                <c:pt idx="388">
                  <c:v>1727.4197916666601</c:v>
                </c:pt>
                <c:pt idx="389">
                  <c:v>2095.5535</c:v>
                </c:pt>
                <c:pt idx="390">
                  <c:v>1967.7181249999901</c:v>
                </c:pt>
                <c:pt idx="391">
                  <c:v>2343.9105</c:v>
                </c:pt>
                <c:pt idx="392">
                  <c:v>2027.19783333333</c:v>
                </c:pt>
                <c:pt idx="393">
                  <c:v>2471.7156249999998</c:v>
                </c:pt>
                <c:pt idx="394">
                  <c:v>2030.9194583333301</c:v>
                </c:pt>
                <c:pt idx="395">
                  <c:v>2445.4532083333302</c:v>
                </c:pt>
                <c:pt idx="396">
                  <c:v>2128.7746666666599</c:v>
                </c:pt>
                <c:pt idx="397">
                  <c:v>2486.29025</c:v>
                </c:pt>
                <c:pt idx="398">
                  <c:v>2153.5862499999998</c:v>
                </c:pt>
                <c:pt idx="399">
                  <c:v>2445.9498749999998</c:v>
                </c:pt>
                <c:pt idx="400">
                  <c:v>1976.4664166666601</c:v>
                </c:pt>
                <c:pt idx="401">
                  <c:v>2273.79779166666</c:v>
                </c:pt>
                <c:pt idx="402">
                  <c:v>1887.0905416666601</c:v>
                </c:pt>
                <c:pt idx="403">
                  <c:v>2286.2764583333301</c:v>
                </c:pt>
                <c:pt idx="404">
                  <c:v>2117.26695833333</c:v>
                </c:pt>
                <c:pt idx="405">
                  <c:v>2382.9783333333298</c:v>
                </c:pt>
                <c:pt idx="406">
                  <c:v>2141.53866666666</c:v>
                </c:pt>
                <c:pt idx="407">
                  <c:v>2240.2341666666598</c:v>
                </c:pt>
                <c:pt idx="408">
                  <c:v>1878.19175</c:v>
                </c:pt>
                <c:pt idx="409">
                  <c:v>2191.5256250000002</c:v>
                </c:pt>
                <c:pt idx="410">
                  <c:v>1887.7463749999899</c:v>
                </c:pt>
                <c:pt idx="411">
                  <c:v>2213.9628333333299</c:v>
                </c:pt>
                <c:pt idx="412">
                  <c:v>1996.06308333333</c:v>
                </c:pt>
                <c:pt idx="413">
                  <c:v>2482.7692499999998</c:v>
                </c:pt>
                <c:pt idx="414">
                  <c:v>1897.66616666666</c:v>
                </c:pt>
                <c:pt idx="415">
                  <c:v>2206.1185</c:v>
                </c:pt>
                <c:pt idx="416">
                  <c:v>1751.1030416666599</c:v>
                </c:pt>
                <c:pt idx="417">
                  <c:v>2099.3076249999999</c:v>
                </c:pt>
                <c:pt idx="418">
                  <c:v>2000.35366666666</c:v>
                </c:pt>
                <c:pt idx="419">
                  <c:v>2385.5984999999901</c:v>
                </c:pt>
                <c:pt idx="420">
                  <c:v>2051.9919583333299</c:v>
                </c:pt>
                <c:pt idx="421">
                  <c:v>2307.1601249999999</c:v>
                </c:pt>
                <c:pt idx="422">
                  <c:v>1992.06812499999</c:v>
                </c:pt>
                <c:pt idx="423">
                  <c:v>2272.55004166666</c:v>
                </c:pt>
                <c:pt idx="424">
                  <c:v>2619.6127499999998</c:v>
                </c:pt>
                <c:pt idx="425">
                  <c:v>3135.2914166666601</c:v>
                </c:pt>
                <c:pt idx="426">
                  <c:v>2020.72577777777</c:v>
                </c:pt>
                <c:pt idx="427">
                  <c:v>2479.9036666666598</c:v>
                </c:pt>
                <c:pt idx="428">
                  <c:v>2173.7058333333298</c:v>
                </c:pt>
                <c:pt idx="429">
                  <c:v>2584.7835833333302</c:v>
                </c:pt>
                <c:pt idx="430">
                  <c:v>2057.4659999999999</c:v>
                </c:pt>
                <c:pt idx="431">
                  <c:v>2659.6397499999998</c:v>
                </c:pt>
                <c:pt idx="432">
                  <c:v>1999.15021428571</c:v>
                </c:pt>
                <c:pt idx="433">
                  <c:v>2072.13229166666</c:v>
                </c:pt>
                <c:pt idx="434">
                  <c:v>1795.002125</c:v>
                </c:pt>
                <c:pt idx="435">
                  <c:v>2046.49437499999</c:v>
                </c:pt>
                <c:pt idx="436">
                  <c:v>2152.0723750000002</c:v>
                </c:pt>
                <c:pt idx="437">
                  <c:v>2471.3907916666599</c:v>
                </c:pt>
                <c:pt idx="438">
                  <c:v>1920.2779583333299</c:v>
                </c:pt>
                <c:pt idx="439">
                  <c:v>2274.8648333333299</c:v>
                </c:pt>
                <c:pt idx="440">
                  <c:v>1595.4885833333301</c:v>
                </c:pt>
                <c:pt idx="441">
                  <c:v>1906.04541666666</c:v>
                </c:pt>
                <c:pt idx="442">
                  <c:v>1899.76866666666</c:v>
                </c:pt>
                <c:pt idx="443">
                  <c:v>2168.54474999999</c:v>
                </c:pt>
                <c:pt idx="444">
                  <c:v>1893.92883333333</c:v>
                </c:pt>
                <c:pt idx="445">
                  <c:v>2163.90545833333</c:v>
                </c:pt>
                <c:pt idx="446">
                  <c:v>1709.3747499999999</c:v>
                </c:pt>
                <c:pt idx="447">
                  <c:v>1969.1160833333299</c:v>
                </c:pt>
                <c:pt idx="448">
                  <c:v>1981.62925</c:v>
                </c:pt>
                <c:pt idx="449">
                  <c:v>2265.6325000000002</c:v>
                </c:pt>
                <c:pt idx="450">
                  <c:v>2017.8668333333301</c:v>
                </c:pt>
                <c:pt idx="451">
                  <c:v>2272.4112083333298</c:v>
                </c:pt>
                <c:pt idx="452">
                  <c:v>1957.98008333333</c:v>
                </c:pt>
                <c:pt idx="453">
                  <c:v>2410.05508333333</c:v>
                </c:pt>
                <c:pt idx="454">
                  <c:v>2061.5842499999899</c:v>
                </c:pt>
                <c:pt idx="455">
                  <c:v>2334.3259166666599</c:v>
                </c:pt>
                <c:pt idx="456">
                  <c:v>1791.68908333333</c:v>
                </c:pt>
                <c:pt idx="457">
                  <c:v>2115.05070833333</c:v>
                </c:pt>
                <c:pt idx="458">
                  <c:v>1725.1356249999999</c:v>
                </c:pt>
                <c:pt idx="459">
                  <c:v>2079.96133333333</c:v>
                </c:pt>
                <c:pt idx="460">
                  <c:v>1869.9213749999999</c:v>
                </c:pt>
                <c:pt idx="461">
                  <c:v>2151.5065416666598</c:v>
                </c:pt>
                <c:pt idx="462">
                  <c:v>2009.3411249999999</c:v>
                </c:pt>
                <c:pt idx="463">
                  <c:v>2258.4755416666599</c:v>
                </c:pt>
                <c:pt idx="464">
                  <c:v>1953.2787083333301</c:v>
                </c:pt>
                <c:pt idx="465">
                  <c:v>2179.1737083333301</c:v>
                </c:pt>
                <c:pt idx="466">
                  <c:v>2002.07149999999</c:v>
                </c:pt>
                <c:pt idx="467">
                  <c:v>2190.5812083333299</c:v>
                </c:pt>
                <c:pt idx="468">
                  <c:v>2238.6494166666598</c:v>
                </c:pt>
                <c:pt idx="469">
                  <c:v>2101.758875</c:v>
                </c:pt>
                <c:pt idx="470">
                  <c:v>1744.8411249999899</c:v>
                </c:pt>
                <c:pt idx="471">
                  <c:v>1955.6636249999999</c:v>
                </c:pt>
                <c:pt idx="472">
                  <c:v>1709.34116666666</c:v>
                </c:pt>
                <c:pt idx="473">
                  <c:v>2090.6051666666599</c:v>
                </c:pt>
                <c:pt idx="474">
                  <c:v>1930.23291666666</c:v>
                </c:pt>
                <c:pt idx="475">
                  <c:v>2252.1495416666598</c:v>
                </c:pt>
                <c:pt idx="476">
                  <c:v>2025.5564999999999</c:v>
                </c:pt>
                <c:pt idx="477">
                  <c:v>2431.169875</c:v>
                </c:pt>
                <c:pt idx="478">
                  <c:v>1985.1439583333299</c:v>
                </c:pt>
                <c:pt idx="479">
                  <c:v>2232.0480416666601</c:v>
                </c:pt>
                <c:pt idx="480">
                  <c:v>2000.4889166666601</c:v>
                </c:pt>
                <c:pt idx="481">
                  <c:v>2244.6094583333302</c:v>
                </c:pt>
                <c:pt idx="482">
                  <c:v>1956.4982499999901</c:v>
                </c:pt>
                <c:pt idx="483">
                  <c:v>2234.6941666666598</c:v>
                </c:pt>
                <c:pt idx="484">
                  <c:v>1764.0211666666601</c:v>
                </c:pt>
                <c:pt idx="485">
                  <c:v>1984.9037083333301</c:v>
                </c:pt>
                <c:pt idx="486">
                  <c:v>2259.3434166666598</c:v>
                </c:pt>
                <c:pt idx="487">
                  <c:v>2360.6292916666598</c:v>
                </c:pt>
                <c:pt idx="488">
                  <c:v>1846.40777272727</c:v>
                </c:pt>
                <c:pt idx="489">
                  <c:v>2621.3647499999902</c:v>
                </c:pt>
                <c:pt idx="490">
                  <c:v>1922.99563636363</c:v>
                </c:pt>
                <c:pt idx="491">
                  <c:v>2474.1590833333298</c:v>
                </c:pt>
                <c:pt idx="492">
                  <c:v>2056.328</c:v>
                </c:pt>
                <c:pt idx="493">
                  <c:v>2567.8376250000001</c:v>
                </c:pt>
                <c:pt idx="494">
                  <c:v>2030.3805833333299</c:v>
                </c:pt>
                <c:pt idx="495">
                  <c:v>2019.70716666666</c:v>
                </c:pt>
                <c:pt idx="496">
                  <c:v>1680.81474999999</c:v>
                </c:pt>
                <c:pt idx="497">
                  <c:v>2067.74695833333</c:v>
                </c:pt>
                <c:pt idx="498">
                  <c:v>2076.187375</c:v>
                </c:pt>
                <c:pt idx="499">
                  <c:v>2497.8737916666601</c:v>
                </c:pt>
                <c:pt idx="500">
                  <c:v>1934.8973333333299</c:v>
                </c:pt>
                <c:pt idx="501">
                  <c:v>2169.9367916666602</c:v>
                </c:pt>
                <c:pt idx="502">
                  <c:v>1909.34512499999</c:v>
                </c:pt>
                <c:pt idx="503">
                  <c:v>2149.7494166666602</c:v>
                </c:pt>
                <c:pt idx="504">
                  <c:v>1873.6608333333299</c:v>
                </c:pt>
                <c:pt idx="505">
                  <c:v>2116.88016666666</c:v>
                </c:pt>
                <c:pt idx="506">
                  <c:v>1699.7154166666601</c:v>
                </c:pt>
                <c:pt idx="507">
                  <c:v>2109.2648749999998</c:v>
                </c:pt>
                <c:pt idx="508">
                  <c:v>1848.3395416666599</c:v>
                </c:pt>
                <c:pt idx="509">
                  <c:v>2107.09733333333</c:v>
                </c:pt>
                <c:pt idx="510">
                  <c:v>2006.9661249999999</c:v>
                </c:pt>
                <c:pt idx="511">
                  <c:v>2248.7629999999999</c:v>
                </c:pt>
                <c:pt idx="512">
                  <c:v>1784.0219999999999</c:v>
                </c:pt>
                <c:pt idx="513">
                  <c:v>2240.7224999999999</c:v>
                </c:pt>
                <c:pt idx="514">
                  <c:v>1836.4853333333299</c:v>
                </c:pt>
                <c:pt idx="515">
                  <c:v>2042.4563333333299</c:v>
                </c:pt>
                <c:pt idx="516">
                  <c:v>2023.1317916666601</c:v>
                </c:pt>
                <c:pt idx="517">
                  <c:v>2365.6989999999901</c:v>
                </c:pt>
                <c:pt idx="518">
                  <c:v>2014.6587499999901</c:v>
                </c:pt>
                <c:pt idx="519">
                  <c:v>2307.1498749999901</c:v>
                </c:pt>
                <c:pt idx="520">
                  <c:v>2004.1671249999999</c:v>
                </c:pt>
                <c:pt idx="521">
                  <c:v>2271.43324999999</c:v>
                </c:pt>
                <c:pt idx="522">
                  <c:v>1920.9021250000001</c:v>
                </c:pt>
                <c:pt idx="523">
                  <c:v>2218.1039999999998</c:v>
                </c:pt>
                <c:pt idx="524">
                  <c:v>1970.1035833333301</c:v>
                </c:pt>
                <c:pt idx="525">
                  <c:v>2213.6470416666598</c:v>
                </c:pt>
                <c:pt idx="526">
                  <c:v>1732.7019583333299</c:v>
                </c:pt>
                <c:pt idx="527">
                  <c:v>1933.2025000000001</c:v>
                </c:pt>
                <c:pt idx="528">
                  <c:v>1784.0386999999901</c:v>
                </c:pt>
                <c:pt idx="529">
                  <c:v>2104.9902499999998</c:v>
                </c:pt>
                <c:pt idx="530">
                  <c:v>1969.7938125000001</c:v>
                </c:pt>
                <c:pt idx="531">
                  <c:v>2124.48358333333</c:v>
                </c:pt>
                <c:pt idx="532">
                  <c:v>1837.43941666666</c:v>
                </c:pt>
                <c:pt idx="533">
                  <c:v>2198.0576249999999</c:v>
                </c:pt>
                <c:pt idx="534">
                  <c:v>1935.0042083333301</c:v>
                </c:pt>
                <c:pt idx="535">
                  <c:v>2156.9343749999998</c:v>
                </c:pt>
                <c:pt idx="536">
                  <c:v>1926.1875</c:v>
                </c:pt>
                <c:pt idx="537">
                  <c:v>2214.9516250000001</c:v>
                </c:pt>
                <c:pt idx="538">
                  <c:v>1951.0851250000001</c:v>
                </c:pt>
                <c:pt idx="539">
                  <c:v>2127.3627916666601</c:v>
                </c:pt>
                <c:pt idx="540">
                  <c:v>1725.21108333333</c:v>
                </c:pt>
                <c:pt idx="541">
                  <c:v>1899.99741666666</c:v>
                </c:pt>
                <c:pt idx="542">
                  <c:v>1602.6900416666599</c:v>
                </c:pt>
                <c:pt idx="543">
                  <c:v>1989.90491666666</c:v>
                </c:pt>
                <c:pt idx="544">
                  <c:v>1684.1917083333301</c:v>
                </c:pt>
                <c:pt idx="545">
                  <c:v>1953.3324583333299</c:v>
                </c:pt>
                <c:pt idx="546">
                  <c:v>2007.6444999999901</c:v>
                </c:pt>
                <c:pt idx="547">
                  <c:v>2220.78666666666</c:v>
                </c:pt>
                <c:pt idx="548">
                  <c:v>1886.12816666666</c:v>
                </c:pt>
                <c:pt idx="549">
                  <c:v>2790.45141666666</c:v>
                </c:pt>
                <c:pt idx="550">
                  <c:v>1962.5399583333301</c:v>
                </c:pt>
                <c:pt idx="551">
                  <c:v>2332.38454166666</c:v>
                </c:pt>
                <c:pt idx="552">
                  <c:v>2132.88175</c:v>
                </c:pt>
                <c:pt idx="553">
                  <c:v>2626.2460416666599</c:v>
                </c:pt>
                <c:pt idx="554">
                  <c:v>2052.8806666666601</c:v>
                </c:pt>
                <c:pt idx="555">
                  <c:v>1989.07779166666</c:v>
                </c:pt>
                <c:pt idx="556">
                  <c:v>1942.3025416666601</c:v>
                </c:pt>
                <c:pt idx="557">
                  <c:v>2247.8567916666598</c:v>
                </c:pt>
                <c:pt idx="558">
                  <c:v>2029.9478749999901</c:v>
                </c:pt>
                <c:pt idx="559">
                  <c:v>2304.0392916666601</c:v>
                </c:pt>
                <c:pt idx="560">
                  <c:v>1755.5350416666599</c:v>
                </c:pt>
                <c:pt idx="561">
                  <c:v>2048.3871666666601</c:v>
                </c:pt>
                <c:pt idx="562">
                  <c:v>1943.12725</c:v>
                </c:pt>
                <c:pt idx="563">
                  <c:v>2243.9492500000001</c:v>
                </c:pt>
                <c:pt idx="564">
                  <c:v>1881.1257083333301</c:v>
                </c:pt>
                <c:pt idx="565">
                  <c:v>2096.1401249999999</c:v>
                </c:pt>
                <c:pt idx="566">
                  <c:v>1722.9338333333301</c:v>
                </c:pt>
                <c:pt idx="567">
                  <c:v>2293.70854166666</c:v>
                </c:pt>
                <c:pt idx="568">
                  <c:v>1850.04408333333</c:v>
                </c:pt>
                <c:pt idx="569">
                  <c:v>2374.0641666666602</c:v>
                </c:pt>
                <c:pt idx="570">
                  <c:v>1611.22</c:v>
                </c:pt>
                <c:pt idx="571">
                  <c:v>1846.55791666666</c:v>
                </c:pt>
                <c:pt idx="572">
                  <c:v>1799.310375</c:v>
                </c:pt>
                <c:pt idx="573">
                  <c:v>2070.2994583333302</c:v>
                </c:pt>
                <c:pt idx="574">
                  <c:v>1832.39116666666</c:v>
                </c:pt>
                <c:pt idx="575">
                  <c:v>2099.4979583333302</c:v>
                </c:pt>
                <c:pt idx="576">
                  <c:v>1845.81924999999</c:v>
                </c:pt>
                <c:pt idx="577">
                  <c:v>2042.6991666666599</c:v>
                </c:pt>
                <c:pt idx="578">
                  <c:v>1838.79779166666</c:v>
                </c:pt>
                <c:pt idx="579">
                  <c:v>2088.8355833333299</c:v>
                </c:pt>
                <c:pt idx="580">
                  <c:v>1883.367125</c:v>
                </c:pt>
                <c:pt idx="581">
                  <c:v>2092.3713333333299</c:v>
                </c:pt>
                <c:pt idx="582">
                  <c:v>1741.1714999999999</c:v>
                </c:pt>
                <c:pt idx="583">
                  <c:v>2051.60645833333</c:v>
                </c:pt>
                <c:pt idx="584">
                  <c:v>1642.1816249999999</c:v>
                </c:pt>
                <c:pt idx="585">
                  <c:v>1924.9824166666599</c:v>
                </c:pt>
                <c:pt idx="586">
                  <c:v>1831.9275833333299</c:v>
                </c:pt>
                <c:pt idx="587">
                  <c:v>2062.1536249999999</c:v>
                </c:pt>
                <c:pt idx="588">
                  <c:v>1844.1833750000001</c:v>
                </c:pt>
                <c:pt idx="589">
                  <c:v>2069.80945833333</c:v>
                </c:pt>
                <c:pt idx="590">
                  <c:v>1826.20020833333</c:v>
                </c:pt>
                <c:pt idx="591">
                  <c:v>2041.8861666666601</c:v>
                </c:pt>
                <c:pt idx="592">
                  <c:v>1819.0770833333299</c:v>
                </c:pt>
                <c:pt idx="593">
                  <c:v>2089.3340416666601</c:v>
                </c:pt>
                <c:pt idx="594">
                  <c:v>1807.22899999999</c:v>
                </c:pt>
                <c:pt idx="595">
                  <c:v>2062.937625</c:v>
                </c:pt>
                <c:pt idx="596">
                  <c:v>1688.17129166666</c:v>
                </c:pt>
                <c:pt idx="597">
                  <c:v>1882.3611249999999</c:v>
                </c:pt>
                <c:pt idx="598">
                  <c:v>1591.99795833333</c:v>
                </c:pt>
                <c:pt idx="599">
                  <c:v>1926.1012499999999</c:v>
                </c:pt>
                <c:pt idx="600">
                  <c:v>1874.9264166666601</c:v>
                </c:pt>
                <c:pt idx="601">
                  <c:v>2207.3483333333302</c:v>
                </c:pt>
                <c:pt idx="602">
                  <c:v>1911.4361249999999</c:v>
                </c:pt>
                <c:pt idx="603">
                  <c:v>2309.9924166666601</c:v>
                </c:pt>
                <c:pt idx="604">
                  <c:v>1934.6754166666601</c:v>
                </c:pt>
                <c:pt idx="605">
                  <c:v>2446.9752916666598</c:v>
                </c:pt>
                <c:pt idx="606">
                  <c:v>1950.0437916666599</c:v>
                </c:pt>
                <c:pt idx="607">
                  <c:v>2245.5435833333299</c:v>
                </c:pt>
                <c:pt idx="608">
                  <c:v>2055.8892500000002</c:v>
                </c:pt>
                <c:pt idx="609">
                  <c:v>2244.6372500000002</c:v>
                </c:pt>
                <c:pt idx="610">
                  <c:v>2363.6295416666599</c:v>
                </c:pt>
                <c:pt idx="611">
                  <c:v>3211.5232499999902</c:v>
                </c:pt>
                <c:pt idx="612">
                  <c:v>2147.2688333333299</c:v>
                </c:pt>
                <c:pt idx="613">
                  <c:v>2340.14141666666</c:v>
                </c:pt>
                <c:pt idx="614">
                  <c:v>2180.6801249999999</c:v>
                </c:pt>
                <c:pt idx="615">
                  <c:v>2606.2606666666602</c:v>
                </c:pt>
                <c:pt idx="616">
                  <c:v>1593.28204166666</c:v>
                </c:pt>
                <c:pt idx="617">
                  <c:v>1816.4230833333299</c:v>
                </c:pt>
                <c:pt idx="618">
                  <c:v>2012.89008333333</c:v>
                </c:pt>
                <c:pt idx="619">
                  <c:v>2323.33687499999</c:v>
                </c:pt>
                <c:pt idx="620">
                  <c:v>2038.519125</c:v>
                </c:pt>
                <c:pt idx="621">
                  <c:v>2540.8084583333298</c:v>
                </c:pt>
                <c:pt idx="622">
                  <c:v>1708.6217083333299</c:v>
                </c:pt>
                <c:pt idx="623">
                  <c:v>2016.7689583333299</c:v>
                </c:pt>
                <c:pt idx="624">
                  <c:v>1949.9066250000001</c:v>
                </c:pt>
                <c:pt idx="625">
                  <c:v>2290.6012500000002</c:v>
                </c:pt>
                <c:pt idx="626">
                  <c:v>1880.72729166666</c:v>
                </c:pt>
                <c:pt idx="627">
                  <c:v>2154.9060416666598</c:v>
                </c:pt>
                <c:pt idx="628">
                  <c:v>1956.88375</c:v>
                </c:pt>
                <c:pt idx="629">
                  <c:v>2342.821625</c:v>
                </c:pt>
                <c:pt idx="630">
                  <c:v>2046.5167083333299</c:v>
                </c:pt>
                <c:pt idx="631">
                  <c:v>2574.9333750000001</c:v>
                </c:pt>
                <c:pt idx="632">
                  <c:v>1838.4179166666599</c:v>
                </c:pt>
                <c:pt idx="633">
                  <c:v>2156.3199583333299</c:v>
                </c:pt>
                <c:pt idx="634">
                  <c:v>1879.3218749999901</c:v>
                </c:pt>
                <c:pt idx="635">
                  <c:v>2407.2310416666601</c:v>
                </c:pt>
                <c:pt idx="636">
                  <c:v>1984.76958333333</c:v>
                </c:pt>
                <c:pt idx="637">
                  <c:v>2474.5342083333298</c:v>
                </c:pt>
                <c:pt idx="638">
                  <c:v>1896.93095833333</c:v>
                </c:pt>
                <c:pt idx="639">
                  <c:v>2473.4072916666601</c:v>
                </c:pt>
                <c:pt idx="640">
                  <c:v>1830.4516249999999</c:v>
                </c:pt>
                <c:pt idx="641">
                  <c:v>2146.0133333333301</c:v>
                </c:pt>
                <c:pt idx="642">
                  <c:v>1967.22974999999</c:v>
                </c:pt>
                <c:pt idx="643">
                  <c:v>2182.4940000000001</c:v>
                </c:pt>
                <c:pt idx="644">
                  <c:v>1929.8937777777701</c:v>
                </c:pt>
                <c:pt idx="645">
                  <c:v>2045.6363636363601</c:v>
                </c:pt>
                <c:pt idx="646">
                  <c:v>1880.0908571428499</c:v>
                </c:pt>
                <c:pt idx="647">
                  <c:v>2085.9897500000002</c:v>
                </c:pt>
                <c:pt idx="648">
                  <c:v>2014.6393125</c:v>
                </c:pt>
                <c:pt idx="649">
                  <c:v>2325.59958333333</c:v>
                </c:pt>
                <c:pt idx="650">
                  <c:v>1960.05679166666</c:v>
                </c:pt>
                <c:pt idx="651">
                  <c:v>2341.8746666666598</c:v>
                </c:pt>
                <c:pt idx="652">
                  <c:v>1722.6105</c:v>
                </c:pt>
                <c:pt idx="653">
                  <c:v>2026.1913750000001</c:v>
                </c:pt>
                <c:pt idx="654">
                  <c:v>1621.5212916666601</c:v>
                </c:pt>
                <c:pt idx="655">
                  <c:v>1833.5901249999999</c:v>
                </c:pt>
                <c:pt idx="656">
                  <c:v>1763.4928749999999</c:v>
                </c:pt>
                <c:pt idx="657">
                  <c:v>2059.60249999999</c:v>
                </c:pt>
                <c:pt idx="658">
                  <c:v>1995.29342857142</c:v>
                </c:pt>
                <c:pt idx="659">
                  <c:v>2089.6785416666598</c:v>
                </c:pt>
                <c:pt idx="660">
                  <c:v>1968.56105555555</c:v>
                </c:pt>
                <c:pt idx="661">
                  <c:v>2332.91908333333</c:v>
                </c:pt>
                <c:pt idx="662">
                  <c:v>2027.29349999999</c:v>
                </c:pt>
                <c:pt idx="663">
                  <c:v>2408.9666666666599</c:v>
                </c:pt>
                <c:pt idx="664">
                  <c:v>2020.8008749999999</c:v>
                </c:pt>
                <c:pt idx="665">
                  <c:v>2143.7741666666602</c:v>
                </c:pt>
                <c:pt idx="666">
                  <c:v>1733.66625</c:v>
                </c:pt>
                <c:pt idx="667">
                  <c:v>1938.42895833333</c:v>
                </c:pt>
                <c:pt idx="668">
                  <c:v>1811.3492083333299</c:v>
                </c:pt>
                <c:pt idx="669">
                  <c:v>2407.5522083333299</c:v>
                </c:pt>
                <c:pt idx="670">
                  <c:v>2557.52991666666</c:v>
                </c:pt>
                <c:pt idx="671">
                  <c:v>3343.2067916666601</c:v>
                </c:pt>
                <c:pt idx="672">
                  <c:v>1855.5550416666599</c:v>
                </c:pt>
                <c:pt idx="673">
                  <c:v>2107.1355416666602</c:v>
                </c:pt>
                <c:pt idx="674">
                  <c:v>2148.7616249999901</c:v>
                </c:pt>
                <c:pt idx="675">
                  <c:v>2362.4044583333298</c:v>
                </c:pt>
                <c:pt idx="676">
                  <c:v>1645.9032999999999</c:v>
                </c:pt>
                <c:pt idx="677">
                  <c:v>1852.95022727272</c:v>
                </c:pt>
                <c:pt idx="678">
                  <c:v>2100.8144499999999</c:v>
                </c:pt>
                <c:pt idx="679">
                  <c:v>2257.8534999999902</c:v>
                </c:pt>
                <c:pt idx="680">
                  <c:v>2056.5866249999999</c:v>
                </c:pt>
                <c:pt idx="681">
                  <c:v>2275.6061666666601</c:v>
                </c:pt>
                <c:pt idx="682">
                  <c:v>1961.3328750000001</c:v>
                </c:pt>
                <c:pt idx="683">
                  <c:v>2277.7167083333302</c:v>
                </c:pt>
                <c:pt idx="684">
                  <c:v>1943.82499999999</c:v>
                </c:pt>
                <c:pt idx="685">
                  <c:v>2235.0515416666599</c:v>
                </c:pt>
                <c:pt idx="686">
                  <c:v>1723.949625</c:v>
                </c:pt>
                <c:pt idx="687">
                  <c:v>1901.2469166666599</c:v>
                </c:pt>
                <c:pt idx="688">
                  <c:v>1893.2130833333299</c:v>
                </c:pt>
                <c:pt idx="689">
                  <c:v>2235.2352083333299</c:v>
                </c:pt>
                <c:pt idx="690">
                  <c:v>2172.7842083333298</c:v>
                </c:pt>
                <c:pt idx="691">
                  <c:v>2876.3842499999901</c:v>
                </c:pt>
                <c:pt idx="692">
                  <c:v>2270.6802499999999</c:v>
                </c:pt>
                <c:pt idx="693">
                  <c:v>3024.1334583333301</c:v>
                </c:pt>
                <c:pt idx="694">
                  <c:v>2140.97379166666</c:v>
                </c:pt>
                <c:pt idx="695">
                  <c:v>2883.3863333333302</c:v>
                </c:pt>
                <c:pt idx="696">
                  <c:v>2117.8012916666598</c:v>
                </c:pt>
                <c:pt idx="697">
                  <c:v>2926.3967916666602</c:v>
                </c:pt>
                <c:pt idx="698">
                  <c:v>2367.2226249999999</c:v>
                </c:pt>
                <c:pt idx="699">
                  <c:v>3195.3001250000002</c:v>
                </c:pt>
                <c:pt idx="700">
                  <c:v>2338.9344166666601</c:v>
                </c:pt>
                <c:pt idx="701">
                  <c:v>2643.5017916666602</c:v>
                </c:pt>
                <c:pt idx="702">
                  <c:v>2096.2074166666598</c:v>
                </c:pt>
                <c:pt idx="703">
                  <c:v>2410.1449583333301</c:v>
                </c:pt>
                <c:pt idx="704">
                  <c:v>2059.38004166666</c:v>
                </c:pt>
                <c:pt idx="705">
                  <c:v>2394.1077500000001</c:v>
                </c:pt>
                <c:pt idx="706">
                  <c:v>1972.1649583333301</c:v>
                </c:pt>
                <c:pt idx="707">
                  <c:v>2230.0864999999999</c:v>
                </c:pt>
                <c:pt idx="708">
                  <c:v>1787.87870833333</c:v>
                </c:pt>
                <c:pt idx="709">
                  <c:v>1997.3041250000001</c:v>
                </c:pt>
                <c:pt idx="710">
                  <c:v>1729.9509166666601</c:v>
                </c:pt>
                <c:pt idx="711">
                  <c:v>2047.0395000000001</c:v>
                </c:pt>
                <c:pt idx="712">
                  <c:v>1953.6437083333301</c:v>
                </c:pt>
                <c:pt idx="713">
                  <c:v>2451.7428749999999</c:v>
                </c:pt>
                <c:pt idx="714">
                  <c:v>1992.5728749999901</c:v>
                </c:pt>
                <c:pt idx="715">
                  <c:v>2288.7292499999999</c:v>
                </c:pt>
                <c:pt idx="716">
                  <c:v>1741.06274999999</c:v>
                </c:pt>
                <c:pt idx="717">
                  <c:v>1948.48549999999</c:v>
                </c:pt>
                <c:pt idx="718">
                  <c:v>1686.002375</c:v>
                </c:pt>
                <c:pt idx="719">
                  <c:v>2049.07045833333</c:v>
                </c:pt>
                <c:pt idx="720">
                  <c:v>1898.9733333333299</c:v>
                </c:pt>
                <c:pt idx="721">
                  <c:v>2160.0101249999998</c:v>
                </c:pt>
                <c:pt idx="722">
                  <c:v>1749.8718636363601</c:v>
                </c:pt>
                <c:pt idx="723">
                  <c:v>2125.4543749999998</c:v>
                </c:pt>
                <c:pt idx="724">
                  <c:v>1779.80779166666</c:v>
                </c:pt>
                <c:pt idx="725">
                  <c:v>2286.2164166666598</c:v>
                </c:pt>
                <c:pt idx="726">
                  <c:v>1982.47729166666</c:v>
                </c:pt>
                <c:pt idx="727">
                  <c:v>2385.11704166666</c:v>
                </c:pt>
                <c:pt idx="728">
                  <c:v>1959.6472916666601</c:v>
                </c:pt>
                <c:pt idx="729">
                  <c:v>2134.0819999999999</c:v>
                </c:pt>
                <c:pt idx="730">
                  <c:v>2814.7105606124901</c:v>
                </c:pt>
                <c:pt idx="731">
                  <c:v>2820.15931286666</c:v>
                </c:pt>
                <c:pt idx="732">
                  <c:v>2147.3532233291598</c:v>
                </c:pt>
                <c:pt idx="733">
                  <c:v>2545.3108069374898</c:v>
                </c:pt>
                <c:pt idx="734">
                  <c:v>2222.4136193208301</c:v>
                </c:pt>
                <c:pt idx="735">
                  <c:v>2257.3158007708298</c:v>
                </c:pt>
                <c:pt idx="736">
                  <c:v>2032.198344465</c:v>
                </c:pt>
                <c:pt idx="737">
                  <c:v>2117.8163037374902</c:v>
                </c:pt>
                <c:pt idx="738">
                  <c:v>1881.9500175666601</c:v>
                </c:pt>
                <c:pt idx="739">
                  <c:v>2576.3438875909001</c:v>
                </c:pt>
                <c:pt idx="740">
                  <c:v>2044.66478628499</c:v>
                </c:pt>
                <c:pt idx="741">
                  <c:v>2868.9563182708298</c:v>
                </c:pt>
                <c:pt idx="742">
                  <c:v>2472.6334011958302</c:v>
                </c:pt>
                <c:pt idx="743">
                  <c:v>3299.9393580708202</c:v>
                </c:pt>
                <c:pt idx="744">
                  <c:v>2786.5475998083298</c:v>
                </c:pt>
                <c:pt idx="745">
                  <c:v>3225.7517746541598</c:v>
                </c:pt>
                <c:pt idx="746">
                  <c:v>2425.1360756541599</c:v>
                </c:pt>
                <c:pt idx="747">
                  <c:v>2401.8058121333302</c:v>
                </c:pt>
                <c:pt idx="748">
                  <c:v>2113.5125400799898</c:v>
                </c:pt>
                <c:pt idx="749">
                  <c:v>2433.3480168166602</c:v>
                </c:pt>
                <c:pt idx="750">
                  <c:v>2189.0438997312399</c:v>
                </c:pt>
                <c:pt idx="751">
                  <c:v>2483.5657340083299</c:v>
                </c:pt>
                <c:pt idx="752">
                  <c:v>1896.0243473666601</c:v>
                </c:pt>
                <c:pt idx="753">
                  <c:v>2615.8735382874902</c:v>
                </c:pt>
                <c:pt idx="754">
                  <c:v>1992.70477325416</c:v>
                </c:pt>
                <c:pt idx="755">
                  <c:v>2387.7880464916602</c:v>
                </c:pt>
                <c:pt idx="756">
                  <c:v>2358.34048073333</c:v>
                </c:pt>
                <c:pt idx="757">
                  <c:v>3340.70503213333</c:v>
                </c:pt>
                <c:pt idx="758">
                  <c:v>2842.3093060374899</c:v>
                </c:pt>
                <c:pt idx="759">
                  <c:v>3250.4874035166599</c:v>
                </c:pt>
                <c:pt idx="760">
                  <c:v>2453.1961141708298</c:v>
                </c:pt>
                <c:pt idx="761">
                  <c:v>2536.4750736916599</c:v>
                </c:pt>
                <c:pt idx="762">
                  <c:v>1958.7403593583299</c:v>
                </c:pt>
                <c:pt idx="763">
                  <c:v>2217.7377323208302</c:v>
                </c:pt>
                <c:pt idx="764">
                  <c:v>2035.5217133875001</c:v>
                </c:pt>
                <c:pt idx="765">
                  <c:v>2450.3480851874901</c:v>
                </c:pt>
                <c:pt idx="766">
                  <c:v>1864.6022638714201</c:v>
                </c:pt>
                <c:pt idx="767">
                  <c:v>2278.1295495916602</c:v>
                </c:pt>
                <c:pt idx="768">
                  <c:v>1924.9605551166601</c:v>
                </c:pt>
                <c:pt idx="769">
                  <c:v>2560.8750446249901</c:v>
                </c:pt>
                <c:pt idx="770">
                  <c:v>2127.80860193749</c:v>
                </c:pt>
                <c:pt idx="771">
                  <c:v>2746.1296072416599</c:v>
                </c:pt>
                <c:pt idx="772">
                  <c:v>2140.0864342166601</c:v>
                </c:pt>
                <c:pt idx="773">
                  <c:v>2651.1279091166598</c:v>
                </c:pt>
                <c:pt idx="774">
                  <c:v>2198.8909038583301</c:v>
                </c:pt>
                <c:pt idx="775">
                  <c:v>2598.18044052499</c:v>
                </c:pt>
                <c:pt idx="776">
                  <c:v>2166.8205700090898</c:v>
                </c:pt>
                <c:pt idx="777">
                  <c:v>2420.47367987499</c:v>
                </c:pt>
                <c:pt idx="778">
                  <c:v>2104.8423878291601</c:v>
                </c:pt>
                <c:pt idx="779">
                  <c:v>2301.0493781833302</c:v>
                </c:pt>
                <c:pt idx="780">
                  <c:v>2010.89693983749</c:v>
                </c:pt>
                <c:pt idx="781">
                  <c:v>2440.1286881583301</c:v>
                </c:pt>
                <c:pt idx="782">
                  <c:v>1872.7888722083301</c:v>
                </c:pt>
                <c:pt idx="783">
                  <c:v>2702.8843677749901</c:v>
                </c:pt>
                <c:pt idx="784">
                  <c:v>1862.09098722916</c:v>
                </c:pt>
                <c:pt idx="785">
                  <c:v>2301.8307151874901</c:v>
                </c:pt>
                <c:pt idx="786">
                  <c:v>2141.2100704499899</c:v>
                </c:pt>
                <c:pt idx="787">
                  <c:v>2542.9754542625001</c:v>
                </c:pt>
                <c:pt idx="788">
                  <c:v>2141.6758152541602</c:v>
                </c:pt>
                <c:pt idx="789">
                  <c:v>2821.5852816249899</c:v>
                </c:pt>
                <c:pt idx="790">
                  <c:v>2121.2677979249902</c:v>
                </c:pt>
                <c:pt idx="791">
                  <c:v>2725.2631981750001</c:v>
                </c:pt>
                <c:pt idx="792">
                  <c:v>2168.7831825916601</c:v>
                </c:pt>
                <c:pt idx="793">
                  <c:v>2961.5898729458299</c:v>
                </c:pt>
                <c:pt idx="794">
                  <c:v>2059.6434400374901</c:v>
                </c:pt>
                <c:pt idx="795">
                  <c:v>2915.94190402499</c:v>
                </c:pt>
                <c:pt idx="796">
                  <c:v>2074.9507374291602</c:v>
                </c:pt>
                <c:pt idx="797">
                  <c:v>2840.1388558458302</c:v>
                </c:pt>
                <c:pt idx="798">
                  <c:v>2336.1864341833302</c:v>
                </c:pt>
                <c:pt idx="799">
                  <c:v>2795.9823378666601</c:v>
                </c:pt>
                <c:pt idx="800">
                  <c:v>2203.7443846374899</c:v>
                </c:pt>
                <c:pt idx="801">
                  <c:v>2514.4400851124901</c:v>
                </c:pt>
                <c:pt idx="802">
                  <c:v>2254.8362323375</c:v>
                </c:pt>
                <c:pt idx="803">
                  <c:v>2369.5948363374901</c:v>
                </c:pt>
                <c:pt idx="804">
                  <c:v>1974.18200617916</c:v>
                </c:pt>
                <c:pt idx="805">
                  <c:v>2271.7791866166599</c:v>
                </c:pt>
                <c:pt idx="806">
                  <c:v>2014.2160829833299</c:v>
                </c:pt>
                <c:pt idx="807">
                  <c:v>2596.5701936458299</c:v>
                </c:pt>
                <c:pt idx="808">
                  <c:v>1867.4815676363601</c:v>
                </c:pt>
                <c:pt idx="809">
                  <c:v>2828.9775346166598</c:v>
                </c:pt>
                <c:pt idx="810">
                  <c:v>1994.4438366499901</c:v>
                </c:pt>
                <c:pt idx="811">
                  <c:v>2926.1708955250001</c:v>
                </c:pt>
                <c:pt idx="812">
                  <c:v>2554.6178627291602</c:v>
                </c:pt>
                <c:pt idx="813">
                  <c:v>3236.4869237541602</c:v>
                </c:pt>
                <c:pt idx="814">
                  <c:v>2762.5157089416598</c:v>
                </c:pt>
                <c:pt idx="815">
                  <c:v>3531.5317287999901</c:v>
                </c:pt>
                <c:pt idx="816">
                  <c:v>2745.1802333625001</c:v>
                </c:pt>
                <c:pt idx="817">
                  <c:v>3355.4509319083299</c:v>
                </c:pt>
                <c:pt idx="818">
                  <c:v>2603.7976719583298</c:v>
                </c:pt>
                <c:pt idx="819">
                  <c:v>2861.9960459624899</c:v>
                </c:pt>
                <c:pt idx="820">
                  <c:v>2363.6217625333302</c:v>
                </c:pt>
                <c:pt idx="821">
                  <c:v>2935.9480111624898</c:v>
                </c:pt>
                <c:pt idx="822">
                  <c:v>2179.3191565458301</c:v>
                </c:pt>
                <c:pt idx="823">
                  <c:v>2726.05105495833</c:v>
                </c:pt>
                <c:pt idx="824">
                  <c:v>1942.2621511416601</c:v>
                </c:pt>
                <c:pt idx="825">
                  <c:v>2233.6403290041599</c:v>
                </c:pt>
                <c:pt idx="826">
                  <c:v>2017.2257905399899</c:v>
                </c:pt>
                <c:pt idx="827">
                  <c:v>2359.1199209874899</c:v>
                </c:pt>
                <c:pt idx="828">
                  <c:v>2334.5526278249999</c:v>
                </c:pt>
                <c:pt idx="829">
                  <c:v>2805.6281315333299</c:v>
                </c:pt>
                <c:pt idx="830">
                  <c:v>2303.4694622749898</c:v>
                </c:pt>
                <c:pt idx="831">
                  <c:v>3590.6828627166601</c:v>
                </c:pt>
                <c:pt idx="832">
                  <c:v>2704.1649466458298</c:v>
                </c:pt>
                <c:pt idx="833">
                  <c:v>3365.87835465833</c:v>
                </c:pt>
                <c:pt idx="834">
                  <c:v>2625.0986705750001</c:v>
                </c:pt>
                <c:pt idx="835">
                  <c:v>2556.60953337916</c:v>
                </c:pt>
                <c:pt idx="836">
                  <c:v>1823.0696327749899</c:v>
                </c:pt>
                <c:pt idx="837">
                  <c:v>2037.7230165041599</c:v>
                </c:pt>
                <c:pt idx="838">
                  <c:v>1722.8896464541599</c:v>
                </c:pt>
                <c:pt idx="839">
                  <c:v>2063.51221467083</c:v>
                </c:pt>
                <c:pt idx="840">
                  <c:v>2069.9034216374898</c:v>
                </c:pt>
                <c:pt idx="841">
                  <c:v>2923.37536639583</c:v>
                </c:pt>
                <c:pt idx="842">
                  <c:v>2277.0611217166602</c:v>
                </c:pt>
                <c:pt idx="843">
                  <c:v>3388.0708861041599</c:v>
                </c:pt>
                <c:pt idx="844">
                  <c:v>2553.06626393333</c:v>
                </c:pt>
                <c:pt idx="845">
                  <c:v>3123.8353176083301</c:v>
                </c:pt>
                <c:pt idx="846">
                  <c:v>2302.3936510291601</c:v>
                </c:pt>
                <c:pt idx="847">
                  <c:v>2913.6543985708299</c:v>
                </c:pt>
                <c:pt idx="848">
                  <c:v>2279.9175524666598</c:v>
                </c:pt>
                <c:pt idx="849">
                  <c:v>2813.4237973208301</c:v>
                </c:pt>
                <c:pt idx="850">
                  <c:v>1968.99549426666</c:v>
                </c:pt>
                <c:pt idx="851">
                  <c:v>2389.08068954583</c:v>
                </c:pt>
                <c:pt idx="852">
                  <c:v>1789.86981436666</c:v>
                </c:pt>
                <c:pt idx="853">
                  <c:v>2359.7180916666598</c:v>
                </c:pt>
                <c:pt idx="854">
                  <c:v>2029.4388739291601</c:v>
                </c:pt>
                <c:pt idx="855">
                  <c:v>2184.9103650041602</c:v>
                </c:pt>
                <c:pt idx="856">
                  <c:v>2196.38929249999</c:v>
                </c:pt>
                <c:pt idx="857">
                  <c:v>2432.6821969624998</c:v>
                </c:pt>
                <c:pt idx="858">
                  <c:v>2011.3950495611</c:v>
                </c:pt>
                <c:pt idx="859">
                  <c:v>2633.6015288999902</c:v>
                </c:pt>
                <c:pt idx="860">
                  <c:v>2200.4233423099899</c:v>
                </c:pt>
                <c:pt idx="861">
                  <c:v>2618.3027622916602</c:v>
                </c:pt>
                <c:pt idx="862">
                  <c:v>2180.1996981277698</c:v>
                </c:pt>
                <c:pt idx="863">
                  <c:v>2672.35888205833</c:v>
                </c:pt>
                <c:pt idx="864">
                  <c:v>2004.5064299727201</c:v>
                </c:pt>
                <c:pt idx="865">
                  <c:v>2614.9927077249899</c:v>
                </c:pt>
                <c:pt idx="866">
                  <c:v>2097.69024651666</c:v>
                </c:pt>
                <c:pt idx="867">
                  <c:v>2409.2647808500001</c:v>
                </c:pt>
                <c:pt idx="868">
                  <c:v>2208.2178144750001</c:v>
                </c:pt>
                <c:pt idx="869">
                  <c:v>2481.62320262916</c:v>
                </c:pt>
                <c:pt idx="870">
                  <c:v>1865.7514559624899</c:v>
                </c:pt>
                <c:pt idx="871">
                  <c:v>2161.9760966541598</c:v>
                </c:pt>
                <c:pt idx="872">
                  <c:v>2059.1577108863598</c:v>
                </c:pt>
                <c:pt idx="873">
                  <c:v>2244.5299330875</c:v>
                </c:pt>
                <c:pt idx="874">
                  <c:v>2290.24188112499</c:v>
                </c:pt>
                <c:pt idx="875">
                  <c:v>2529.3986842363602</c:v>
                </c:pt>
                <c:pt idx="876">
                  <c:v>2028.51025856499</c:v>
                </c:pt>
                <c:pt idx="877">
                  <c:v>2377.9403508958299</c:v>
                </c:pt>
                <c:pt idx="878">
                  <c:v>1952.47576309285</c:v>
                </c:pt>
                <c:pt idx="879">
                  <c:v>2220.3295659833302</c:v>
                </c:pt>
                <c:pt idx="880">
                  <c:v>1874.4952763250001</c:v>
                </c:pt>
                <c:pt idx="881">
                  <c:v>2408.1716978958302</c:v>
                </c:pt>
                <c:pt idx="882">
                  <c:v>2348.2187846291599</c:v>
                </c:pt>
                <c:pt idx="883">
                  <c:v>2781.20463690833</c:v>
                </c:pt>
                <c:pt idx="884">
                  <c:v>2134.7472275291602</c:v>
                </c:pt>
                <c:pt idx="885">
                  <c:v>2486.2344025124899</c:v>
                </c:pt>
                <c:pt idx="886">
                  <c:v>2081.8465858208301</c:v>
                </c:pt>
                <c:pt idx="887">
                  <c:v>2492.7292517333299</c:v>
                </c:pt>
                <c:pt idx="888">
                  <c:v>2041.2911814045401</c:v>
                </c:pt>
                <c:pt idx="889">
                  <c:v>2261.4539451958299</c:v>
                </c:pt>
                <c:pt idx="890">
                  <c:v>2236.3815262166599</c:v>
                </c:pt>
                <c:pt idx="891">
                  <c:v>2294.4026380458299</c:v>
                </c:pt>
                <c:pt idx="892">
                  <c:v>1918.97782055624</c:v>
                </c:pt>
                <c:pt idx="893">
                  <c:v>2049.31759405499</c:v>
                </c:pt>
                <c:pt idx="894">
                  <c:v>1942.2035167500001</c:v>
                </c:pt>
                <c:pt idx="895">
                  <c:v>2079.3220612045402</c:v>
                </c:pt>
                <c:pt idx="896">
                  <c:v>2228.21130526874</c:v>
                </c:pt>
                <c:pt idx="897">
                  <c:v>2356.6979502374902</c:v>
                </c:pt>
                <c:pt idx="898">
                  <c:v>2131.2112628357099</c:v>
                </c:pt>
                <c:pt idx="899">
                  <c:v>2234.2020854749899</c:v>
                </c:pt>
                <c:pt idx="900">
                  <c:v>1989.2252733749899</c:v>
                </c:pt>
                <c:pt idx="901">
                  <c:v>2125.4146722874898</c:v>
                </c:pt>
                <c:pt idx="902">
                  <c:v>2170.7718819333199</c:v>
                </c:pt>
                <c:pt idx="903">
                  <c:v>2196.29722014444</c:v>
                </c:pt>
                <c:pt idx="904">
                  <c:v>1865.2321135875</c:v>
                </c:pt>
                <c:pt idx="905">
                  <c:v>1895.44555601666</c:v>
                </c:pt>
                <c:pt idx="906">
                  <c:v>1872.2638883899899</c:v>
                </c:pt>
                <c:pt idx="907">
                  <c:v>2022.95829487777</c:v>
                </c:pt>
                <c:pt idx="908">
                  <c:v>1790.18647413333</c:v>
                </c:pt>
                <c:pt idx="909">
                  <c:v>2015.71379709999</c:v>
                </c:pt>
                <c:pt idx="910">
                  <c:v>2113.80004124999</c:v>
                </c:pt>
                <c:pt idx="911">
                  <c:v>2426.57113838636</c:v>
                </c:pt>
                <c:pt idx="912">
                  <c:v>2448.2077285999999</c:v>
                </c:pt>
                <c:pt idx="913">
                  <c:v>2647.5638321749898</c:v>
                </c:pt>
                <c:pt idx="914">
                  <c:v>2236.15374529583</c:v>
                </c:pt>
                <c:pt idx="915">
                  <c:v>2960.3368238749899</c:v>
                </c:pt>
                <c:pt idx="916">
                  <c:v>2407.5297075374901</c:v>
                </c:pt>
                <c:pt idx="917">
                  <c:v>3090.4349697999901</c:v>
                </c:pt>
                <c:pt idx="918">
                  <c:v>2288.5196504999899</c:v>
                </c:pt>
                <c:pt idx="919">
                  <c:v>2693.8758898999899</c:v>
                </c:pt>
                <c:pt idx="920">
                  <c:v>2206.7949992642798</c:v>
                </c:pt>
                <c:pt idx="921">
                  <c:v>2365.86784169166</c:v>
                </c:pt>
                <c:pt idx="922">
                  <c:v>2131.5617423333301</c:v>
                </c:pt>
                <c:pt idx="923">
                  <c:v>2359.2976642333301</c:v>
                </c:pt>
                <c:pt idx="924">
                  <c:v>2337.9500703833301</c:v>
                </c:pt>
                <c:pt idx="925">
                  <c:v>2912.4833422541601</c:v>
                </c:pt>
                <c:pt idx="926">
                  <c:v>2295.36409883333</c:v>
                </c:pt>
                <c:pt idx="927">
                  <c:v>2958.7262230958299</c:v>
                </c:pt>
                <c:pt idx="928">
                  <c:v>2372.2789152708301</c:v>
                </c:pt>
                <c:pt idx="929">
                  <c:v>2944.1665049916601</c:v>
                </c:pt>
                <c:pt idx="930">
                  <c:v>2434.2545983291602</c:v>
                </c:pt>
                <c:pt idx="931">
                  <c:v>2856.5136013041601</c:v>
                </c:pt>
                <c:pt idx="932">
                  <c:v>2476.64930895833</c:v>
                </c:pt>
                <c:pt idx="933">
                  <c:v>2751.0332943083299</c:v>
                </c:pt>
                <c:pt idx="934">
                  <c:v>2073.3610607041601</c:v>
                </c:pt>
                <c:pt idx="935">
                  <c:v>2334.1648400416602</c:v>
                </c:pt>
                <c:pt idx="936">
                  <c:v>2055.7750104791598</c:v>
                </c:pt>
                <c:pt idx="937">
                  <c:v>2477.5667578541602</c:v>
                </c:pt>
                <c:pt idx="938">
                  <c:v>2201.8428448958298</c:v>
                </c:pt>
                <c:pt idx="939">
                  <c:v>2783.7458944458299</c:v>
                </c:pt>
                <c:pt idx="940">
                  <c:v>2191.43477437916</c:v>
                </c:pt>
                <c:pt idx="941">
                  <c:v>2736.8444697791601</c:v>
                </c:pt>
                <c:pt idx="942">
                  <c:v>2292.4584675374999</c:v>
                </c:pt>
                <c:pt idx="943">
                  <c:v>2600.28185396249</c:v>
                </c:pt>
                <c:pt idx="944">
                  <c:v>2238.1594617291598</c:v>
                </c:pt>
                <c:pt idx="945">
                  <c:v>2570.20604453333</c:v>
                </c:pt>
                <c:pt idx="946">
                  <c:v>2178.1450835374999</c:v>
                </c:pt>
                <c:pt idx="947">
                  <c:v>2458.4068403333299</c:v>
                </c:pt>
                <c:pt idx="948">
                  <c:v>1947.3650472541599</c:v>
                </c:pt>
                <c:pt idx="949">
                  <c:v>2177.5841689416602</c:v>
                </c:pt>
                <c:pt idx="950">
                  <c:v>1923.60790184999</c:v>
                </c:pt>
                <c:pt idx="951">
                  <c:v>2084.3268327874898</c:v>
                </c:pt>
                <c:pt idx="952">
                  <c:v>2178.3010684624901</c:v>
                </c:pt>
                <c:pt idx="953">
                  <c:v>2342.1035759041602</c:v>
                </c:pt>
                <c:pt idx="954">
                  <c:v>1986.8119818208299</c:v>
                </c:pt>
                <c:pt idx="955">
                  <c:v>2492.27483820416</c:v>
                </c:pt>
                <c:pt idx="956">
                  <c:v>2011.5389245375</c:v>
                </c:pt>
                <c:pt idx="957">
                  <c:v>2541.34914761666</c:v>
                </c:pt>
                <c:pt idx="958">
                  <c:v>1869.39257215833</c:v>
                </c:pt>
                <c:pt idx="959">
                  <c:v>2113.9166695624899</c:v>
                </c:pt>
                <c:pt idx="960">
                  <c:v>2041.3888132874899</c:v>
                </c:pt>
                <c:pt idx="961">
                  <c:v>2392.579391925</c:v>
                </c:pt>
                <c:pt idx="962">
                  <c:v>1847.6206024749899</c:v>
                </c:pt>
                <c:pt idx="963">
                  <c:v>2103.7799291791598</c:v>
                </c:pt>
                <c:pt idx="964">
                  <c:v>1684.3235995374901</c:v>
                </c:pt>
                <c:pt idx="965">
                  <c:v>2057.4672101124902</c:v>
                </c:pt>
                <c:pt idx="966">
                  <c:v>2173.1531144277701</c:v>
                </c:pt>
                <c:pt idx="967">
                  <c:v>2380.5147788583299</c:v>
                </c:pt>
                <c:pt idx="968">
                  <c:v>2278.7772955714199</c:v>
                </c:pt>
                <c:pt idx="969">
                  <c:v>2434.3405128333302</c:v>
                </c:pt>
                <c:pt idx="970">
                  <c:v>2006.54166748749</c:v>
                </c:pt>
                <c:pt idx="971">
                  <c:v>2714.09375346363</c:v>
                </c:pt>
                <c:pt idx="972">
                  <c:v>2391.99487152856</c:v>
                </c:pt>
                <c:pt idx="973">
                  <c:v>2329.3039084624902</c:v>
                </c:pt>
                <c:pt idx="974">
                  <c:v>2077.1218812541601</c:v>
                </c:pt>
                <c:pt idx="975">
                  <c:v>2290.5947934124902</c:v>
                </c:pt>
                <c:pt idx="976">
                  <c:v>1952.5976356333299</c:v>
                </c:pt>
                <c:pt idx="977">
                  <c:v>2205.2421286318099</c:v>
                </c:pt>
                <c:pt idx="978">
                  <c:v>1820.63976945833</c:v>
                </c:pt>
                <c:pt idx="979">
                  <c:v>1949.2376995124901</c:v>
                </c:pt>
                <c:pt idx="980">
                  <c:v>2011.5588322041599</c:v>
                </c:pt>
                <c:pt idx="981">
                  <c:v>2407.8819831791602</c:v>
                </c:pt>
                <c:pt idx="982">
                  <c:v>2108.0878239458302</c:v>
                </c:pt>
                <c:pt idx="983">
                  <c:v>2425.3941229549901</c:v>
                </c:pt>
                <c:pt idx="984">
                  <c:v>2276.4651883285601</c:v>
                </c:pt>
                <c:pt idx="985">
                  <c:v>2385.3081387208299</c:v>
                </c:pt>
                <c:pt idx="986">
                  <c:v>2207.3602180749999</c:v>
                </c:pt>
                <c:pt idx="987">
                  <c:v>2288.4663373499902</c:v>
                </c:pt>
                <c:pt idx="988">
                  <c:v>2266.71607263332</c:v>
                </c:pt>
                <c:pt idx="989">
                  <c:v>2149.3511236791601</c:v>
                </c:pt>
                <c:pt idx="990">
                  <c:v>1762.31032626666</c:v>
                </c:pt>
                <c:pt idx="991">
                  <c:v>2091.57613969166</c:v>
                </c:pt>
                <c:pt idx="992">
                  <c:v>1767.7216455299899</c:v>
                </c:pt>
                <c:pt idx="993">
                  <c:v>2194.2849347363599</c:v>
                </c:pt>
                <c:pt idx="994">
                  <c:v>2256.8843618562501</c:v>
                </c:pt>
                <c:pt idx="995">
                  <c:v>2440.1407365749901</c:v>
                </c:pt>
                <c:pt idx="996">
                  <c:v>2054.2260679208298</c:v>
                </c:pt>
                <c:pt idx="997">
                  <c:v>2363.7651461291598</c:v>
                </c:pt>
                <c:pt idx="998">
                  <c:v>2197.8695865333302</c:v>
                </c:pt>
                <c:pt idx="999">
                  <c:v>2418.2252856916598</c:v>
                </c:pt>
                <c:pt idx="1000">
                  <c:v>2219.37749874375</c:v>
                </c:pt>
                <c:pt idx="1001">
                  <c:v>2426.06493250416</c:v>
                </c:pt>
                <c:pt idx="1002">
                  <c:v>2061.1680646954501</c:v>
                </c:pt>
                <c:pt idx="1003">
                  <c:v>2398.4183871208202</c:v>
                </c:pt>
                <c:pt idx="1004">
                  <c:v>1932.5191484818099</c:v>
                </c:pt>
                <c:pt idx="1005">
                  <c:v>2209.34832387499</c:v>
                </c:pt>
                <c:pt idx="1006">
                  <c:v>1804.0047631083301</c:v>
                </c:pt>
                <c:pt idx="1007">
                  <c:v>2239.4996949791598</c:v>
                </c:pt>
                <c:pt idx="1008">
                  <c:v>2215.2909385708299</c:v>
                </c:pt>
                <c:pt idx="1009">
                  <c:v>2526.5955351749899</c:v>
                </c:pt>
                <c:pt idx="1010">
                  <c:v>2102.5246024374901</c:v>
                </c:pt>
                <c:pt idx="1011">
                  <c:v>2350.89282996666</c:v>
                </c:pt>
                <c:pt idx="1012">
                  <c:v>2121.1059986833302</c:v>
                </c:pt>
                <c:pt idx="1013">
                  <c:v>2473.74528315416</c:v>
                </c:pt>
                <c:pt idx="1014">
                  <c:v>2153.7002823791599</c:v>
                </c:pt>
                <c:pt idx="1015">
                  <c:v>2502.3010268374901</c:v>
                </c:pt>
                <c:pt idx="1016">
                  <c:v>2305.6693803666599</c:v>
                </c:pt>
                <c:pt idx="1017">
                  <c:v>2412.1884145583299</c:v>
                </c:pt>
                <c:pt idx="1018">
                  <c:v>2151.8897925285601</c:v>
                </c:pt>
                <c:pt idx="1019">
                  <c:v>2256.65196733333</c:v>
                </c:pt>
                <c:pt idx="1020">
                  <c:v>1836.86610517083</c:v>
                </c:pt>
                <c:pt idx="1021">
                  <c:v>2239.7297245291602</c:v>
                </c:pt>
                <c:pt idx="1022">
                  <c:v>2140.23545285416</c:v>
                </c:pt>
                <c:pt idx="1023">
                  <c:v>2506.3152242749902</c:v>
                </c:pt>
                <c:pt idx="1024">
                  <c:v>2137.7923270874899</c:v>
                </c:pt>
                <c:pt idx="1025">
                  <c:v>2460.35066638749</c:v>
                </c:pt>
                <c:pt idx="1026">
                  <c:v>2122.5202968374902</c:v>
                </c:pt>
                <c:pt idx="1027">
                  <c:v>2413.4504149291602</c:v>
                </c:pt>
                <c:pt idx="1028">
                  <c:v>2454.0782498888798</c:v>
                </c:pt>
                <c:pt idx="1029">
                  <c:v>2702.1822030666599</c:v>
                </c:pt>
                <c:pt idx="1030">
                  <c:v>2678.7584678062399</c:v>
                </c:pt>
                <c:pt idx="1031">
                  <c:v>2736.0415722318098</c:v>
                </c:pt>
                <c:pt idx="1032">
                  <c:v>2425.2262150699898</c:v>
                </c:pt>
                <c:pt idx="1033">
                  <c:v>2471.2303256999899</c:v>
                </c:pt>
                <c:pt idx="1034">
                  <c:v>2015.5064658958299</c:v>
                </c:pt>
                <c:pt idx="1035">
                  <c:v>2465.7789927958302</c:v>
                </c:pt>
                <c:pt idx="1036">
                  <c:v>1971.19641015555</c:v>
                </c:pt>
                <c:pt idx="1037">
                  <c:v>2330.57700935</c:v>
                </c:pt>
                <c:pt idx="1038">
                  <c:v>2225.8439881541599</c:v>
                </c:pt>
                <c:pt idx="1039">
                  <c:v>2563.3973150874899</c:v>
                </c:pt>
                <c:pt idx="1040">
                  <c:v>2178.5005601166599</c:v>
                </c:pt>
                <c:pt idx="1041">
                  <c:v>2503.8253872708201</c:v>
                </c:pt>
                <c:pt idx="1042">
                  <c:v>2083.68529156666</c:v>
                </c:pt>
                <c:pt idx="1043">
                  <c:v>2555.2738623083301</c:v>
                </c:pt>
                <c:pt idx="1044">
                  <c:v>2183.7037006874998</c:v>
                </c:pt>
                <c:pt idx="1045">
                  <c:v>2578.8708050083301</c:v>
                </c:pt>
                <c:pt idx="1046">
                  <c:v>2021.06139560833</c:v>
                </c:pt>
                <c:pt idx="1047">
                  <c:v>2307.6349154958298</c:v>
                </c:pt>
                <c:pt idx="1048">
                  <c:v>1877.57732694583</c:v>
                </c:pt>
                <c:pt idx="1049">
                  <c:v>2290.7028185624899</c:v>
                </c:pt>
                <c:pt idx="1050">
                  <c:v>2201.9893836583301</c:v>
                </c:pt>
                <c:pt idx="1051">
                  <c:v>2536.5788713624902</c:v>
                </c:pt>
                <c:pt idx="1052">
                  <c:v>2227.0405394958302</c:v>
                </c:pt>
                <c:pt idx="1053">
                  <c:v>2665.6304535374902</c:v>
                </c:pt>
                <c:pt idx="1054">
                  <c:v>2358.7919673049901</c:v>
                </c:pt>
                <c:pt idx="1055">
                  <c:v>2582.399825</c:v>
                </c:pt>
                <c:pt idx="1056">
                  <c:v>2205.4939439708301</c:v>
                </c:pt>
                <c:pt idx="1057">
                  <c:v>2531.0467592124901</c:v>
                </c:pt>
                <c:pt idx="1058">
                  <c:v>2264.1822469833301</c:v>
                </c:pt>
                <c:pt idx="1059">
                  <c:v>2578.9773850833299</c:v>
                </c:pt>
                <c:pt idx="1060">
                  <c:v>2073.3362390083298</c:v>
                </c:pt>
                <c:pt idx="1061">
                  <c:v>2549.9073886291599</c:v>
                </c:pt>
                <c:pt idx="1062">
                  <c:v>2066.1066521041598</c:v>
                </c:pt>
                <c:pt idx="1063">
                  <c:v>2391.6909986791602</c:v>
                </c:pt>
                <c:pt idx="1064">
                  <c:v>2231.3980455291598</c:v>
                </c:pt>
                <c:pt idx="1065">
                  <c:v>2742.09098012499</c:v>
                </c:pt>
                <c:pt idx="1066">
                  <c:v>2318.3316843083298</c:v>
                </c:pt>
                <c:pt idx="1067">
                  <c:v>2765.9187628833301</c:v>
                </c:pt>
                <c:pt idx="1068">
                  <c:v>2283.41872064166</c:v>
                </c:pt>
                <c:pt idx="1069">
                  <c:v>2579.1935956208299</c:v>
                </c:pt>
                <c:pt idx="1070">
                  <c:v>2345.47395315833</c:v>
                </c:pt>
                <c:pt idx="1071">
                  <c:v>2774.09424652499</c:v>
                </c:pt>
                <c:pt idx="1072">
                  <c:v>2511.9457208888798</c:v>
                </c:pt>
                <c:pt idx="1073">
                  <c:v>2589.7789234666602</c:v>
                </c:pt>
                <c:pt idx="1074">
                  <c:v>2260.8152649937501</c:v>
                </c:pt>
                <c:pt idx="1075">
                  <c:v>2314.3122076</c:v>
                </c:pt>
                <c:pt idx="1076">
                  <c:v>2167.0786755899899</c:v>
                </c:pt>
                <c:pt idx="1077">
                  <c:v>2499.29126914166</c:v>
                </c:pt>
                <c:pt idx="1078">
                  <c:v>2245.5092780908999</c:v>
                </c:pt>
                <c:pt idx="1079">
                  <c:v>2493.59503287083</c:v>
                </c:pt>
                <c:pt idx="1080">
                  <c:v>2274.4805100541598</c:v>
                </c:pt>
                <c:pt idx="1081">
                  <c:v>2519.4081521583298</c:v>
                </c:pt>
                <c:pt idx="1082">
                  <c:v>2344.2071731041601</c:v>
                </c:pt>
                <c:pt idx="1083">
                  <c:v>2672.66476106666</c:v>
                </c:pt>
                <c:pt idx="1084">
                  <c:v>2233.1198583833302</c:v>
                </c:pt>
                <c:pt idx="1085">
                  <c:v>2668.0619382708301</c:v>
                </c:pt>
                <c:pt idx="1086">
                  <c:v>2219.4378834791601</c:v>
                </c:pt>
                <c:pt idx="1087">
                  <c:v>2484.5921682708299</c:v>
                </c:pt>
                <c:pt idx="1088">
                  <c:v>1975.0117345541601</c:v>
                </c:pt>
                <c:pt idx="1089">
                  <c:v>2351.1718993333302</c:v>
                </c:pt>
                <c:pt idx="1090">
                  <c:v>2140.66846049374</c:v>
                </c:pt>
                <c:pt idx="1091">
                  <c:v>2271.0611251458299</c:v>
                </c:pt>
                <c:pt idx="1092">
                  <c:v>2574.4839794437498</c:v>
                </c:pt>
                <c:pt idx="1093">
                  <c:v>2609.5576928791602</c:v>
                </c:pt>
                <c:pt idx="1094">
                  <c:v>2346.5856706916602</c:v>
                </c:pt>
                <c:pt idx="1095">
                  <c:v>2516.7227591958299</c:v>
                </c:pt>
                <c:pt idx="1096">
                  <c:v>2310.1774498208301</c:v>
                </c:pt>
                <c:pt idx="1097">
                  <c:v>2751.0745728249999</c:v>
                </c:pt>
                <c:pt idx="1098">
                  <c:v>2400.1643356333302</c:v>
                </c:pt>
                <c:pt idx="1099">
                  <c:v>2722.1102453374901</c:v>
                </c:pt>
                <c:pt idx="1100">
                  <c:v>2495.8680823333302</c:v>
                </c:pt>
                <c:pt idx="1101">
                  <c:v>2687.2987756124899</c:v>
                </c:pt>
                <c:pt idx="1102">
                  <c:v>2199.4620709124902</c:v>
                </c:pt>
                <c:pt idx="1103">
                  <c:v>2519.9222484124898</c:v>
                </c:pt>
                <c:pt idx="1104">
                  <c:v>2144.8894027624901</c:v>
                </c:pt>
                <c:pt idx="1105">
                  <c:v>2539.6737235833298</c:v>
                </c:pt>
                <c:pt idx="1106">
                  <c:v>2440.8228677041602</c:v>
                </c:pt>
                <c:pt idx="1107">
                  <c:v>2736.0700492958299</c:v>
                </c:pt>
                <c:pt idx="1108">
                  <c:v>2403.47110140416</c:v>
                </c:pt>
                <c:pt idx="1109">
                  <c:v>2780.5965677541599</c:v>
                </c:pt>
                <c:pt idx="1110">
                  <c:v>2162.8221352833302</c:v>
                </c:pt>
                <c:pt idx="1111">
                  <c:v>2573.8093451916602</c:v>
                </c:pt>
                <c:pt idx="1112">
                  <c:v>2343.7493510458198</c:v>
                </c:pt>
                <c:pt idx="1113">
                  <c:v>2857.1240147541598</c:v>
                </c:pt>
                <c:pt idx="1114">
                  <c:v>2318.55609405416</c:v>
                </c:pt>
                <c:pt idx="1115">
                  <c:v>2505.1996293375</c:v>
                </c:pt>
                <c:pt idx="1116">
                  <c:v>2020.46666515416</c:v>
                </c:pt>
                <c:pt idx="1117">
                  <c:v>2413.80579378333</c:v>
                </c:pt>
                <c:pt idx="1118">
                  <c:v>1996.57660631249</c:v>
                </c:pt>
                <c:pt idx="1119">
                  <c:v>2352.0824248041599</c:v>
                </c:pt>
                <c:pt idx="1120">
                  <c:v>2143.90196194583</c:v>
                </c:pt>
                <c:pt idx="1121">
                  <c:v>2606.9075596708299</c:v>
                </c:pt>
                <c:pt idx="1122">
                  <c:v>2324.38466607499</c:v>
                </c:pt>
                <c:pt idx="1123">
                  <c:v>2648.5148793624899</c:v>
                </c:pt>
                <c:pt idx="1124">
                  <c:v>2291.0671482749899</c:v>
                </c:pt>
                <c:pt idx="1125">
                  <c:v>2642.4324848708302</c:v>
                </c:pt>
                <c:pt idx="1126">
                  <c:v>2486.63121728749</c:v>
                </c:pt>
                <c:pt idx="1127">
                  <c:v>2778.6083636916601</c:v>
                </c:pt>
                <c:pt idx="1128">
                  <c:v>2422.4372520291599</c:v>
                </c:pt>
                <c:pt idx="1129">
                  <c:v>2721.7999010458302</c:v>
                </c:pt>
                <c:pt idx="1130">
                  <c:v>2212.9776560874898</c:v>
                </c:pt>
                <c:pt idx="1131">
                  <c:v>2501.9361610916599</c:v>
                </c:pt>
                <c:pt idx="1132">
                  <c:v>2111.5541722166599</c:v>
                </c:pt>
                <c:pt idx="1133">
                  <c:v>2530.7492368666599</c:v>
                </c:pt>
                <c:pt idx="1134">
                  <c:v>2497.3223774458202</c:v>
                </c:pt>
                <c:pt idx="1135">
                  <c:v>2732.7460427999999</c:v>
                </c:pt>
                <c:pt idx="1136">
                  <c:v>2439.8128192833301</c:v>
                </c:pt>
                <c:pt idx="1137">
                  <c:v>2564.54435559999</c:v>
                </c:pt>
                <c:pt idx="1138">
                  <c:v>2039.49136985833</c:v>
                </c:pt>
                <c:pt idx="1139">
                  <c:v>2476.18546571249</c:v>
                </c:pt>
                <c:pt idx="1140">
                  <c:v>2162.33460924166</c:v>
                </c:pt>
                <c:pt idx="1141">
                  <c:v>2505.5693950791601</c:v>
                </c:pt>
                <c:pt idx="1142">
                  <c:v>2241.4802592041601</c:v>
                </c:pt>
                <c:pt idx="1143">
                  <c:v>2905.0637619208301</c:v>
                </c:pt>
                <c:pt idx="1144">
                  <c:v>2179.3773501249898</c:v>
                </c:pt>
                <c:pt idx="1145">
                  <c:v>2483.37733289166</c:v>
                </c:pt>
                <c:pt idx="1146">
                  <c:v>1970.0525984583301</c:v>
                </c:pt>
                <c:pt idx="1147">
                  <c:v>2421.4947473458301</c:v>
                </c:pt>
                <c:pt idx="1148">
                  <c:v>2258.18339816249</c:v>
                </c:pt>
                <c:pt idx="1149">
                  <c:v>2689.0604894916601</c:v>
                </c:pt>
                <c:pt idx="1150">
                  <c:v>2404.6785901416602</c:v>
                </c:pt>
                <c:pt idx="1151">
                  <c:v>2544.4278952458299</c:v>
                </c:pt>
                <c:pt idx="1152">
                  <c:v>2210.3872715416601</c:v>
                </c:pt>
                <c:pt idx="1153">
                  <c:v>2609.8060056208301</c:v>
                </c:pt>
                <c:pt idx="1154">
                  <c:v>2268.1242514916598</c:v>
                </c:pt>
                <c:pt idx="1155">
                  <c:v>2530.30713499166</c:v>
                </c:pt>
                <c:pt idx="1156">
                  <c:v>2248.5141886624901</c:v>
                </c:pt>
                <c:pt idx="1157">
                  <c:v>2468.9981134874902</c:v>
                </c:pt>
                <c:pt idx="1158">
                  <c:v>2007.1091398083299</c:v>
                </c:pt>
                <c:pt idx="1159">
                  <c:v>2283.2115860958302</c:v>
                </c:pt>
                <c:pt idx="1160">
                  <c:v>1926.3508711791601</c:v>
                </c:pt>
                <c:pt idx="1161">
                  <c:v>2254.4026167624902</c:v>
                </c:pt>
                <c:pt idx="1162">
                  <c:v>2097.32178277499</c:v>
                </c:pt>
                <c:pt idx="1163">
                  <c:v>2447.0156194791598</c:v>
                </c:pt>
                <c:pt idx="1164">
                  <c:v>2058.4143178874901</c:v>
                </c:pt>
                <c:pt idx="1165">
                  <c:v>2263.9383129583298</c:v>
                </c:pt>
                <c:pt idx="1166">
                  <c:v>2234.9891930833301</c:v>
                </c:pt>
                <c:pt idx="1167">
                  <c:v>2535.4648421291599</c:v>
                </c:pt>
                <c:pt idx="1168">
                  <c:v>2119.8378024249901</c:v>
                </c:pt>
                <c:pt idx="1169">
                  <c:v>2611.1508810291598</c:v>
                </c:pt>
                <c:pt idx="1170">
                  <c:v>2252.2625322999902</c:v>
                </c:pt>
                <c:pt idx="1171">
                  <c:v>2435.58375557916</c:v>
                </c:pt>
                <c:pt idx="1172">
                  <c:v>2012.25450448333</c:v>
                </c:pt>
                <c:pt idx="1173">
                  <c:v>2306.09973747083</c:v>
                </c:pt>
                <c:pt idx="1174">
                  <c:v>1922.23204700416</c:v>
                </c:pt>
                <c:pt idx="1175">
                  <c:v>2271.5186199166601</c:v>
                </c:pt>
                <c:pt idx="1176">
                  <c:v>2173.2485973624898</c:v>
                </c:pt>
                <c:pt idx="1177">
                  <c:v>2599.35337378333</c:v>
                </c:pt>
                <c:pt idx="1178">
                  <c:v>2275.3774637166598</c:v>
                </c:pt>
                <c:pt idx="1179">
                  <c:v>2572.1158187249898</c:v>
                </c:pt>
                <c:pt idx="1180">
                  <c:v>2332.2469968083201</c:v>
                </c:pt>
                <c:pt idx="1181">
                  <c:v>2522.0577934541602</c:v>
                </c:pt>
                <c:pt idx="1182">
                  <c:v>2178.5971232791599</c:v>
                </c:pt>
                <c:pt idx="1183">
                  <c:v>2640.2822745583298</c:v>
                </c:pt>
                <c:pt idx="1184">
                  <c:v>2262.52688914583</c:v>
                </c:pt>
                <c:pt idx="1185">
                  <c:v>2547.7255107166602</c:v>
                </c:pt>
                <c:pt idx="1186">
                  <c:v>2002.28532935416</c:v>
                </c:pt>
                <c:pt idx="1187">
                  <c:v>2471.14781382916</c:v>
                </c:pt>
                <c:pt idx="1188">
                  <c:v>1884.5189767458301</c:v>
                </c:pt>
                <c:pt idx="1189">
                  <c:v>2284.6860655041601</c:v>
                </c:pt>
                <c:pt idx="1190">
                  <c:v>2074.9366848416598</c:v>
                </c:pt>
                <c:pt idx="1191">
                  <c:v>2416.9764224291598</c:v>
                </c:pt>
                <c:pt idx="1192">
                  <c:v>2351.8879272875001</c:v>
                </c:pt>
                <c:pt idx="1193">
                  <c:v>2486.4495979416602</c:v>
                </c:pt>
                <c:pt idx="1194">
                  <c:v>2205.80877638333</c:v>
                </c:pt>
                <c:pt idx="1195">
                  <c:v>2463.8877806208302</c:v>
                </c:pt>
                <c:pt idx="1196">
                  <c:v>2389.5416550772702</c:v>
                </c:pt>
                <c:pt idx="1197">
                  <c:v>2462.3126748458299</c:v>
                </c:pt>
                <c:pt idx="1198">
                  <c:v>2597.9697656916601</c:v>
                </c:pt>
                <c:pt idx="1199">
                  <c:v>2343.0126144708302</c:v>
                </c:pt>
                <c:pt idx="1200">
                  <c:v>1935.67293994999</c:v>
                </c:pt>
                <c:pt idx="1201">
                  <c:v>2169.6442316708199</c:v>
                </c:pt>
                <c:pt idx="1202">
                  <c:v>1945.7263270999899</c:v>
                </c:pt>
                <c:pt idx="1203">
                  <c:v>2415.7238709749899</c:v>
                </c:pt>
                <c:pt idx="1204">
                  <c:v>2155.8468403083298</c:v>
                </c:pt>
                <c:pt idx="1205">
                  <c:v>2488.4190322208301</c:v>
                </c:pt>
                <c:pt idx="1206">
                  <c:v>2225.5085196499999</c:v>
                </c:pt>
                <c:pt idx="1207">
                  <c:v>2729.62043478749</c:v>
                </c:pt>
                <c:pt idx="1208">
                  <c:v>2310.9775189749898</c:v>
                </c:pt>
                <c:pt idx="1209">
                  <c:v>2549.6945594041599</c:v>
                </c:pt>
                <c:pt idx="1210">
                  <c:v>2250.2431120541601</c:v>
                </c:pt>
                <c:pt idx="1211">
                  <c:v>2474.0586088999898</c:v>
                </c:pt>
                <c:pt idx="1212">
                  <c:v>2181.92416806249</c:v>
                </c:pt>
                <c:pt idx="1213">
                  <c:v>2459.62038521249</c:v>
                </c:pt>
                <c:pt idx="1214">
                  <c:v>2001.1209491583299</c:v>
                </c:pt>
                <c:pt idx="1215">
                  <c:v>2264.75547124166</c:v>
                </c:pt>
                <c:pt idx="1216">
                  <c:v>1921.8538409166599</c:v>
                </c:pt>
                <c:pt idx="1217">
                  <c:v>2338.8713482916601</c:v>
                </c:pt>
                <c:pt idx="1218">
                  <c:v>2248.2096055541601</c:v>
                </c:pt>
                <c:pt idx="1219">
                  <c:v>2430.7613596208298</c:v>
                </c:pt>
                <c:pt idx="1220">
                  <c:v>2143.8002868999902</c:v>
                </c:pt>
                <c:pt idx="1221">
                  <c:v>2488.10847363333</c:v>
                </c:pt>
                <c:pt idx="1222">
                  <c:v>2079.2519090791602</c:v>
                </c:pt>
                <c:pt idx="1223">
                  <c:v>2292.28191523333</c:v>
                </c:pt>
                <c:pt idx="1224">
                  <c:v>2187.0871952124999</c:v>
                </c:pt>
                <c:pt idx="1225">
                  <c:v>2578.1538939624902</c:v>
                </c:pt>
                <c:pt idx="1226">
                  <c:v>2073.3774350125</c:v>
                </c:pt>
                <c:pt idx="1227">
                  <c:v>2368.6728615124898</c:v>
                </c:pt>
                <c:pt idx="1228">
                  <c:v>2047.0225873166601</c:v>
                </c:pt>
                <c:pt idx="1229">
                  <c:v>2192.4860586999898</c:v>
                </c:pt>
                <c:pt idx="1230">
                  <c:v>1873.06487834583</c:v>
                </c:pt>
                <c:pt idx="1231">
                  <c:v>2222.5540251458301</c:v>
                </c:pt>
                <c:pt idx="1232">
                  <c:v>2121.8563898791599</c:v>
                </c:pt>
                <c:pt idx="1233">
                  <c:v>2453.3169167750002</c:v>
                </c:pt>
                <c:pt idx="1234">
                  <c:v>2205.2623963208298</c:v>
                </c:pt>
                <c:pt idx="1235">
                  <c:v>2507.6118844083298</c:v>
                </c:pt>
                <c:pt idx="1236">
                  <c:v>2188.4652711458298</c:v>
                </c:pt>
                <c:pt idx="1237">
                  <c:v>2584.44164734999</c:v>
                </c:pt>
                <c:pt idx="1238">
                  <c:v>2158.9195386124902</c:v>
                </c:pt>
                <c:pt idx="1239">
                  <c:v>2390.7399585374901</c:v>
                </c:pt>
                <c:pt idx="1240">
                  <c:v>2250.0891999208302</c:v>
                </c:pt>
                <c:pt idx="1241">
                  <c:v>2573.5470409049899</c:v>
                </c:pt>
                <c:pt idx="1242">
                  <c:v>1949.9912697541599</c:v>
                </c:pt>
                <c:pt idx="1243">
                  <c:v>2521.4858069583302</c:v>
                </c:pt>
                <c:pt idx="1244">
                  <c:v>2023.5993877916601</c:v>
                </c:pt>
                <c:pt idx="1245">
                  <c:v>2372.4070769416599</c:v>
                </c:pt>
                <c:pt idx="1246">
                  <c:v>2288.5283720166599</c:v>
                </c:pt>
                <c:pt idx="1247">
                  <c:v>2750.9170458041599</c:v>
                </c:pt>
                <c:pt idx="1248">
                  <c:v>2395.3668768041598</c:v>
                </c:pt>
                <c:pt idx="1249">
                  <c:v>2506.8038927499902</c:v>
                </c:pt>
                <c:pt idx="1250">
                  <c:v>2280.4726940291598</c:v>
                </c:pt>
                <c:pt idx="1251">
                  <c:v>2566.9448365708299</c:v>
                </c:pt>
                <c:pt idx="1252">
                  <c:v>2116.5523292124899</c:v>
                </c:pt>
                <c:pt idx="1253">
                  <c:v>2461.1738193708302</c:v>
                </c:pt>
                <c:pt idx="1254">
                  <c:v>2288.29357438332</c:v>
                </c:pt>
                <c:pt idx="1255">
                  <c:v>2493.1580491749901</c:v>
                </c:pt>
                <c:pt idx="1256">
                  <c:v>1997.42899145416</c:v>
                </c:pt>
                <c:pt idx="1257">
                  <c:v>2123.2153123916601</c:v>
                </c:pt>
                <c:pt idx="1258">
                  <c:v>1959.9531131199999</c:v>
                </c:pt>
                <c:pt idx="1259">
                  <c:v>2364.44915055416</c:v>
                </c:pt>
                <c:pt idx="1260">
                  <c:v>2248.0190105124898</c:v>
                </c:pt>
                <c:pt idx="1261">
                  <c:v>2449.8866331333302</c:v>
                </c:pt>
                <c:pt idx="1262">
                  <c:v>2096.2388598541602</c:v>
                </c:pt>
                <c:pt idx="1263">
                  <c:v>2440.3553028374899</c:v>
                </c:pt>
                <c:pt idx="1264">
                  <c:v>2174.9172505541601</c:v>
                </c:pt>
                <c:pt idx="1265">
                  <c:v>2413.5105322916602</c:v>
                </c:pt>
                <c:pt idx="1266">
                  <c:v>2185.6362948291599</c:v>
                </c:pt>
                <c:pt idx="1267">
                  <c:v>2488.2033734500001</c:v>
                </c:pt>
                <c:pt idx="1268">
                  <c:v>2231.6066298124902</c:v>
                </c:pt>
                <c:pt idx="1269">
                  <c:v>2409.3805057374898</c:v>
                </c:pt>
                <c:pt idx="1270">
                  <c:v>1921.2692918958301</c:v>
                </c:pt>
                <c:pt idx="1271">
                  <c:v>2087.1779811166598</c:v>
                </c:pt>
                <c:pt idx="1272">
                  <c:v>1892.1575970958299</c:v>
                </c:pt>
                <c:pt idx="1273">
                  <c:v>2173.0139887708301</c:v>
                </c:pt>
                <c:pt idx="1274">
                  <c:v>1895.0546239416601</c:v>
                </c:pt>
                <c:pt idx="1275">
                  <c:v>2193.5688543291599</c:v>
                </c:pt>
                <c:pt idx="1276">
                  <c:v>2045.4487360916601</c:v>
                </c:pt>
                <c:pt idx="1277">
                  <c:v>2551.9848045416602</c:v>
                </c:pt>
                <c:pt idx="1278">
                  <c:v>2031.1868413249899</c:v>
                </c:pt>
                <c:pt idx="1279">
                  <c:v>2302.8370136041599</c:v>
                </c:pt>
                <c:pt idx="1280">
                  <c:v>2265.20051680714</c:v>
                </c:pt>
                <c:pt idx="1281">
                  <c:v>2274.5985309624898</c:v>
                </c:pt>
                <c:pt idx="1282">
                  <c:v>2135.9982475583301</c:v>
                </c:pt>
                <c:pt idx="1283">
                  <c:v>2375.1063702249899</c:v>
                </c:pt>
                <c:pt idx="1284">
                  <c:v>2001.9841070999901</c:v>
                </c:pt>
                <c:pt idx="1285">
                  <c:v>2222.6508015458298</c:v>
                </c:pt>
                <c:pt idx="1286">
                  <c:v>1869.44751362083</c:v>
                </c:pt>
                <c:pt idx="1287">
                  <c:v>2031.8905010416599</c:v>
                </c:pt>
                <c:pt idx="1288">
                  <c:v>2070.8754603000002</c:v>
                </c:pt>
                <c:pt idx="1289">
                  <c:v>2413.41911486249</c:v>
                </c:pt>
                <c:pt idx="1290">
                  <c:v>2139.0103975458301</c:v>
                </c:pt>
                <c:pt idx="1291">
                  <c:v>2448.6224742749901</c:v>
                </c:pt>
                <c:pt idx="1292">
                  <c:v>2178.94914845416</c:v>
                </c:pt>
                <c:pt idx="1293">
                  <c:v>2403.7327108333302</c:v>
                </c:pt>
                <c:pt idx="1294">
                  <c:v>2120.5494546333298</c:v>
                </c:pt>
                <c:pt idx="1295">
                  <c:v>2471.67496623749</c:v>
                </c:pt>
                <c:pt idx="1296">
                  <c:v>2086.25206199583</c:v>
                </c:pt>
                <c:pt idx="1297">
                  <c:v>2442.8866810416598</c:v>
                </c:pt>
                <c:pt idx="1298">
                  <c:v>1963.9878850208299</c:v>
                </c:pt>
                <c:pt idx="1299">
                  <c:v>2139.9399515208302</c:v>
                </c:pt>
                <c:pt idx="1300">
                  <c:v>1766.14336092083</c:v>
                </c:pt>
                <c:pt idx="1301">
                  <c:v>2132.2404888999999</c:v>
                </c:pt>
                <c:pt idx="1302">
                  <c:v>2083.7589468916599</c:v>
                </c:pt>
                <c:pt idx="1303">
                  <c:v>2341.1671416499998</c:v>
                </c:pt>
                <c:pt idx="1304">
                  <c:v>2093.52091827916</c:v>
                </c:pt>
                <c:pt idx="1305">
                  <c:v>2386.4904451791599</c:v>
                </c:pt>
                <c:pt idx="1306">
                  <c:v>2032.8935772208299</c:v>
                </c:pt>
                <c:pt idx="1307">
                  <c:v>2301.3289821916601</c:v>
                </c:pt>
                <c:pt idx="1308">
                  <c:v>2119.0852012249902</c:v>
                </c:pt>
                <c:pt idx="1309">
                  <c:v>2325.9137709333299</c:v>
                </c:pt>
                <c:pt idx="1310">
                  <c:v>2009.09985255833</c:v>
                </c:pt>
                <c:pt idx="1311">
                  <c:v>2283.4003024624899</c:v>
                </c:pt>
                <c:pt idx="1312">
                  <c:v>1919.3676576749899</c:v>
                </c:pt>
                <c:pt idx="1313">
                  <c:v>2286.60910756249</c:v>
                </c:pt>
                <c:pt idx="1314">
                  <c:v>1848.7247567541599</c:v>
                </c:pt>
                <c:pt idx="1315">
                  <c:v>2055.5258291749901</c:v>
                </c:pt>
                <c:pt idx="1316">
                  <c:v>2065.4158662874902</c:v>
                </c:pt>
                <c:pt idx="1317">
                  <c:v>2347.5712044791599</c:v>
                </c:pt>
                <c:pt idx="1318">
                  <c:v>1953.4718825083301</c:v>
                </c:pt>
                <c:pt idx="1319">
                  <c:v>2347.2038133833298</c:v>
                </c:pt>
                <c:pt idx="1320">
                  <c:v>2089.9674572541599</c:v>
                </c:pt>
                <c:pt idx="1321">
                  <c:v>2308.8326177374902</c:v>
                </c:pt>
                <c:pt idx="1322">
                  <c:v>2021.69496208333</c:v>
                </c:pt>
                <c:pt idx="1323">
                  <c:v>2344.4569725874899</c:v>
                </c:pt>
                <c:pt idx="1324">
                  <c:v>1995.2366470833299</c:v>
                </c:pt>
                <c:pt idx="1325">
                  <c:v>2290.1569567916599</c:v>
                </c:pt>
                <c:pt idx="1326">
                  <c:v>1905.2592441166601</c:v>
                </c:pt>
                <c:pt idx="1327">
                  <c:v>2075.94736607916</c:v>
                </c:pt>
                <c:pt idx="1328">
                  <c:v>1785.0475021541599</c:v>
                </c:pt>
                <c:pt idx="1329">
                  <c:v>2224.8661248083299</c:v>
                </c:pt>
                <c:pt idx="1330">
                  <c:v>2128.69922132499</c:v>
                </c:pt>
                <c:pt idx="1331">
                  <c:v>2480.6346454208301</c:v>
                </c:pt>
                <c:pt idx="1332">
                  <c:v>2124.5476204874999</c:v>
                </c:pt>
                <c:pt idx="1333">
                  <c:v>2571.44064713749</c:v>
                </c:pt>
                <c:pt idx="1334">
                  <c:v>2217.5268075249901</c:v>
                </c:pt>
                <c:pt idx="1335">
                  <c:v>2683.7011060749901</c:v>
                </c:pt>
                <c:pt idx="1336">
                  <c:v>2215.4528255416599</c:v>
                </c:pt>
                <c:pt idx="1337">
                  <c:v>2554.6916965374899</c:v>
                </c:pt>
                <c:pt idx="1338">
                  <c:v>2151.4010383208301</c:v>
                </c:pt>
                <c:pt idx="1339">
                  <c:v>2318.9251723624898</c:v>
                </c:pt>
                <c:pt idx="1340">
                  <c:v>1916.7523576624901</c:v>
                </c:pt>
                <c:pt idx="1341">
                  <c:v>2233.5855653583299</c:v>
                </c:pt>
                <c:pt idx="1342">
                  <c:v>1842.9941724181799</c:v>
                </c:pt>
                <c:pt idx="1343">
                  <c:v>2396.8332543874999</c:v>
                </c:pt>
                <c:pt idx="1344">
                  <c:v>2408.6852115666602</c:v>
                </c:pt>
                <c:pt idx="1345">
                  <c:v>2942.7936255916602</c:v>
                </c:pt>
                <c:pt idx="1346">
                  <c:v>2237.4565533958298</c:v>
                </c:pt>
                <c:pt idx="1347">
                  <c:v>2495.2396494291602</c:v>
                </c:pt>
                <c:pt idx="1348">
                  <c:v>2130.4837477833298</c:v>
                </c:pt>
                <c:pt idx="1349">
                  <c:v>2358.7742951124901</c:v>
                </c:pt>
                <c:pt idx="1350">
                  <c:v>2085.4095028833299</c:v>
                </c:pt>
                <c:pt idx="1351">
                  <c:v>2406.06192685</c:v>
                </c:pt>
                <c:pt idx="1352">
                  <c:v>2127.6195419083301</c:v>
                </c:pt>
                <c:pt idx="1353">
                  <c:v>2560.4690787166601</c:v>
                </c:pt>
                <c:pt idx="1354">
                  <c:v>1850.07687563749</c:v>
                </c:pt>
                <c:pt idx="1355">
                  <c:v>2426.7125137999901</c:v>
                </c:pt>
                <c:pt idx="1356">
                  <c:v>1944.93938328749</c:v>
                </c:pt>
                <c:pt idx="1357">
                  <c:v>2505.62112916666</c:v>
                </c:pt>
                <c:pt idx="1358">
                  <c:v>2269.7310178791599</c:v>
                </c:pt>
                <c:pt idx="1359">
                  <c:v>2653.8419085916598</c:v>
                </c:pt>
                <c:pt idx="1360">
                  <c:v>2142.6655492416598</c:v>
                </c:pt>
                <c:pt idx="1361">
                  <c:v>2586.2336037499899</c:v>
                </c:pt>
                <c:pt idx="1362">
                  <c:v>2057.5499015749901</c:v>
                </c:pt>
                <c:pt idx="1363">
                  <c:v>2420.3933309416602</c:v>
                </c:pt>
                <c:pt idx="1364">
                  <c:v>2060.3646132583299</c:v>
                </c:pt>
                <c:pt idx="1365">
                  <c:v>2679.9089147124901</c:v>
                </c:pt>
                <c:pt idx="1366">
                  <c:v>2216.1711631458302</c:v>
                </c:pt>
                <c:pt idx="1367">
                  <c:v>2859.29657275416</c:v>
                </c:pt>
                <c:pt idx="1368">
                  <c:v>2109.5862018166599</c:v>
                </c:pt>
                <c:pt idx="1369">
                  <c:v>2827.9392348166598</c:v>
                </c:pt>
                <c:pt idx="1370">
                  <c:v>2155.9553043333199</c:v>
                </c:pt>
                <c:pt idx="1371">
                  <c:v>2406.6276335666598</c:v>
                </c:pt>
                <c:pt idx="1372">
                  <c:v>2279.2814025999901</c:v>
                </c:pt>
                <c:pt idx="1373">
                  <c:v>2478.70375900416</c:v>
                </c:pt>
                <c:pt idx="1374">
                  <c:v>2198.4836424888799</c:v>
                </c:pt>
                <c:pt idx="1375">
                  <c:v>2294.2215229999902</c:v>
                </c:pt>
                <c:pt idx="1376">
                  <c:v>2159.42412805714</c:v>
                </c:pt>
                <c:pt idx="1377">
                  <c:v>2379.47266078749</c:v>
                </c:pt>
                <c:pt idx="1378">
                  <c:v>2352.6478747687402</c:v>
                </c:pt>
                <c:pt idx="1379">
                  <c:v>2646.2014103333299</c:v>
                </c:pt>
                <c:pt idx="1380">
                  <c:v>2272.50585269166</c:v>
                </c:pt>
                <c:pt idx="1381">
                  <c:v>2652.7158889541602</c:v>
                </c:pt>
                <c:pt idx="1382">
                  <c:v>2005.0910042666601</c:v>
                </c:pt>
                <c:pt idx="1383">
                  <c:v>2234.64248065416</c:v>
                </c:pt>
                <c:pt idx="1384">
                  <c:v>1864.3924599833299</c:v>
                </c:pt>
                <c:pt idx="1385">
                  <c:v>2024.61291038333</c:v>
                </c:pt>
                <c:pt idx="1386">
                  <c:v>2005.26518903749</c:v>
                </c:pt>
                <c:pt idx="1387">
                  <c:v>2374.9275914636301</c:v>
                </c:pt>
                <c:pt idx="1388">
                  <c:v>2211.1820126428502</c:v>
                </c:pt>
                <c:pt idx="1389">
                  <c:v>2294.1619328166598</c:v>
                </c:pt>
                <c:pt idx="1390">
                  <c:v>2257.7592412888798</c:v>
                </c:pt>
                <c:pt idx="1391">
                  <c:v>2585.15837254999</c:v>
                </c:pt>
                <c:pt idx="1392">
                  <c:v>2375.3230907249999</c:v>
                </c:pt>
                <c:pt idx="1393">
                  <c:v>2790.3557368124998</c:v>
                </c:pt>
                <c:pt idx="1394">
                  <c:v>2180.8448973541599</c:v>
                </c:pt>
                <c:pt idx="1395">
                  <c:v>2363.5114587958301</c:v>
                </c:pt>
                <c:pt idx="1396">
                  <c:v>1955.8362672041601</c:v>
                </c:pt>
                <c:pt idx="1397">
                  <c:v>2182.4259742499898</c:v>
                </c:pt>
                <c:pt idx="1398">
                  <c:v>1895.8564256833299</c:v>
                </c:pt>
                <c:pt idx="1399">
                  <c:v>2189.5764108874901</c:v>
                </c:pt>
                <c:pt idx="1400">
                  <c:v>2183.9110040708301</c:v>
                </c:pt>
                <c:pt idx="1401">
                  <c:v>2385.10862179999</c:v>
                </c:pt>
                <c:pt idx="1402">
                  <c:v>2154.4983601099898</c:v>
                </c:pt>
                <c:pt idx="1403">
                  <c:v>2305.9135916333298</c:v>
                </c:pt>
                <c:pt idx="1404">
                  <c:v>2196.01977080999</c:v>
                </c:pt>
                <c:pt idx="1405">
                  <c:v>2522.4646424208299</c:v>
                </c:pt>
                <c:pt idx="1406">
                  <c:v>2208.3186528055498</c:v>
                </c:pt>
                <c:pt idx="1407">
                  <c:v>2698.2957979499902</c:v>
                </c:pt>
                <c:pt idx="1408">
                  <c:v>2409.15837637083</c:v>
                </c:pt>
                <c:pt idx="1409">
                  <c:v>2971.8434390499901</c:v>
                </c:pt>
                <c:pt idx="1410">
                  <c:v>2197.7155545416599</c:v>
                </c:pt>
                <c:pt idx="1411">
                  <c:v>2426.7325211499901</c:v>
                </c:pt>
                <c:pt idx="1412">
                  <c:v>1917.03239828749</c:v>
                </c:pt>
                <c:pt idx="1413">
                  <c:v>2237.1392458958298</c:v>
                </c:pt>
                <c:pt idx="1414">
                  <c:v>2091.6083745166602</c:v>
                </c:pt>
                <c:pt idx="1415">
                  <c:v>2455.1946747249899</c:v>
                </c:pt>
                <c:pt idx="1416">
                  <c:v>2079.37890237083</c:v>
                </c:pt>
                <c:pt idx="1417">
                  <c:v>2727.84421164166</c:v>
                </c:pt>
                <c:pt idx="1418">
                  <c:v>2275.3221316999902</c:v>
                </c:pt>
                <c:pt idx="1419">
                  <c:v>2934.10397338333</c:v>
                </c:pt>
                <c:pt idx="1420">
                  <c:v>2528.1358425708299</c:v>
                </c:pt>
                <c:pt idx="1421">
                  <c:v>3237.7991635416602</c:v>
                </c:pt>
                <c:pt idx="1422">
                  <c:v>2579.88358816249</c:v>
                </c:pt>
                <c:pt idx="1423">
                  <c:v>3354.06702878333</c:v>
                </c:pt>
                <c:pt idx="1424">
                  <c:v>2559.6294510166599</c:v>
                </c:pt>
                <c:pt idx="1425">
                  <c:v>3264.2371815874999</c:v>
                </c:pt>
                <c:pt idx="1426">
                  <c:v>2490.9887963749902</c:v>
                </c:pt>
                <c:pt idx="1427">
                  <c:v>3251.3771467833299</c:v>
                </c:pt>
                <c:pt idx="1428">
                  <c:v>2665.4244438291598</c:v>
                </c:pt>
                <c:pt idx="1429">
                  <c:v>3741.0290686124899</c:v>
                </c:pt>
                <c:pt idx="1430">
                  <c:v>2649.4351034708302</c:v>
                </c:pt>
                <c:pt idx="1431">
                  <c:v>2959.3260986374898</c:v>
                </c:pt>
                <c:pt idx="1432">
                  <c:v>2373.5209118875</c:v>
                </c:pt>
                <c:pt idx="1433">
                  <c:v>2643.75417673333</c:v>
                </c:pt>
                <c:pt idx="1434">
                  <c:v>2349.5559309416599</c:v>
                </c:pt>
                <c:pt idx="1435">
                  <c:v>2650.2210921333299</c:v>
                </c:pt>
                <c:pt idx="1436">
                  <c:v>2229.1072341291601</c:v>
                </c:pt>
                <c:pt idx="1437">
                  <c:v>2575.2386780583302</c:v>
                </c:pt>
                <c:pt idx="1438">
                  <c:v>2011.6750117916599</c:v>
                </c:pt>
                <c:pt idx="1439">
                  <c:v>2307.4126483291602</c:v>
                </c:pt>
                <c:pt idx="1440">
                  <c:v>1953.2140380416599</c:v>
                </c:pt>
                <c:pt idx="1441">
                  <c:v>2361.0739734083299</c:v>
                </c:pt>
                <c:pt idx="1442">
                  <c:v>2209.59354426666</c:v>
                </c:pt>
                <c:pt idx="1443">
                  <c:v>2695.2328788791601</c:v>
                </c:pt>
                <c:pt idx="1444">
                  <c:v>2273.2429503499998</c:v>
                </c:pt>
                <c:pt idx="1445">
                  <c:v>2567.2627502791602</c:v>
                </c:pt>
                <c:pt idx="1446">
                  <c:v>2067.9224790958301</c:v>
                </c:pt>
                <c:pt idx="1447">
                  <c:v>2223.43608991666</c:v>
                </c:pt>
                <c:pt idx="1448">
                  <c:v>1903.0920479833301</c:v>
                </c:pt>
                <c:pt idx="1449">
                  <c:v>2306.4151266624899</c:v>
                </c:pt>
                <c:pt idx="1450">
                  <c:v>2159.7068845916601</c:v>
                </c:pt>
                <c:pt idx="1451">
                  <c:v>2454.2576683458301</c:v>
                </c:pt>
                <c:pt idx="1452">
                  <c:v>2020.5694791727201</c:v>
                </c:pt>
                <c:pt idx="1453">
                  <c:v>2363.03645631666</c:v>
                </c:pt>
                <c:pt idx="1454">
                  <c:v>1970.46141897499</c:v>
                </c:pt>
                <c:pt idx="1455">
                  <c:v>2549.5566624166599</c:v>
                </c:pt>
                <c:pt idx="1456">
                  <c:v>2301.8357706833299</c:v>
                </c:pt>
                <c:pt idx="1457">
                  <c:v>2660.8662708624902</c:v>
                </c:pt>
                <c:pt idx="1458">
                  <c:v>2197.6303354583301</c:v>
                </c:pt>
                <c:pt idx="1459">
                  <c:v>2379.96887625416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7-431B-851C-23B63840B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396703"/>
        <c:axId val="657569999"/>
      </c:scatterChart>
      <c:valAx>
        <c:axId val="127539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69999"/>
        <c:crosses val="autoZero"/>
        <c:crossBetween val="midCat"/>
      </c:valAx>
      <c:valAx>
        <c:axId val="6575699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  <a:r>
                  <a:rPr lang="en-US" baseline="0"/>
                  <a:t> of Water (Giga-Liters)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39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</a:t>
            </a:r>
            <a:r>
              <a:rPr lang="en-US" baseline="0"/>
              <a:t> Overall Hard Water (Jan-14 to Dec-14)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'Water Trading Repository Table'!$C$733:$C$1462</c:f>
              <c:numCache>
                <c:formatCode>"$"#,##0.00</c:formatCode>
                <c:ptCount val="730"/>
                <c:pt idx="0">
                  <c:v>108.18749999999901</c:v>
                </c:pt>
                <c:pt idx="1">
                  <c:v>111.245</c:v>
                </c:pt>
                <c:pt idx="2">
                  <c:v>110.51333333333299</c:v>
                </c:pt>
                <c:pt idx="3">
                  <c:v>109.41500000000001</c:v>
                </c:pt>
                <c:pt idx="4">
                  <c:v>109.898333333333</c:v>
                </c:pt>
                <c:pt idx="5">
                  <c:v>111.870833333333</c:v>
                </c:pt>
                <c:pt idx="6">
                  <c:v>108.64100000000001</c:v>
                </c:pt>
                <c:pt idx="7">
                  <c:v>112.47499999999999</c:v>
                </c:pt>
                <c:pt idx="8">
                  <c:v>111.09333333333301</c:v>
                </c:pt>
                <c:pt idx="9">
                  <c:v>111.433636363636</c:v>
                </c:pt>
                <c:pt idx="10">
                  <c:v>110.70699999999999</c:v>
                </c:pt>
                <c:pt idx="11">
                  <c:v>108.410833333333</c:v>
                </c:pt>
                <c:pt idx="12">
                  <c:v>110.37583333333301</c:v>
                </c:pt>
                <c:pt idx="13">
                  <c:v>110.207499999999</c:v>
                </c:pt>
                <c:pt idx="14">
                  <c:v>111.74</c:v>
                </c:pt>
                <c:pt idx="15">
                  <c:v>111.213333333333</c:v>
                </c:pt>
                <c:pt idx="16">
                  <c:v>108.96833333333301</c:v>
                </c:pt>
                <c:pt idx="17">
                  <c:v>109.2625</c:v>
                </c:pt>
                <c:pt idx="18">
                  <c:v>110.199</c:v>
                </c:pt>
                <c:pt idx="19">
                  <c:v>111.273333333333</c:v>
                </c:pt>
                <c:pt idx="20">
                  <c:v>109.4875</c:v>
                </c:pt>
                <c:pt idx="21">
                  <c:v>110.505</c:v>
                </c:pt>
                <c:pt idx="22">
                  <c:v>109.098333333333</c:v>
                </c:pt>
                <c:pt idx="23">
                  <c:v>110.826666666666</c:v>
                </c:pt>
                <c:pt idx="24">
                  <c:v>111.049166666666</c:v>
                </c:pt>
                <c:pt idx="25">
                  <c:v>109.829166666666</c:v>
                </c:pt>
                <c:pt idx="26">
                  <c:v>110.7</c:v>
                </c:pt>
                <c:pt idx="27">
                  <c:v>109.087499999999</c:v>
                </c:pt>
                <c:pt idx="28">
                  <c:v>109.721666666666</c:v>
                </c:pt>
                <c:pt idx="29">
                  <c:v>111.22666666666601</c:v>
                </c:pt>
                <c:pt idx="30">
                  <c:v>112.73</c:v>
                </c:pt>
                <c:pt idx="31">
                  <c:v>111.52500000000001</c:v>
                </c:pt>
                <c:pt idx="32">
                  <c:v>110.448333333333</c:v>
                </c:pt>
                <c:pt idx="33">
                  <c:v>109.19416666666601</c:v>
                </c:pt>
                <c:pt idx="34">
                  <c:v>112.33750000000001</c:v>
                </c:pt>
                <c:pt idx="35">
                  <c:v>109.47499999999999</c:v>
                </c:pt>
                <c:pt idx="36">
                  <c:v>109.98857142857101</c:v>
                </c:pt>
                <c:pt idx="37">
                  <c:v>110.447499999999</c:v>
                </c:pt>
                <c:pt idx="38">
                  <c:v>109.126666666666</c:v>
                </c:pt>
                <c:pt idx="39">
                  <c:v>111.745833333333</c:v>
                </c:pt>
                <c:pt idx="40">
                  <c:v>110.930833333333</c:v>
                </c:pt>
                <c:pt idx="41">
                  <c:v>110.345833333333</c:v>
                </c:pt>
                <c:pt idx="42">
                  <c:v>110.689999999999</c:v>
                </c:pt>
                <c:pt idx="43">
                  <c:v>111.839166666666</c:v>
                </c:pt>
                <c:pt idx="44">
                  <c:v>111.34083333333299</c:v>
                </c:pt>
                <c:pt idx="45">
                  <c:v>111.143333333333</c:v>
                </c:pt>
                <c:pt idx="46">
                  <c:v>110.728181818181</c:v>
                </c:pt>
                <c:pt idx="47">
                  <c:v>110.1</c:v>
                </c:pt>
                <c:pt idx="48">
                  <c:v>111.549166666666</c:v>
                </c:pt>
                <c:pt idx="49">
                  <c:v>110.77</c:v>
                </c:pt>
                <c:pt idx="50">
                  <c:v>109.4325</c:v>
                </c:pt>
                <c:pt idx="51">
                  <c:v>110.096666666666</c:v>
                </c:pt>
                <c:pt idx="52">
                  <c:v>110.041666666666</c:v>
                </c:pt>
                <c:pt idx="53">
                  <c:v>111.23916666666599</c:v>
                </c:pt>
                <c:pt idx="54">
                  <c:v>110.66</c:v>
                </c:pt>
                <c:pt idx="55">
                  <c:v>110.686666666666</c:v>
                </c:pt>
                <c:pt idx="56">
                  <c:v>110.626666666666</c:v>
                </c:pt>
                <c:pt idx="57">
                  <c:v>111.21833333333301</c:v>
                </c:pt>
                <c:pt idx="58">
                  <c:v>110.458333333333</c:v>
                </c:pt>
                <c:pt idx="59">
                  <c:v>109.5825</c:v>
                </c:pt>
                <c:pt idx="60">
                  <c:v>110.05416666666601</c:v>
                </c:pt>
                <c:pt idx="61">
                  <c:v>110.781666666666</c:v>
                </c:pt>
                <c:pt idx="62">
                  <c:v>112.41</c:v>
                </c:pt>
                <c:pt idx="63">
                  <c:v>110.198333333333</c:v>
                </c:pt>
                <c:pt idx="64">
                  <c:v>110.21749999999901</c:v>
                </c:pt>
                <c:pt idx="65">
                  <c:v>110.13</c:v>
                </c:pt>
                <c:pt idx="66">
                  <c:v>109.869999999999</c:v>
                </c:pt>
                <c:pt idx="67">
                  <c:v>110.466666666666</c:v>
                </c:pt>
                <c:pt idx="68">
                  <c:v>110.5425</c:v>
                </c:pt>
                <c:pt idx="69">
                  <c:v>110.20083333333299</c:v>
                </c:pt>
                <c:pt idx="70">
                  <c:v>111.087499999999</c:v>
                </c:pt>
                <c:pt idx="71">
                  <c:v>111.925833333333</c:v>
                </c:pt>
                <c:pt idx="72">
                  <c:v>112.255</c:v>
                </c:pt>
                <c:pt idx="73">
                  <c:v>109.486666666666</c:v>
                </c:pt>
                <c:pt idx="74">
                  <c:v>109.698333333333</c:v>
                </c:pt>
                <c:pt idx="75">
                  <c:v>111.64666666666599</c:v>
                </c:pt>
                <c:pt idx="76">
                  <c:v>111.567777777777</c:v>
                </c:pt>
                <c:pt idx="77">
                  <c:v>109.755833333333</c:v>
                </c:pt>
                <c:pt idx="78">
                  <c:v>109.17090909090901</c:v>
                </c:pt>
                <c:pt idx="79">
                  <c:v>111.13249999999999</c:v>
                </c:pt>
                <c:pt idx="80">
                  <c:v>109.654166666666</c:v>
                </c:pt>
                <c:pt idx="81">
                  <c:v>109.68</c:v>
                </c:pt>
                <c:pt idx="82">
                  <c:v>110.40583333333301</c:v>
                </c:pt>
                <c:pt idx="83">
                  <c:v>112.82250000000001</c:v>
                </c:pt>
                <c:pt idx="84">
                  <c:v>110.1425</c:v>
                </c:pt>
                <c:pt idx="85">
                  <c:v>109.690833333333</c:v>
                </c:pt>
                <c:pt idx="86">
                  <c:v>109.82583333333299</c:v>
                </c:pt>
                <c:pt idx="87">
                  <c:v>111.9975</c:v>
                </c:pt>
                <c:pt idx="88">
                  <c:v>111.880833333333</c:v>
                </c:pt>
                <c:pt idx="89">
                  <c:v>112.26333333333299</c:v>
                </c:pt>
                <c:pt idx="90">
                  <c:v>110.1575</c:v>
                </c:pt>
                <c:pt idx="91">
                  <c:v>111.238333333333</c:v>
                </c:pt>
                <c:pt idx="92">
                  <c:v>110.713333333333</c:v>
                </c:pt>
                <c:pt idx="93">
                  <c:v>109.839166666666</c:v>
                </c:pt>
                <c:pt idx="94">
                  <c:v>111.431666666666</c:v>
                </c:pt>
                <c:pt idx="95">
                  <c:v>111.12583333333301</c:v>
                </c:pt>
                <c:pt idx="96">
                  <c:v>111.320999999999</c:v>
                </c:pt>
                <c:pt idx="97">
                  <c:v>111.66500000000001</c:v>
                </c:pt>
                <c:pt idx="98">
                  <c:v>111.086249999999</c:v>
                </c:pt>
                <c:pt idx="99">
                  <c:v>110.28916666666601</c:v>
                </c:pt>
                <c:pt idx="100">
                  <c:v>111.447499999999</c:v>
                </c:pt>
                <c:pt idx="101">
                  <c:v>111.65249999999899</c:v>
                </c:pt>
                <c:pt idx="102">
                  <c:v>110.511666666666</c:v>
                </c:pt>
                <c:pt idx="103">
                  <c:v>111.26</c:v>
                </c:pt>
                <c:pt idx="104">
                  <c:v>108.296666666666</c:v>
                </c:pt>
                <c:pt idx="105">
                  <c:v>110.400833333333</c:v>
                </c:pt>
                <c:pt idx="106">
                  <c:v>109.86499999999999</c:v>
                </c:pt>
                <c:pt idx="107">
                  <c:v>110.74250000000001</c:v>
                </c:pt>
                <c:pt idx="108">
                  <c:v>110.730833333333</c:v>
                </c:pt>
                <c:pt idx="109">
                  <c:v>108.71583333333299</c:v>
                </c:pt>
                <c:pt idx="110">
                  <c:v>109.44750000000001</c:v>
                </c:pt>
                <c:pt idx="111">
                  <c:v>111.644999999999</c:v>
                </c:pt>
                <c:pt idx="112">
                  <c:v>111.01499999999901</c:v>
                </c:pt>
                <c:pt idx="113">
                  <c:v>110.439166666666</c:v>
                </c:pt>
                <c:pt idx="114">
                  <c:v>109.7925</c:v>
                </c:pt>
                <c:pt idx="115">
                  <c:v>110.529166666666</c:v>
                </c:pt>
                <c:pt idx="116">
                  <c:v>110.634166666666</c:v>
                </c:pt>
                <c:pt idx="117">
                  <c:v>109.00416666666599</c:v>
                </c:pt>
                <c:pt idx="118">
                  <c:v>110.425</c:v>
                </c:pt>
                <c:pt idx="119">
                  <c:v>110.660833333333</c:v>
                </c:pt>
                <c:pt idx="120">
                  <c:v>110.2175</c:v>
                </c:pt>
                <c:pt idx="121">
                  <c:v>109.52249999999999</c:v>
                </c:pt>
                <c:pt idx="122">
                  <c:v>111.56</c:v>
                </c:pt>
                <c:pt idx="123">
                  <c:v>108.58</c:v>
                </c:pt>
                <c:pt idx="124">
                  <c:v>110.815833333333</c:v>
                </c:pt>
                <c:pt idx="125">
                  <c:v>110.408333333333</c:v>
                </c:pt>
                <c:pt idx="126">
                  <c:v>111.223333333333</c:v>
                </c:pt>
                <c:pt idx="127">
                  <c:v>109.50083333333301</c:v>
                </c:pt>
                <c:pt idx="128">
                  <c:v>111.568888888888</c:v>
                </c:pt>
                <c:pt idx="129">
                  <c:v>109.425</c:v>
                </c:pt>
                <c:pt idx="130">
                  <c:v>110.59399999999999</c:v>
                </c:pt>
                <c:pt idx="131">
                  <c:v>111.001666666666</c:v>
                </c:pt>
                <c:pt idx="132">
                  <c:v>110.672222222222</c:v>
                </c:pt>
                <c:pt idx="133">
                  <c:v>110.75083333333301</c:v>
                </c:pt>
                <c:pt idx="134">
                  <c:v>109.534545454545</c:v>
                </c:pt>
                <c:pt idx="135">
                  <c:v>111.82583333333299</c:v>
                </c:pt>
                <c:pt idx="136">
                  <c:v>109.93749999999901</c:v>
                </c:pt>
                <c:pt idx="137">
                  <c:v>110.033333333333</c:v>
                </c:pt>
                <c:pt idx="138">
                  <c:v>110.322499999999</c:v>
                </c:pt>
                <c:pt idx="139">
                  <c:v>112.010833333333</c:v>
                </c:pt>
                <c:pt idx="140">
                  <c:v>111.680833333333</c:v>
                </c:pt>
                <c:pt idx="141">
                  <c:v>110.705833333333</c:v>
                </c:pt>
                <c:pt idx="142">
                  <c:v>109.649999999999</c:v>
                </c:pt>
                <c:pt idx="143">
                  <c:v>110.38</c:v>
                </c:pt>
                <c:pt idx="144">
                  <c:v>112.07250000000001</c:v>
                </c:pt>
                <c:pt idx="145">
                  <c:v>110.425454545454</c:v>
                </c:pt>
                <c:pt idx="146">
                  <c:v>107.849</c:v>
                </c:pt>
                <c:pt idx="147">
                  <c:v>109.603333333333</c:v>
                </c:pt>
                <c:pt idx="148">
                  <c:v>110.65714285714201</c:v>
                </c:pt>
                <c:pt idx="149">
                  <c:v>110.18583333333299</c:v>
                </c:pt>
                <c:pt idx="150">
                  <c:v>108.954999999999</c:v>
                </c:pt>
                <c:pt idx="151">
                  <c:v>111.346666666666</c:v>
                </c:pt>
                <c:pt idx="152">
                  <c:v>109.24166666666601</c:v>
                </c:pt>
                <c:pt idx="153">
                  <c:v>110.784166666666</c:v>
                </c:pt>
                <c:pt idx="154">
                  <c:v>110.38166666666601</c:v>
                </c:pt>
                <c:pt idx="155">
                  <c:v>110.847499999999</c:v>
                </c:pt>
                <c:pt idx="156">
                  <c:v>110.451666666666</c:v>
                </c:pt>
                <c:pt idx="157">
                  <c:v>110.620833333333</c:v>
                </c:pt>
                <c:pt idx="158">
                  <c:v>110.66181818181801</c:v>
                </c:pt>
                <c:pt idx="159">
                  <c:v>109.99166666666601</c:v>
                </c:pt>
                <c:pt idx="160">
                  <c:v>111.17444444444401</c:v>
                </c:pt>
                <c:pt idx="161">
                  <c:v>111.35250000000001</c:v>
                </c:pt>
                <c:pt idx="162">
                  <c:v>111.416249999999</c:v>
                </c:pt>
                <c:pt idx="163">
                  <c:v>112.17400000000001</c:v>
                </c:pt>
                <c:pt idx="164">
                  <c:v>109.81</c:v>
                </c:pt>
                <c:pt idx="165">
                  <c:v>108.751818181818</c:v>
                </c:pt>
                <c:pt idx="166">
                  <c:v>112.31874999999999</c:v>
                </c:pt>
                <c:pt idx="167">
                  <c:v>110.475833333333</c:v>
                </c:pt>
                <c:pt idx="168">
                  <c:v>110.97571428571401</c:v>
                </c:pt>
                <c:pt idx="169">
                  <c:v>109.71583333333299</c:v>
                </c:pt>
                <c:pt idx="170">
                  <c:v>111.19416666666601</c:v>
                </c:pt>
                <c:pt idx="171">
                  <c:v>111.43833333333301</c:v>
                </c:pt>
                <c:pt idx="172">
                  <c:v>111.075555555555</c:v>
                </c:pt>
                <c:pt idx="173">
                  <c:v>111.92333333333301</c:v>
                </c:pt>
                <c:pt idx="174">
                  <c:v>109.86</c:v>
                </c:pt>
                <c:pt idx="175">
                  <c:v>111.73111111111101</c:v>
                </c:pt>
                <c:pt idx="176">
                  <c:v>109.65</c:v>
                </c:pt>
                <c:pt idx="177">
                  <c:v>109.64444444444401</c:v>
                </c:pt>
                <c:pt idx="178">
                  <c:v>113.766666666666</c:v>
                </c:pt>
                <c:pt idx="179">
                  <c:v>109.075</c:v>
                </c:pt>
                <c:pt idx="180">
                  <c:v>94.158333333333303</c:v>
                </c:pt>
                <c:pt idx="181">
                  <c:v>95.01</c:v>
                </c:pt>
                <c:pt idx="182">
                  <c:v>97.0042857142857</c:v>
                </c:pt>
                <c:pt idx="183">
                  <c:v>91.094999999999999</c:v>
                </c:pt>
                <c:pt idx="184">
                  <c:v>93.653333333333293</c:v>
                </c:pt>
                <c:pt idx="185">
                  <c:v>93.149999999999906</c:v>
                </c:pt>
                <c:pt idx="186">
                  <c:v>91.319166666666604</c:v>
                </c:pt>
                <c:pt idx="187">
                  <c:v>92.242499999999893</c:v>
                </c:pt>
                <c:pt idx="188">
                  <c:v>94.639999999999901</c:v>
                </c:pt>
                <c:pt idx="189">
                  <c:v>93.194166666666604</c:v>
                </c:pt>
                <c:pt idx="190">
                  <c:v>93.35</c:v>
                </c:pt>
                <c:pt idx="191">
                  <c:v>90.462500000000006</c:v>
                </c:pt>
                <c:pt idx="192">
                  <c:v>98.07</c:v>
                </c:pt>
                <c:pt idx="193">
                  <c:v>92.285833333333301</c:v>
                </c:pt>
                <c:pt idx="194">
                  <c:v>95.527499999999904</c:v>
                </c:pt>
                <c:pt idx="195">
                  <c:v>94.653333333333293</c:v>
                </c:pt>
                <c:pt idx="196">
                  <c:v>90.486666666666594</c:v>
                </c:pt>
                <c:pt idx="197">
                  <c:v>93.8391666666666</c:v>
                </c:pt>
                <c:pt idx="198">
                  <c:v>94.469166666666595</c:v>
                </c:pt>
                <c:pt idx="199">
                  <c:v>93.632499999999993</c:v>
                </c:pt>
                <c:pt idx="200">
                  <c:v>95.8958333333333</c:v>
                </c:pt>
                <c:pt idx="201">
                  <c:v>91.8391666666666</c:v>
                </c:pt>
                <c:pt idx="202">
                  <c:v>93.137499999999903</c:v>
                </c:pt>
                <c:pt idx="203">
                  <c:v>94.092500000000001</c:v>
                </c:pt>
                <c:pt idx="204">
                  <c:v>92.850833333333298</c:v>
                </c:pt>
                <c:pt idx="205">
                  <c:v>95.744166666666601</c:v>
                </c:pt>
                <c:pt idx="206">
                  <c:v>92.740833333333299</c:v>
                </c:pt>
                <c:pt idx="207">
                  <c:v>90.087500000000006</c:v>
                </c:pt>
                <c:pt idx="208">
                  <c:v>92.152499999999904</c:v>
                </c:pt>
                <c:pt idx="209">
                  <c:v>95.6875</c:v>
                </c:pt>
                <c:pt idx="210">
                  <c:v>91.192499999999995</c:v>
                </c:pt>
                <c:pt idx="211">
                  <c:v>93.9166666666666</c:v>
                </c:pt>
                <c:pt idx="212">
                  <c:v>90.254166666666606</c:v>
                </c:pt>
                <c:pt idx="213">
                  <c:v>93.100833333333298</c:v>
                </c:pt>
                <c:pt idx="214">
                  <c:v>96.163333333333298</c:v>
                </c:pt>
                <c:pt idx="215">
                  <c:v>92.972499999999997</c:v>
                </c:pt>
                <c:pt idx="216">
                  <c:v>88.909999999999897</c:v>
                </c:pt>
                <c:pt idx="217">
                  <c:v>93.142499999999899</c:v>
                </c:pt>
                <c:pt idx="218">
                  <c:v>93.240833333333299</c:v>
                </c:pt>
                <c:pt idx="219">
                  <c:v>91.870833333333294</c:v>
                </c:pt>
                <c:pt idx="220">
                  <c:v>92.873333333333306</c:v>
                </c:pt>
                <c:pt idx="221">
                  <c:v>88.707499999999996</c:v>
                </c:pt>
                <c:pt idx="222">
                  <c:v>92.928333333333299</c:v>
                </c:pt>
                <c:pt idx="223">
                  <c:v>94.216666666666598</c:v>
                </c:pt>
                <c:pt idx="224">
                  <c:v>90.968333333333305</c:v>
                </c:pt>
                <c:pt idx="225">
                  <c:v>93.7708333333333</c:v>
                </c:pt>
                <c:pt idx="226">
                  <c:v>97.500833333333304</c:v>
                </c:pt>
                <c:pt idx="227">
                  <c:v>95.994166666666601</c:v>
                </c:pt>
                <c:pt idx="228">
                  <c:v>92.954166666666595</c:v>
                </c:pt>
                <c:pt idx="229">
                  <c:v>93.922499999999999</c:v>
                </c:pt>
                <c:pt idx="230">
                  <c:v>94.066666666666606</c:v>
                </c:pt>
                <c:pt idx="231">
                  <c:v>91.638333333333307</c:v>
                </c:pt>
                <c:pt idx="232">
                  <c:v>92.293333333333294</c:v>
                </c:pt>
                <c:pt idx="233">
                  <c:v>90.272499999999994</c:v>
                </c:pt>
                <c:pt idx="234">
                  <c:v>96.438333333333304</c:v>
                </c:pt>
                <c:pt idx="235">
                  <c:v>93.667500000000004</c:v>
                </c:pt>
                <c:pt idx="236">
                  <c:v>90.662222222222198</c:v>
                </c:pt>
                <c:pt idx="237">
                  <c:v>93.676666666666605</c:v>
                </c:pt>
                <c:pt idx="238">
                  <c:v>89.397142857142796</c:v>
                </c:pt>
                <c:pt idx="239">
                  <c:v>93.325833333333307</c:v>
                </c:pt>
                <c:pt idx="240">
                  <c:v>95.897499999999994</c:v>
                </c:pt>
                <c:pt idx="241">
                  <c:v>91.956363636363605</c:v>
                </c:pt>
                <c:pt idx="242">
                  <c:v>92.462857142857104</c:v>
                </c:pt>
                <c:pt idx="243">
                  <c:v>95.384999999999906</c:v>
                </c:pt>
                <c:pt idx="244">
                  <c:v>90.847499999999997</c:v>
                </c:pt>
                <c:pt idx="245">
                  <c:v>93.663333333333298</c:v>
                </c:pt>
                <c:pt idx="246">
                  <c:v>90.486666666666594</c:v>
                </c:pt>
                <c:pt idx="247">
                  <c:v>97.206363636363605</c:v>
                </c:pt>
                <c:pt idx="248">
                  <c:v>95.418333333333294</c:v>
                </c:pt>
                <c:pt idx="249">
                  <c:v>96.343333333333305</c:v>
                </c:pt>
                <c:pt idx="250">
                  <c:v>91.496666666666599</c:v>
                </c:pt>
                <c:pt idx="251">
                  <c:v>93.445833333333297</c:v>
                </c:pt>
                <c:pt idx="252">
                  <c:v>98.274999999999906</c:v>
                </c:pt>
                <c:pt idx="253">
                  <c:v>94.355999999999995</c:v>
                </c:pt>
                <c:pt idx="254">
                  <c:v>93.0085714285714</c:v>
                </c:pt>
                <c:pt idx="255">
                  <c:v>94.266666666666595</c:v>
                </c:pt>
                <c:pt idx="256">
                  <c:v>94.058333333333294</c:v>
                </c:pt>
                <c:pt idx="257">
                  <c:v>94.706666666666607</c:v>
                </c:pt>
                <c:pt idx="258">
                  <c:v>92.304999999999893</c:v>
                </c:pt>
                <c:pt idx="259">
                  <c:v>91.306666666666601</c:v>
                </c:pt>
                <c:pt idx="260">
                  <c:v>90.8958333333333</c:v>
                </c:pt>
                <c:pt idx="261">
                  <c:v>92.348333333333301</c:v>
                </c:pt>
                <c:pt idx="262">
                  <c:v>95.63</c:v>
                </c:pt>
                <c:pt idx="263">
                  <c:v>93.398181818181797</c:v>
                </c:pt>
                <c:pt idx="264">
                  <c:v>96.203749999999999</c:v>
                </c:pt>
                <c:pt idx="265">
                  <c:v>94.444166666666604</c:v>
                </c:pt>
                <c:pt idx="266">
                  <c:v>92.017499999999998</c:v>
                </c:pt>
                <c:pt idx="267">
                  <c:v>95.212499999999906</c:v>
                </c:pt>
                <c:pt idx="268">
                  <c:v>95.262222222222206</c:v>
                </c:pt>
                <c:pt idx="269">
                  <c:v>92.738333333333301</c:v>
                </c:pt>
                <c:pt idx="270">
                  <c:v>96.783749999999998</c:v>
                </c:pt>
                <c:pt idx="271">
                  <c:v>94.048333333333304</c:v>
                </c:pt>
                <c:pt idx="272">
                  <c:v>91.727272727272705</c:v>
                </c:pt>
                <c:pt idx="273">
                  <c:v>92.79</c:v>
                </c:pt>
                <c:pt idx="274">
                  <c:v>91.99</c:v>
                </c:pt>
                <c:pt idx="275">
                  <c:v>90.05</c:v>
                </c:pt>
                <c:pt idx="276">
                  <c:v>93.491666666666603</c:v>
                </c:pt>
                <c:pt idx="277">
                  <c:v>90.999166666666596</c:v>
                </c:pt>
                <c:pt idx="278">
                  <c:v>93.266666666666595</c:v>
                </c:pt>
                <c:pt idx="279">
                  <c:v>91.999166666666596</c:v>
                </c:pt>
                <c:pt idx="280">
                  <c:v>90.307500000000005</c:v>
                </c:pt>
                <c:pt idx="281">
                  <c:v>91.424166666666594</c:v>
                </c:pt>
                <c:pt idx="282">
                  <c:v>92.987499999999997</c:v>
                </c:pt>
                <c:pt idx="283">
                  <c:v>96.709166666666604</c:v>
                </c:pt>
                <c:pt idx="284">
                  <c:v>94.152500000000003</c:v>
                </c:pt>
                <c:pt idx="285">
                  <c:v>94.873333333333306</c:v>
                </c:pt>
                <c:pt idx="286">
                  <c:v>95.133333333333297</c:v>
                </c:pt>
                <c:pt idx="287">
                  <c:v>93.0208333333333</c:v>
                </c:pt>
                <c:pt idx="288">
                  <c:v>96.294285714285706</c:v>
                </c:pt>
                <c:pt idx="289">
                  <c:v>94.922499999999999</c:v>
                </c:pt>
                <c:pt idx="290">
                  <c:v>92.642499999999998</c:v>
                </c:pt>
                <c:pt idx="291">
                  <c:v>93.298333333333304</c:v>
                </c:pt>
                <c:pt idx="292">
                  <c:v>90.047499999999999</c:v>
                </c:pt>
                <c:pt idx="293">
                  <c:v>93.348333333333301</c:v>
                </c:pt>
                <c:pt idx="294">
                  <c:v>91.872500000000002</c:v>
                </c:pt>
                <c:pt idx="295">
                  <c:v>89.765833333333305</c:v>
                </c:pt>
                <c:pt idx="296">
                  <c:v>93.4583333333333</c:v>
                </c:pt>
                <c:pt idx="297">
                  <c:v>91.805833333333297</c:v>
                </c:pt>
                <c:pt idx="298">
                  <c:v>94.952222222222204</c:v>
                </c:pt>
                <c:pt idx="299">
                  <c:v>95.894166666666607</c:v>
                </c:pt>
                <c:pt idx="300">
                  <c:v>90.924999999999997</c:v>
                </c:pt>
                <c:pt idx="301">
                  <c:v>91.3272727272727</c:v>
                </c:pt>
                <c:pt idx="302">
                  <c:v>89.527999999999906</c:v>
                </c:pt>
                <c:pt idx="303">
                  <c:v>95.992499999999893</c:v>
                </c:pt>
                <c:pt idx="304">
                  <c:v>95.757499999999993</c:v>
                </c:pt>
                <c:pt idx="305">
                  <c:v>88.090833333333293</c:v>
                </c:pt>
                <c:pt idx="306">
                  <c:v>91.118888888888804</c:v>
                </c:pt>
                <c:pt idx="307">
                  <c:v>88.774166666666602</c:v>
                </c:pt>
                <c:pt idx="308">
                  <c:v>91.893333333333302</c:v>
                </c:pt>
                <c:pt idx="309">
                  <c:v>91.952500000000001</c:v>
                </c:pt>
                <c:pt idx="310">
                  <c:v>94.504999999999995</c:v>
                </c:pt>
                <c:pt idx="311">
                  <c:v>91.514999999999901</c:v>
                </c:pt>
                <c:pt idx="312">
                  <c:v>92.745000000000005</c:v>
                </c:pt>
                <c:pt idx="313">
                  <c:v>89.092499999999902</c:v>
                </c:pt>
                <c:pt idx="314">
                  <c:v>98.242499999999893</c:v>
                </c:pt>
                <c:pt idx="315">
                  <c:v>93.010833333333295</c:v>
                </c:pt>
                <c:pt idx="316">
                  <c:v>92.356666666666598</c:v>
                </c:pt>
                <c:pt idx="317">
                  <c:v>93.078333333333305</c:v>
                </c:pt>
                <c:pt idx="318">
                  <c:v>92.907499999999899</c:v>
                </c:pt>
                <c:pt idx="319">
                  <c:v>92.074999999999903</c:v>
                </c:pt>
                <c:pt idx="320">
                  <c:v>90.574166666666599</c:v>
                </c:pt>
                <c:pt idx="321">
                  <c:v>91.566666666666606</c:v>
                </c:pt>
                <c:pt idx="322">
                  <c:v>90.649999999999906</c:v>
                </c:pt>
                <c:pt idx="323">
                  <c:v>93.179999999999893</c:v>
                </c:pt>
                <c:pt idx="324">
                  <c:v>92.728999999999999</c:v>
                </c:pt>
                <c:pt idx="325">
                  <c:v>91.346666666666593</c:v>
                </c:pt>
                <c:pt idx="326">
                  <c:v>97.366666666666603</c:v>
                </c:pt>
                <c:pt idx="327">
                  <c:v>90.375833333333304</c:v>
                </c:pt>
                <c:pt idx="328">
                  <c:v>87.474999999999994</c:v>
                </c:pt>
                <c:pt idx="329">
                  <c:v>94.589999999999904</c:v>
                </c:pt>
                <c:pt idx="330">
                  <c:v>92.352500000000006</c:v>
                </c:pt>
                <c:pt idx="331">
                  <c:v>93.919166666666598</c:v>
                </c:pt>
                <c:pt idx="332">
                  <c:v>92.703333333333305</c:v>
                </c:pt>
                <c:pt idx="333">
                  <c:v>89.927499999999995</c:v>
                </c:pt>
                <c:pt idx="334">
                  <c:v>92.654999999999902</c:v>
                </c:pt>
                <c:pt idx="335">
                  <c:v>93.805833333333297</c:v>
                </c:pt>
                <c:pt idx="336">
                  <c:v>91.402500000000003</c:v>
                </c:pt>
                <c:pt idx="337">
                  <c:v>92.496666666666599</c:v>
                </c:pt>
                <c:pt idx="338">
                  <c:v>90.926666666666605</c:v>
                </c:pt>
                <c:pt idx="339">
                  <c:v>95.913333333333298</c:v>
                </c:pt>
                <c:pt idx="340">
                  <c:v>92.822500000000005</c:v>
                </c:pt>
                <c:pt idx="341">
                  <c:v>93.805833333333297</c:v>
                </c:pt>
                <c:pt idx="342">
                  <c:v>96.0555555555555</c:v>
                </c:pt>
                <c:pt idx="343">
                  <c:v>91.576666666666597</c:v>
                </c:pt>
                <c:pt idx="344">
                  <c:v>90.302499999999995</c:v>
                </c:pt>
                <c:pt idx="345">
                  <c:v>93.009166666666601</c:v>
                </c:pt>
                <c:pt idx="346">
                  <c:v>95.102000000000004</c:v>
                </c:pt>
                <c:pt idx="347">
                  <c:v>93.831666666666607</c:v>
                </c:pt>
                <c:pt idx="348">
                  <c:v>92.270909090909001</c:v>
                </c:pt>
                <c:pt idx="349">
                  <c:v>95.849166666666605</c:v>
                </c:pt>
                <c:pt idx="350">
                  <c:v>92.894999999999897</c:v>
                </c:pt>
                <c:pt idx="351">
                  <c:v>97.459166666666604</c:v>
                </c:pt>
                <c:pt idx="352">
                  <c:v>90.898333333333298</c:v>
                </c:pt>
                <c:pt idx="353">
                  <c:v>92.4224999999999</c:v>
                </c:pt>
                <c:pt idx="354">
                  <c:v>96.047499999999999</c:v>
                </c:pt>
                <c:pt idx="355">
                  <c:v>92.858333333333306</c:v>
                </c:pt>
                <c:pt idx="356">
                  <c:v>96.7766666666666</c:v>
                </c:pt>
                <c:pt idx="357">
                  <c:v>93.782499999999999</c:v>
                </c:pt>
                <c:pt idx="358">
                  <c:v>91.845833333333303</c:v>
                </c:pt>
                <c:pt idx="359">
                  <c:v>94.476666666666603</c:v>
                </c:pt>
                <c:pt idx="360">
                  <c:v>95.429999999999893</c:v>
                </c:pt>
                <c:pt idx="361">
                  <c:v>92.961666666666602</c:v>
                </c:pt>
                <c:pt idx="362">
                  <c:v>94.661249999999995</c:v>
                </c:pt>
                <c:pt idx="363">
                  <c:v>91.629166666666606</c:v>
                </c:pt>
                <c:pt idx="364">
                  <c:v>93.872500000000002</c:v>
                </c:pt>
                <c:pt idx="365">
                  <c:v>94.749166666666596</c:v>
                </c:pt>
                <c:pt idx="366">
                  <c:v>94.245000000000005</c:v>
                </c:pt>
                <c:pt idx="367">
                  <c:v>90.465000000000003</c:v>
                </c:pt>
                <c:pt idx="368">
                  <c:v>94.051666666666605</c:v>
                </c:pt>
                <c:pt idx="369">
                  <c:v>94.584166666666604</c:v>
                </c:pt>
                <c:pt idx="370">
                  <c:v>90.363333333333301</c:v>
                </c:pt>
                <c:pt idx="371">
                  <c:v>94.014166666666597</c:v>
                </c:pt>
                <c:pt idx="372">
                  <c:v>91.417500000000004</c:v>
                </c:pt>
                <c:pt idx="373">
                  <c:v>94.453333333333305</c:v>
                </c:pt>
                <c:pt idx="374">
                  <c:v>94.170833333333306</c:v>
                </c:pt>
                <c:pt idx="375">
                  <c:v>93.12</c:v>
                </c:pt>
                <c:pt idx="376">
                  <c:v>96.348333333333301</c:v>
                </c:pt>
                <c:pt idx="377">
                  <c:v>92.232500000000002</c:v>
                </c:pt>
                <c:pt idx="378">
                  <c:v>95.015833333333305</c:v>
                </c:pt>
                <c:pt idx="379">
                  <c:v>93.649166666666602</c:v>
                </c:pt>
                <c:pt idx="380">
                  <c:v>93.278333333333293</c:v>
                </c:pt>
                <c:pt idx="381">
                  <c:v>92.955833333333302</c:v>
                </c:pt>
                <c:pt idx="382">
                  <c:v>90.924166666666594</c:v>
                </c:pt>
                <c:pt idx="383">
                  <c:v>92.703333333333305</c:v>
                </c:pt>
                <c:pt idx="384">
                  <c:v>93.4016666666666</c:v>
                </c:pt>
                <c:pt idx="385">
                  <c:v>90.633333333333297</c:v>
                </c:pt>
                <c:pt idx="386">
                  <c:v>92.266666666666595</c:v>
                </c:pt>
                <c:pt idx="387">
                  <c:v>91.115833333333299</c:v>
                </c:pt>
                <c:pt idx="388">
                  <c:v>92.415833333333296</c:v>
                </c:pt>
                <c:pt idx="389">
                  <c:v>94.924166666666594</c:v>
                </c:pt>
                <c:pt idx="390">
                  <c:v>86.441666666666606</c:v>
                </c:pt>
                <c:pt idx="391">
                  <c:v>93.585833333333298</c:v>
                </c:pt>
                <c:pt idx="392">
                  <c:v>91.088333333333296</c:v>
                </c:pt>
                <c:pt idx="393">
                  <c:v>89.025833333333296</c:v>
                </c:pt>
                <c:pt idx="394">
                  <c:v>92.524166666666602</c:v>
                </c:pt>
                <c:pt idx="395">
                  <c:v>90.219166666666595</c:v>
                </c:pt>
                <c:pt idx="396">
                  <c:v>93.884166666666601</c:v>
                </c:pt>
                <c:pt idx="397">
                  <c:v>93.745833333333294</c:v>
                </c:pt>
                <c:pt idx="398">
                  <c:v>95.747499999999903</c:v>
                </c:pt>
                <c:pt idx="399">
                  <c:v>90.974166666666605</c:v>
                </c:pt>
                <c:pt idx="400">
                  <c:v>94.1666666666666</c:v>
                </c:pt>
                <c:pt idx="401">
                  <c:v>96.384166666666601</c:v>
                </c:pt>
                <c:pt idx="402">
                  <c:v>94.815833333333302</c:v>
                </c:pt>
                <c:pt idx="403">
                  <c:v>95.547499999999999</c:v>
                </c:pt>
                <c:pt idx="404">
                  <c:v>90.974999999999895</c:v>
                </c:pt>
                <c:pt idx="405">
                  <c:v>92.144166666666607</c:v>
                </c:pt>
                <c:pt idx="406">
                  <c:v>91.504444444444403</c:v>
                </c:pt>
                <c:pt idx="407">
                  <c:v>94.920833333333306</c:v>
                </c:pt>
                <c:pt idx="408">
                  <c:v>95.2141666666666</c:v>
                </c:pt>
                <c:pt idx="409">
                  <c:v>94.086666666666602</c:v>
                </c:pt>
                <c:pt idx="410">
                  <c:v>92.909999999999897</c:v>
                </c:pt>
                <c:pt idx="411">
                  <c:v>92.474166666666605</c:v>
                </c:pt>
                <c:pt idx="412">
                  <c:v>89.757499999999993</c:v>
                </c:pt>
                <c:pt idx="413">
                  <c:v>93.077499999999901</c:v>
                </c:pt>
                <c:pt idx="414">
                  <c:v>90.888333333333307</c:v>
                </c:pt>
                <c:pt idx="415">
                  <c:v>93.18</c:v>
                </c:pt>
                <c:pt idx="416">
                  <c:v>92.563333333333304</c:v>
                </c:pt>
                <c:pt idx="417">
                  <c:v>94.260833333333295</c:v>
                </c:pt>
                <c:pt idx="418">
                  <c:v>88.240833333333299</c:v>
                </c:pt>
                <c:pt idx="419">
                  <c:v>92.031666666666595</c:v>
                </c:pt>
                <c:pt idx="420">
                  <c:v>92.867500000000007</c:v>
                </c:pt>
                <c:pt idx="421">
                  <c:v>91.5416666666666</c:v>
                </c:pt>
                <c:pt idx="422">
                  <c:v>94.8541666666666</c:v>
                </c:pt>
                <c:pt idx="423">
                  <c:v>90.887500000000003</c:v>
                </c:pt>
                <c:pt idx="424">
                  <c:v>92.579166666666595</c:v>
                </c:pt>
                <c:pt idx="425">
                  <c:v>95.422499999999999</c:v>
                </c:pt>
                <c:pt idx="426">
                  <c:v>94.640833333333305</c:v>
                </c:pt>
                <c:pt idx="427">
                  <c:v>94.069166666666604</c:v>
                </c:pt>
                <c:pt idx="428">
                  <c:v>91.788333333333298</c:v>
                </c:pt>
                <c:pt idx="429">
                  <c:v>88.107500000000002</c:v>
                </c:pt>
                <c:pt idx="430">
                  <c:v>92.053333333333299</c:v>
                </c:pt>
                <c:pt idx="431">
                  <c:v>94.427499999999995</c:v>
                </c:pt>
                <c:pt idx="432">
                  <c:v>94.785833333333301</c:v>
                </c:pt>
                <c:pt idx="433">
                  <c:v>92.864999999999995</c:v>
                </c:pt>
                <c:pt idx="434">
                  <c:v>91.605833333333294</c:v>
                </c:pt>
                <c:pt idx="435">
                  <c:v>94.448333333333295</c:v>
                </c:pt>
                <c:pt idx="436">
                  <c:v>89.094999999999899</c:v>
                </c:pt>
                <c:pt idx="437">
                  <c:v>95.37</c:v>
                </c:pt>
                <c:pt idx="438">
                  <c:v>92.759166666666601</c:v>
                </c:pt>
                <c:pt idx="439">
                  <c:v>96.861666666666594</c:v>
                </c:pt>
                <c:pt idx="440">
                  <c:v>92.893333333333302</c:v>
                </c:pt>
                <c:pt idx="441">
                  <c:v>91.62</c:v>
                </c:pt>
                <c:pt idx="442">
                  <c:v>95.988333333333301</c:v>
                </c:pt>
                <c:pt idx="443">
                  <c:v>94.588333333333296</c:v>
                </c:pt>
                <c:pt idx="444">
                  <c:v>94.031666666666595</c:v>
                </c:pt>
                <c:pt idx="445">
                  <c:v>93.4166666666666</c:v>
                </c:pt>
                <c:pt idx="446">
                  <c:v>91.315833333333302</c:v>
                </c:pt>
                <c:pt idx="447">
                  <c:v>93.227500000000006</c:v>
                </c:pt>
                <c:pt idx="448">
                  <c:v>95.254999999999995</c:v>
                </c:pt>
                <c:pt idx="449">
                  <c:v>95.577500000000001</c:v>
                </c:pt>
                <c:pt idx="450">
                  <c:v>92.415000000000006</c:v>
                </c:pt>
                <c:pt idx="451">
                  <c:v>95.493333333333297</c:v>
                </c:pt>
                <c:pt idx="452">
                  <c:v>94.879166666666606</c:v>
                </c:pt>
                <c:pt idx="453">
                  <c:v>91.33</c:v>
                </c:pt>
                <c:pt idx="454">
                  <c:v>92.034999999999997</c:v>
                </c:pt>
                <c:pt idx="455">
                  <c:v>93.301666666666605</c:v>
                </c:pt>
                <c:pt idx="456">
                  <c:v>92.251666666666594</c:v>
                </c:pt>
                <c:pt idx="457">
                  <c:v>93.829166666666595</c:v>
                </c:pt>
                <c:pt idx="458">
                  <c:v>96.950833333333307</c:v>
                </c:pt>
                <c:pt idx="459">
                  <c:v>89.111666666666594</c:v>
                </c:pt>
                <c:pt idx="460">
                  <c:v>93.700833333333307</c:v>
                </c:pt>
                <c:pt idx="461">
                  <c:v>91.821666666666601</c:v>
                </c:pt>
                <c:pt idx="462">
                  <c:v>91.176666666666605</c:v>
                </c:pt>
                <c:pt idx="463">
                  <c:v>93.967499999999902</c:v>
                </c:pt>
                <c:pt idx="464">
                  <c:v>96.016666666666694</c:v>
                </c:pt>
                <c:pt idx="465">
                  <c:v>93.3</c:v>
                </c:pt>
                <c:pt idx="466">
                  <c:v>93.487272727272696</c:v>
                </c:pt>
                <c:pt idx="467">
                  <c:v>92.534166666666593</c:v>
                </c:pt>
                <c:pt idx="468">
                  <c:v>90.468333333333305</c:v>
                </c:pt>
                <c:pt idx="469">
                  <c:v>94.832499999999996</c:v>
                </c:pt>
                <c:pt idx="470">
                  <c:v>95.144999999999996</c:v>
                </c:pt>
                <c:pt idx="471">
                  <c:v>93.267499999999998</c:v>
                </c:pt>
                <c:pt idx="472">
                  <c:v>94.013333333333307</c:v>
                </c:pt>
                <c:pt idx="473">
                  <c:v>95.63</c:v>
                </c:pt>
                <c:pt idx="474">
                  <c:v>92.195833333333297</c:v>
                </c:pt>
                <c:pt idx="475">
                  <c:v>91.516666666666595</c:v>
                </c:pt>
                <c:pt idx="476">
                  <c:v>94.718333333333305</c:v>
                </c:pt>
                <c:pt idx="477">
                  <c:v>93.7083333333333</c:v>
                </c:pt>
                <c:pt idx="478">
                  <c:v>88.927499999999995</c:v>
                </c:pt>
                <c:pt idx="479">
                  <c:v>92.028333333333293</c:v>
                </c:pt>
                <c:pt idx="480">
                  <c:v>93.161666666666605</c:v>
                </c:pt>
                <c:pt idx="481">
                  <c:v>94.2766666666666</c:v>
                </c:pt>
                <c:pt idx="482">
                  <c:v>89.2083333333333</c:v>
                </c:pt>
                <c:pt idx="483">
                  <c:v>94.743333333333297</c:v>
                </c:pt>
                <c:pt idx="484">
                  <c:v>89.875833333333304</c:v>
                </c:pt>
                <c:pt idx="485">
                  <c:v>90.906666666666595</c:v>
                </c:pt>
                <c:pt idx="486">
                  <c:v>94.0058333333333</c:v>
                </c:pt>
                <c:pt idx="487">
                  <c:v>92.414166666666603</c:v>
                </c:pt>
                <c:pt idx="488">
                  <c:v>92.831666666666607</c:v>
                </c:pt>
                <c:pt idx="489">
                  <c:v>92.375</c:v>
                </c:pt>
                <c:pt idx="490">
                  <c:v>89.369166666666601</c:v>
                </c:pt>
                <c:pt idx="491">
                  <c:v>93.370833333333294</c:v>
                </c:pt>
                <c:pt idx="492">
                  <c:v>91.319166666666604</c:v>
                </c:pt>
                <c:pt idx="493">
                  <c:v>91.633333333333297</c:v>
                </c:pt>
                <c:pt idx="494">
                  <c:v>93.654166666666598</c:v>
                </c:pt>
                <c:pt idx="495">
                  <c:v>93.094999999999899</c:v>
                </c:pt>
                <c:pt idx="496">
                  <c:v>93.775000000000006</c:v>
                </c:pt>
                <c:pt idx="497">
                  <c:v>88.952500000000001</c:v>
                </c:pt>
                <c:pt idx="498">
                  <c:v>92.994166666666601</c:v>
                </c:pt>
                <c:pt idx="499">
                  <c:v>97.970833333333303</c:v>
                </c:pt>
                <c:pt idx="500">
                  <c:v>92.363333333333301</c:v>
                </c:pt>
                <c:pt idx="501">
                  <c:v>93.679166666666603</c:v>
                </c:pt>
                <c:pt idx="502">
                  <c:v>92.120833333333294</c:v>
                </c:pt>
                <c:pt idx="503">
                  <c:v>95.302499999999995</c:v>
                </c:pt>
                <c:pt idx="504">
                  <c:v>90.0416666666666</c:v>
                </c:pt>
                <c:pt idx="505">
                  <c:v>92.947499999999906</c:v>
                </c:pt>
                <c:pt idx="506">
                  <c:v>94.227500000000006</c:v>
                </c:pt>
                <c:pt idx="507">
                  <c:v>94.241666666666603</c:v>
                </c:pt>
                <c:pt idx="508">
                  <c:v>91.0266666666666</c:v>
                </c:pt>
                <c:pt idx="509">
                  <c:v>92.328333333333305</c:v>
                </c:pt>
                <c:pt idx="510">
                  <c:v>97.080833333333302</c:v>
                </c:pt>
                <c:pt idx="511">
                  <c:v>93.259999999999906</c:v>
                </c:pt>
                <c:pt idx="512">
                  <c:v>92.435833333333306</c:v>
                </c:pt>
                <c:pt idx="513">
                  <c:v>91.976666666666603</c:v>
                </c:pt>
                <c:pt idx="514">
                  <c:v>92.086666666666602</c:v>
                </c:pt>
                <c:pt idx="515">
                  <c:v>92.968333333333305</c:v>
                </c:pt>
                <c:pt idx="516">
                  <c:v>96.536666666666605</c:v>
                </c:pt>
                <c:pt idx="517">
                  <c:v>94.171666666666596</c:v>
                </c:pt>
                <c:pt idx="518">
                  <c:v>94.457499999999996</c:v>
                </c:pt>
                <c:pt idx="519">
                  <c:v>93.327499999999901</c:v>
                </c:pt>
                <c:pt idx="520">
                  <c:v>96.022499999999994</c:v>
                </c:pt>
                <c:pt idx="521">
                  <c:v>94.177499999999995</c:v>
                </c:pt>
                <c:pt idx="522">
                  <c:v>93.3125</c:v>
                </c:pt>
                <c:pt idx="523">
                  <c:v>92.627499999999998</c:v>
                </c:pt>
                <c:pt idx="524">
                  <c:v>93.024166666666602</c:v>
                </c:pt>
                <c:pt idx="525">
                  <c:v>92.092500000000001</c:v>
                </c:pt>
                <c:pt idx="526">
                  <c:v>92.263333333333307</c:v>
                </c:pt>
                <c:pt idx="527">
                  <c:v>93.793333333333294</c:v>
                </c:pt>
                <c:pt idx="528">
                  <c:v>92.381999999999906</c:v>
                </c:pt>
                <c:pt idx="529">
                  <c:v>92.907499999999999</c:v>
                </c:pt>
                <c:pt idx="530">
                  <c:v>93.206249999999997</c:v>
                </c:pt>
                <c:pt idx="531">
                  <c:v>97.012499999999903</c:v>
                </c:pt>
                <c:pt idx="532">
                  <c:v>89.178333333333299</c:v>
                </c:pt>
                <c:pt idx="533">
                  <c:v>90.419166666666598</c:v>
                </c:pt>
                <c:pt idx="534">
                  <c:v>95.5891666666666</c:v>
                </c:pt>
                <c:pt idx="535">
                  <c:v>97.796666666666596</c:v>
                </c:pt>
                <c:pt idx="536">
                  <c:v>93.211666666666602</c:v>
                </c:pt>
                <c:pt idx="537">
                  <c:v>92.63</c:v>
                </c:pt>
                <c:pt idx="538">
                  <c:v>93.126666666666594</c:v>
                </c:pt>
                <c:pt idx="539">
                  <c:v>94.182499999999905</c:v>
                </c:pt>
                <c:pt idx="540">
                  <c:v>92.816666666666606</c:v>
                </c:pt>
                <c:pt idx="541">
                  <c:v>89.649166666666602</c:v>
                </c:pt>
                <c:pt idx="542">
                  <c:v>89.694999999999993</c:v>
                </c:pt>
                <c:pt idx="543">
                  <c:v>90.165000000000006</c:v>
                </c:pt>
                <c:pt idx="544">
                  <c:v>92.224999999999994</c:v>
                </c:pt>
                <c:pt idx="545">
                  <c:v>91.504999999999995</c:v>
                </c:pt>
                <c:pt idx="546">
                  <c:v>95.185833333333306</c:v>
                </c:pt>
                <c:pt idx="547">
                  <c:v>92.634166666666601</c:v>
                </c:pt>
                <c:pt idx="548">
                  <c:v>91.8541666666666</c:v>
                </c:pt>
                <c:pt idx="549">
                  <c:v>88.734166666666596</c:v>
                </c:pt>
                <c:pt idx="550">
                  <c:v>97.854285714285695</c:v>
                </c:pt>
                <c:pt idx="551">
                  <c:v>90.266666666666595</c:v>
                </c:pt>
                <c:pt idx="552">
                  <c:v>93.316666666666606</c:v>
                </c:pt>
                <c:pt idx="553">
                  <c:v>91.059166666666599</c:v>
                </c:pt>
                <c:pt idx="554">
                  <c:v>96.3808333333333</c:v>
                </c:pt>
                <c:pt idx="555">
                  <c:v>94.445833333333297</c:v>
                </c:pt>
                <c:pt idx="556">
                  <c:v>89.991666666666603</c:v>
                </c:pt>
                <c:pt idx="557">
                  <c:v>93.043333333333294</c:v>
                </c:pt>
                <c:pt idx="558">
                  <c:v>92.8</c:v>
                </c:pt>
                <c:pt idx="559">
                  <c:v>92.62</c:v>
                </c:pt>
                <c:pt idx="560">
                  <c:v>89.626666666666594</c:v>
                </c:pt>
                <c:pt idx="561">
                  <c:v>96.4433333333333</c:v>
                </c:pt>
                <c:pt idx="562">
                  <c:v>95.782499999999999</c:v>
                </c:pt>
                <c:pt idx="563">
                  <c:v>91.242500000000007</c:v>
                </c:pt>
                <c:pt idx="564">
                  <c:v>94.824999999999903</c:v>
                </c:pt>
                <c:pt idx="565">
                  <c:v>97.902499999999904</c:v>
                </c:pt>
                <c:pt idx="566">
                  <c:v>88.783333333333303</c:v>
                </c:pt>
                <c:pt idx="567">
                  <c:v>93.279999999999902</c:v>
                </c:pt>
                <c:pt idx="568">
                  <c:v>89.876666666666594</c:v>
                </c:pt>
                <c:pt idx="569">
                  <c:v>93.448333333333295</c:v>
                </c:pt>
                <c:pt idx="570">
                  <c:v>89.710833333333298</c:v>
                </c:pt>
                <c:pt idx="571">
                  <c:v>93.548333333333304</c:v>
                </c:pt>
                <c:pt idx="572">
                  <c:v>97.102500000000006</c:v>
                </c:pt>
                <c:pt idx="573">
                  <c:v>93.54</c:v>
                </c:pt>
                <c:pt idx="574">
                  <c:v>96.017499999999899</c:v>
                </c:pt>
                <c:pt idx="575">
                  <c:v>95.88</c:v>
                </c:pt>
                <c:pt idx="576">
                  <c:v>97.279166666666598</c:v>
                </c:pt>
                <c:pt idx="577">
                  <c:v>92.186666666666596</c:v>
                </c:pt>
                <c:pt idx="578">
                  <c:v>92.573333333333295</c:v>
                </c:pt>
                <c:pt idx="579">
                  <c:v>92.292499999999905</c:v>
                </c:pt>
                <c:pt idx="580">
                  <c:v>89.856666666666598</c:v>
                </c:pt>
                <c:pt idx="581">
                  <c:v>95.3958333333333</c:v>
                </c:pt>
                <c:pt idx="582">
                  <c:v>90.515833333333305</c:v>
                </c:pt>
                <c:pt idx="583">
                  <c:v>91.726666666666603</c:v>
                </c:pt>
                <c:pt idx="584">
                  <c:v>93.337499999999906</c:v>
                </c:pt>
                <c:pt idx="585">
                  <c:v>94.040833333333296</c:v>
                </c:pt>
                <c:pt idx="586">
                  <c:v>91.495833333333294</c:v>
                </c:pt>
                <c:pt idx="587">
                  <c:v>91.925833333333301</c:v>
                </c:pt>
                <c:pt idx="588">
                  <c:v>95.820833333333297</c:v>
                </c:pt>
                <c:pt idx="589">
                  <c:v>96.074166666666599</c:v>
                </c:pt>
                <c:pt idx="590">
                  <c:v>89.605000000000004</c:v>
                </c:pt>
                <c:pt idx="591">
                  <c:v>94.202500000000001</c:v>
                </c:pt>
                <c:pt idx="592">
                  <c:v>94.43</c:v>
                </c:pt>
                <c:pt idx="593">
                  <c:v>92.056666666666601</c:v>
                </c:pt>
                <c:pt idx="594">
                  <c:v>93.225833333333298</c:v>
                </c:pt>
                <c:pt idx="595">
                  <c:v>89.435000000000002</c:v>
                </c:pt>
                <c:pt idx="596">
                  <c:v>89.132499999999993</c:v>
                </c:pt>
                <c:pt idx="597">
                  <c:v>92.077499999999901</c:v>
                </c:pt>
                <c:pt idx="598">
                  <c:v>89.795833333333306</c:v>
                </c:pt>
                <c:pt idx="599">
                  <c:v>91.334999999999994</c:v>
                </c:pt>
                <c:pt idx="600">
                  <c:v>91.149166666666602</c:v>
                </c:pt>
                <c:pt idx="601">
                  <c:v>91.080833333333302</c:v>
                </c:pt>
                <c:pt idx="602">
                  <c:v>93.509166666666601</c:v>
                </c:pt>
                <c:pt idx="603">
                  <c:v>92.410833333333301</c:v>
                </c:pt>
                <c:pt idx="604">
                  <c:v>91.293333333333294</c:v>
                </c:pt>
                <c:pt idx="605">
                  <c:v>90.894166666666607</c:v>
                </c:pt>
                <c:pt idx="606">
                  <c:v>92.777499999999904</c:v>
                </c:pt>
                <c:pt idx="607">
                  <c:v>94.932500000000005</c:v>
                </c:pt>
                <c:pt idx="608">
                  <c:v>92.434166666666599</c:v>
                </c:pt>
                <c:pt idx="609">
                  <c:v>93.046666666666596</c:v>
                </c:pt>
                <c:pt idx="610">
                  <c:v>93.422499999999999</c:v>
                </c:pt>
                <c:pt idx="611">
                  <c:v>97.349166666666605</c:v>
                </c:pt>
                <c:pt idx="612">
                  <c:v>96.465454545454506</c:v>
                </c:pt>
                <c:pt idx="613">
                  <c:v>92.75</c:v>
                </c:pt>
                <c:pt idx="614">
                  <c:v>92.273333333333298</c:v>
                </c:pt>
                <c:pt idx="615">
                  <c:v>88.793333333333294</c:v>
                </c:pt>
                <c:pt idx="616">
                  <c:v>87.631666666666604</c:v>
                </c:pt>
                <c:pt idx="617">
                  <c:v>90.684166666666599</c:v>
                </c:pt>
                <c:pt idx="618">
                  <c:v>90.214999999999904</c:v>
                </c:pt>
                <c:pt idx="619">
                  <c:v>93.018333333333302</c:v>
                </c:pt>
                <c:pt idx="620">
                  <c:v>94.704999999999998</c:v>
                </c:pt>
                <c:pt idx="621">
                  <c:v>94.664166666666603</c:v>
                </c:pt>
                <c:pt idx="622">
                  <c:v>92.75</c:v>
                </c:pt>
                <c:pt idx="623">
                  <c:v>91.389999999999901</c:v>
                </c:pt>
                <c:pt idx="624">
                  <c:v>93.83</c:v>
                </c:pt>
                <c:pt idx="625">
                  <c:v>92.7083333333333</c:v>
                </c:pt>
                <c:pt idx="626">
                  <c:v>91.600833333333298</c:v>
                </c:pt>
                <c:pt idx="627">
                  <c:v>89.942499999999995</c:v>
                </c:pt>
                <c:pt idx="628">
                  <c:v>96.827500000000001</c:v>
                </c:pt>
                <c:pt idx="629">
                  <c:v>95.646666666666604</c:v>
                </c:pt>
                <c:pt idx="630">
                  <c:v>91.236666666666594</c:v>
                </c:pt>
                <c:pt idx="631">
                  <c:v>91.305833333333297</c:v>
                </c:pt>
                <c:pt idx="632">
                  <c:v>90.596666666666593</c:v>
                </c:pt>
                <c:pt idx="633">
                  <c:v>95.46</c:v>
                </c:pt>
                <c:pt idx="634">
                  <c:v>95.662499999999895</c:v>
                </c:pt>
                <c:pt idx="635">
                  <c:v>97.945833333333297</c:v>
                </c:pt>
                <c:pt idx="636">
                  <c:v>92.997500000000002</c:v>
                </c:pt>
                <c:pt idx="637">
                  <c:v>95.619166666666601</c:v>
                </c:pt>
                <c:pt idx="638">
                  <c:v>94.369166666666601</c:v>
                </c:pt>
                <c:pt idx="639">
                  <c:v>88.018333333333302</c:v>
                </c:pt>
                <c:pt idx="640">
                  <c:v>90.931666666666601</c:v>
                </c:pt>
                <c:pt idx="641">
                  <c:v>94.170833333333306</c:v>
                </c:pt>
                <c:pt idx="642">
                  <c:v>96.814166666666594</c:v>
                </c:pt>
                <c:pt idx="643">
                  <c:v>92.745000000000005</c:v>
                </c:pt>
                <c:pt idx="644">
                  <c:v>89.886666666666599</c:v>
                </c:pt>
                <c:pt idx="645">
                  <c:v>91.894545454545394</c:v>
                </c:pt>
                <c:pt idx="646">
                  <c:v>90.055714285714203</c:v>
                </c:pt>
                <c:pt idx="647">
                  <c:v>92.525833333333296</c:v>
                </c:pt>
                <c:pt idx="648">
                  <c:v>93.71875</c:v>
                </c:pt>
                <c:pt idx="649">
                  <c:v>94.435833333333306</c:v>
                </c:pt>
                <c:pt idx="650">
                  <c:v>95.419166666666598</c:v>
                </c:pt>
                <c:pt idx="651">
                  <c:v>94.839999999999904</c:v>
                </c:pt>
                <c:pt idx="652">
                  <c:v>90.721666666666593</c:v>
                </c:pt>
                <c:pt idx="653">
                  <c:v>97.636666666666599</c:v>
                </c:pt>
                <c:pt idx="654">
                  <c:v>90.548333333333304</c:v>
                </c:pt>
                <c:pt idx="655">
                  <c:v>91.250833333333304</c:v>
                </c:pt>
                <c:pt idx="656">
                  <c:v>92.099166666666605</c:v>
                </c:pt>
                <c:pt idx="657">
                  <c:v>92.097272727272696</c:v>
                </c:pt>
                <c:pt idx="658">
                  <c:v>97.952857142857098</c:v>
                </c:pt>
                <c:pt idx="659">
                  <c:v>92.206666666666607</c:v>
                </c:pt>
                <c:pt idx="660">
                  <c:v>96.4433333333333</c:v>
                </c:pt>
                <c:pt idx="661">
                  <c:v>94.2766666666666</c:v>
                </c:pt>
                <c:pt idx="662">
                  <c:v>90.676666666666605</c:v>
                </c:pt>
                <c:pt idx="663">
                  <c:v>92.789166666666603</c:v>
                </c:pt>
                <c:pt idx="664">
                  <c:v>87.263333333333307</c:v>
                </c:pt>
                <c:pt idx="665">
                  <c:v>91.471666666666593</c:v>
                </c:pt>
                <c:pt idx="666">
                  <c:v>96.064166666666594</c:v>
                </c:pt>
                <c:pt idx="667">
                  <c:v>95.494166666666601</c:v>
                </c:pt>
                <c:pt idx="668">
                  <c:v>94.431666666666601</c:v>
                </c:pt>
                <c:pt idx="669">
                  <c:v>92.842499999999902</c:v>
                </c:pt>
                <c:pt idx="670">
                  <c:v>97.060833333333306</c:v>
                </c:pt>
                <c:pt idx="671">
                  <c:v>92.796666666666596</c:v>
                </c:pt>
                <c:pt idx="672">
                  <c:v>92.504999999999995</c:v>
                </c:pt>
                <c:pt idx="673">
                  <c:v>92.484166666666596</c:v>
                </c:pt>
                <c:pt idx="674">
                  <c:v>91.757000000000005</c:v>
                </c:pt>
                <c:pt idx="675">
                  <c:v>93.080833333333302</c:v>
                </c:pt>
                <c:pt idx="676">
                  <c:v>92.68</c:v>
                </c:pt>
                <c:pt idx="677">
                  <c:v>91.634166666666601</c:v>
                </c:pt>
                <c:pt idx="678">
                  <c:v>95.111666666666594</c:v>
                </c:pt>
                <c:pt idx="679">
                  <c:v>93.984999999999999</c:v>
                </c:pt>
                <c:pt idx="680">
                  <c:v>94.454999999999998</c:v>
                </c:pt>
                <c:pt idx="681">
                  <c:v>92.797499999999999</c:v>
                </c:pt>
                <c:pt idx="682">
                  <c:v>93.024166666666602</c:v>
                </c:pt>
                <c:pt idx="683">
                  <c:v>92.905000000000001</c:v>
                </c:pt>
                <c:pt idx="684">
                  <c:v>92.018333333333302</c:v>
                </c:pt>
                <c:pt idx="685">
                  <c:v>94.912499999999994</c:v>
                </c:pt>
                <c:pt idx="686">
                  <c:v>93.859166666666596</c:v>
                </c:pt>
                <c:pt idx="687">
                  <c:v>91.686666666666596</c:v>
                </c:pt>
                <c:pt idx="688">
                  <c:v>93.885833333333295</c:v>
                </c:pt>
                <c:pt idx="689">
                  <c:v>93.326666666666597</c:v>
                </c:pt>
                <c:pt idx="690">
                  <c:v>94.9375</c:v>
                </c:pt>
                <c:pt idx="691">
                  <c:v>94.245833333333294</c:v>
                </c:pt>
                <c:pt idx="692">
                  <c:v>89.978333333333296</c:v>
                </c:pt>
                <c:pt idx="693">
                  <c:v>93.031666666666595</c:v>
                </c:pt>
                <c:pt idx="694">
                  <c:v>92.2708333333333</c:v>
                </c:pt>
                <c:pt idx="695">
                  <c:v>93.975833333333298</c:v>
                </c:pt>
                <c:pt idx="696">
                  <c:v>91.39</c:v>
                </c:pt>
                <c:pt idx="697">
                  <c:v>89.696666666666601</c:v>
                </c:pt>
                <c:pt idx="698">
                  <c:v>94.949166666666599</c:v>
                </c:pt>
                <c:pt idx="699">
                  <c:v>93.538333333333298</c:v>
                </c:pt>
                <c:pt idx="700">
                  <c:v>93.586666666666602</c:v>
                </c:pt>
                <c:pt idx="701">
                  <c:v>91.453333333333305</c:v>
                </c:pt>
                <c:pt idx="702">
                  <c:v>92.62</c:v>
                </c:pt>
                <c:pt idx="703">
                  <c:v>95.298333333333304</c:v>
                </c:pt>
                <c:pt idx="704">
                  <c:v>92.412499999999994</c:v>
                </c:pt>
                <c:pt idx="705">
                  <c:v>90.366666666666603</c:v>
                </c:pt>
                <c:pt idx="706">
                  <c:v>92.250833333333304</c:v>
                </c:pt>
                <c:pt idx="707">
                  <c:v>91.97</c:v>
                </c:pt>
                <c:pt idx="708">
                  <c:v>93.757499999999993</c:v>
                </c:pt>
                <c:pt idx="709">
                  <c:v>95.6458333333333</c:v>
                </c:pt>
                <c:pt idx="710">
                  <c:v>92.878333333333302</c:v>
                </c:pt>
                <c:pt idx="711">
                  <c:v>92.855833333333294</c:v>
                </c:pt>
                <c:pt idx="712">
                  <c:v>93.114999999999995</c:v>
                </c:pt>
                <c:pt idx="713">
                  <c:v>92.212499999999906</c:v>
                </c:pt>
                <c:pt idx="714">
                  <c:v>93.219166666666595</c:v>
                </c:pt>
                <c:pt idx="715">
                  <c:v>93.787499999999895</c:v>
                </c:pt>
                <c:pt idx="716">
                  <c:v>94.329999999999899</c:v>
                </c:pt>
                <c:pt idx="717">
                  <c:v>95.224166666666605</c:v>
                </c:pt>
                <c:pt idx="718">
                  <c:v>92.940833333333302</c:v>
                </c:pt>
                <c:pt idx="719">
                  <c:v>90.131666666666604</c:v>
                </c:pt>
                <c:pt idx="720">
                  <c:v>90.2141666666666</c:v>
                </c:pt>
                <c:pt idx="721">
                  <c:v>91.858333333333306</c:v>
                </c:pt>
                <c:pt idx="722">
                  <c:v>96.48</c:v>
                </c:pt>
                <c:pt idx="723">
                  <c:v>96.315833333333302</c:v>
                </c:pt>
                <c:pt idx="724">
                  <c:v>95.259166666666601</c:v>
                </c:pt>
                <c:pt idx="725">
                  <c:v>95.25</c:v>
                </c:pt>
                <c:pt idx="726">
                  <c:v>94.122500000000002</c:v>
                </c:pt>
                <c:pt idx="727">
                  <c:v>92.79</c:v>
                </c:pt>
                <c:pt idx="728">
                  <c:v>90.688333333333304</c:v>
                </c:pt>
                <c:pt idx="729">
                  <c:v>96.152500000000003</c:v>
                </c:pt>
              </c:numCache>
            </c:numRef>
          </c:xVal>
          <c:yVal>
            <c:numRef>
              <c:f>'Water Trading Repository Table'!$B$733:$B$1462</c:f>
              <c:numCache>
                <c:formatCode>0.00</c:formatCode>
                <c:ptCount val="730"/>
                <c:pt idx="0">
                  <c:v>2814.7105606124901</c:v>
                </c:pt>
                <c:pt idx="1">
                  <c:v>2820.15931286666</c:v>
                </c:pt>
                <c:pt idx="2">
                  <c:v>2147.3532233291598</c:v>
                </c:pt>
                <c:pt idx="3">
                  <c:v>2545.3108069374898</c:v>
                </c:pt>
                <c:pt idx="4">
                  <c:v>2222.4136193208301</c:v>
                </c:pt>
                <c:pt idx="5">
                  <c:v>2257.3158007708298</c:v>
                </c:pt>
                <c:pt idx="6">
                  <c:v>2032.198344465</c:v>
                </c:pt>
                <c:pt idx="7">
                  <c:v>2117.8163037374902</c:v>
                </c:pt>
                <c:pt idx="8">
                  <c:v>1881.9500175666601</c:v>
                </c:pt>
                <c:pt idx="9">
                  <c:v>2576.3438875909001</c:v>
                </c:pt>
                <c:pt idx="10">
                  <c:v>2044.66478628499</c:v>
                </c:pt>
                <c:pt idx="11">
                  <c:v>2868.9563182708298</c:v>
                </c:pt>
                <c:pt idx="12">
                  <c:v>2472.6334011958302</c:v>
                </c:pt>
                <c:pt idx="13">
                  <c:v>3299.9393580708202</c:v>
                </c:pt>
                <c:pt idx="14">
                  <c:v>2786.5475998083298</c:v>
                </c:pt>
                <c:pt idx="15">
                  <c:v>3225.7517746541598</c:v>
                </c:pt>
                <c:pt idx="16">
                  <c:v>2425.1360756541599</c:v>
                </c:pt>
                <c:pt idx="17">
                  <c:v>2401.8058121333302</c:v>
                </c:pt>
                <c:pt idx="18">
                  <c:v>2113.5125400799898</c:v>
                </c:pt>
                <c:pt idx="19">
                  <c:v>2433.3480168166602</c:v>
                </c:pt>
                <c:pt idx="20">
                  <c:v>2189.0438997312399</c:v>
                </c:pt>
                <c:pt idx="21">
                  <c:v>2483.5657340083299</c:v>
                </c:pt>
                <c:pt idx="22">
                  <c:v>1896.0243473666601</c:v>
                </c:pt>
                <c:pt idx="23">
                  <c:v>2615.8735382874902</c:v>
                </c:pt>
                <c:pt idx="24">
                  <c:v>1992.70477325416</c:v>
                </c:pt>
                <c:pt idx="25">
                  <c:v>2387.7880464916602</c:v>
                </c:pt>
                <c:pt idx="26">
                  <c:v>2358.34048073333</c:v>
                </c:pt>
                <c:pt idx="27">
                  <c:v>3340.70503213333</c:v>
                </c:pt>
                <c:pt idx="28">
                  <c:v>2842.3093060374899</c:v>
                </c:pt>
                <c:pt idx="29">
                  <c:v>3250.4874035166599</c:v>
                </c:pt>
                <c:pt idx="30">
                  <c:v>2453.1961141708298</c:v>
                </c:pt>
                <c:pt idx="31">
                  <c:v>2536.4750736916599</c:v>
                </c:pt>
                <c:pt idx="32">
                  <c:v>1958.7403593583299</c:v>
                </c:pt>
                <c:pt idx="33">
                  <c:v>2217.7377323208302</c:v>
                </c:pt>
                <c:pt idx="34">
                  <c:v>2035.5217133875001</c:v>
                </c:pt>
                <c:pt idx="35">
                  <c:v>2450.3480851874901</c:v>
                </c:pt>
                <c:pt idx="36">
                  <c:v>1864.6022638714201</c:v>
                </c:pt>
                <c:pt idx="37">
                  <c:v>2278.1295495916602</c:v>
                </c:pt>
                <c:pt idx="38">
                  <c:v>1924.9605551166601</c:v>
                </c:pt>
                <c:pt idx="39">
                  <c:v>2560.8750446249901</c:v>
                </c:pt>
                <c:pt idx="40">
                  <c:v>2127.80860193749</c:v>
                </c:pt>
                <c:pt idx="41">
                  <c:v>2746.1296072416599</c:v>
                </c:pt>
                <c:pt idx="42">
                  <c:v>2140.0864342166601</c:v>
                </c:pt>
                <c:pt idx="43">
                  <c:v>2651.1279091166598</c:v>
                </c:pt>
                <c:pt idx="44">
                  <c:v>2198.8909038583301</c:v>
                </c:pt>
                <c:pt idx="45">
                  <c:v>2598.18044052499</c:v>
                </c:pt>
                <c:pt idx="46">
                  <c:v>2166.8205700090898</c:v>
                </c:pt>
                <c:pt idx="47">
                  <c:v>2420.47367987499</c:v>
                </c:pt>
                <c:pt idx="48">
                  <c:v>2104.8423878291601</c:v>
                </c:pt>
                <c:pt idx="49">
                  <c:v>2301.0493781833302</c:v>
                </c:pt>
                <c:pt idx="50">
                  <c:v>2010.89693983749</c:v>
                </c:pt>
                <c:pt idx="51">
                  <c:v>2440.1286881583301</c:v>
                </c:pt>
                <c:pt idx="52">
                  <c:v>1872.7888722083301</c:v>
                </c:pt>
                <c:pt idx="53">
                  <c:v>2702.8843677749901</c:v>
                </c:pt>
                <c:pt idx="54">
                  <c:v>1862.09098722916</c:v>
                </c:pt>
                <c:pt idx="55">
                  <c:v>2301.8307151874901</c:v>
                </c:pt>
                <c:pt idx="56">
                  <c:v>2141.2100704499899</c:v>
                </c:pt>
                <c:pt idx="57">
                  <c:v>2542.9754542625001</c:v>
                </c:pt>
                <c:pt idx="58">
                  <c:v>2141.6758152541602</c:v>
                </c:pt>
                <c:pt idx="59">
                  <c:v>2821.5852816249899</c:v>
                </c:pt>
                <c:pt idx="60">
                  <c:v>2121.2677979249902</c:v>
                </c:pt>
                <c:pt idx="61">
                  <c:v>2725.2631981750001</c:v>
                </c:pt>
                <c:pt idx="62">
                  <c:v>2168.7831825916601</c:v>
                </c:pt>
                <c:pt idx="63">
                  <c:v>2961.5898729458299</c:v>
                </c:pt>
                <c:pt idx="64">
                  <c:v>2059.6434400374901</c:v>
                </c:pt>
                <c:pt idx="65">
                  <c:v>2915.94190402499</c:v>
                </c:pt>
                <c:pt idx="66">
                  <c:v>2074.9507374291602</c:v>
                </c:pt>
                <c:pt idx="67">
                  <c:v>2840.1388558458302</c:v>
                </c:pt>
                <c:pt idx="68">
                  <c:v>2336.1864341833302</c:v>
                </c:pt>
                <c:pt idx="69">
                  <c:v>2795.9823378666601</c:v>
                </c:pt>
                <c:pt idx="70">
                  <c:v>2203.7443846374899</c:v>
                </c:pt>
                <c:pt idx="71">
                  <c:v>2514.4400851124901</c:v>
                </c:pt>
                <c:pt idx="72">
                  <c:v>2254.8362323375</c:v>
                </c:pt>
                <c:pt idx="73">
                  <c:v>2369.5948363374901</c:v>
                </c:pt>
                <c:pt idx="74">
                  <c:v>1974.18200617916</c:v>
                </c:pt>
                <c:pt idx="75">
                  <c:v>2271.7791866166599</c:v>
                </c:pt>
                <c:pt idx="76">
                  <c:v>2014.2160829833299</c:v>
                </c:pt>
                <c:pt idx="77">
                  <c:v>2596.5701936458299</c:v>
                </c:pt>
                <c:pt idx="78">
                  <c:v>1867.4815676363601</c:v>
                </c:pt>
                <c:pt idx="79">
                  <c:v>2828.9775346166598</c:v>
                </c:pt>
                <c:pt idx="80">
                  <c:v>1994.4438366499901</c:v>
                </c:pt>
                <c:pt idx="81">
                  <c:v>2926.1708955250001</c:v>
                </c:pt>
                <c:pt idx="82">
                  <c:v>2554.6178627291602</c:v>
                </c:pt>
                <c:pt idx="83">
                  <c:v>3236.4869237541602</c:v>
                </c:pt>
                <c:pt idx="84">
                  <c:v>2762.5157089416598</c:v>
                </c:pt>
                <c:pt idx="85">
                  <c:v>3531.5317287999901</c:v>
                </c:pt>
                <c:pt idx="86">
                  <c:v>2745.1802333625001</c:v>
                </c:pt>
                <c:pt idx="87">
                  <c:v>3355.4509319083299</c:v>
                </c:pt>
                <c:pt idx="88">
                  <c:v>2603.7976719583298</c:v>
                </c:pt>
                <c:pt idx="89">
                  <c:v>2861.9960459624899</c:v>
                </c:pt>
                <c:pt idx="90">
                  <c:v>2363.6217625333302</c:v>
                </c:pt>
                <c:pt idx="91">
                  <c:v>2935.9480111624898</c:v>
                </c:pt>
                <c:pt idx="92">
                  <c:v>2179.3191565458301</c:v>
                </c:pt>
                <c:pt idx="93">
                  <c:v>2726.05105495833</c:v>
                </c:pt>
                <c:pt idx="94">
                  <c:v>1942.2621511416601</c:v>
                </c:pt>
                <c:pt idx="95">
                  <c:v>2233.6403290041599</c:v>
                </c:pt>
                <c:pt idx="96">
                  <c:v>2017.2257905399899</c:v>
                </c:pt>
                <c:pt idx="97">
                  <c:v>2359.1199209874899</c:v>
                </c:pt>
                <c:pt idx="98">
                  <c:v>2334.5526278249999</c:v>
                </c:pt>
                <c:pt idx="99">
                  <c:v>2805.6281315333299</c:v>
                </c:pt>
                <c:pt idx="100">
                  <c:v>2303.4694622749898</c:v>
                </c:pt>
                <c:pt idx="101">
                  <c:v>3590.6828627166601</c:v>
                </c:pt>
                <c:pt idx="102">
                  <c:v>2704.1649466458298</c:v>
                </c:pt>
                <c:pt idx="103">
                  <c:v>3365.87835465833</c:v>
                </c:pt>
                <c:pt idx="104">
                  <c:v>2625.0986705750001</c:v>
                </c:pt>
                <c:pt idx="105">
                  <c:v>2556.60953337916</c:v>
                </c:pt>
                <c:pt idx="106">
                  <c:v>1823.0696327749899</c:v>
                </c:pt>
                <c:pt idx="107">
                  <c:v>2037.7230165041599</c:v>
                </c:pt>
                <c:pt idx="108">
                  <c:v>1722.8896464541599</c:v>
                </c:pt>
                <c:pt idx="109">
                  <c:v>2063.51221467083</c:v>
                </c:pt>
                <c:pt idx="110">
                  <c:v>2069.9034216374898</c:v>
                </c:pt>
                <c:pt idx="111">
                  <c:v>2923.37536639583</c:v>
                </c:pt>
                <c:pt idx="112">
                  <c:v>2277.0611217166602</c:v>
                </c:pt>
                <c:pt idx="113">
                  <c:v>3388.0708861041599</c:v>
                </c:pt>
                <c:pt idx="114">
                  <c:v>2553.06626393333</c:v>
                </c:pt>
                <c:pt idx="115">
                  <c:v>3123.8353176083301</c:v>
                </c:pt>
                <c:pt idx="116">
                  <c:v>2302.3936510291601</c:v>
                </c:pt>
                <c:pt idx="117">
                  <c:v>2913.6543985708299</c:v>
                </c:pt>
                <c:pt idx="118">
                  <c:v>2279.9175524666598</c:v>
                </c:pt>
                <c:pt idx="119">
                  <c:v>2813.4237973208301</c:v>
                </c:pt>
                <c:pt idx="120">
                  <c:v>1968.99549426666</c:v>
                </c:pt>
                <c:pt idx="121">
                  <c:v>2389.08068954583</c:v>
                </c:pt>
                <c:pt idx="122">
                  <c:v>1789.86981436666</c:v>
                </c:pt>
                <c:pt idx="123">
                  <c:v>2359.7180916666598</c:v>
                </c:pt>
                <c:pt idx="124">
                  <c:v>2029.4388739291601</c:v>
                </c:pt>
                <c:pt idx="125">
                  <c:v>2184.9103650041602</c:v>
                </c:pt>
                <c:pt idx="126">
                  <c:v>2196.38929249999</c:v>
                </c:pt>
                <c:pt idx="127">
                  <c:v>2432.6821969624998</c:v>
                </c:pt>
                <c:pt idx="128">
                  <c:v>2011.3950495611</c:v>
                </c:pt>
                <c:pt idx="129">
                  <c:v>2633.6015288999902</c:v>
                </c:pt>
                <c:pt idx="130">
                  <c:v>2200.4233423099899</c:v>
                </c:pt>
                <c:pt idx="131">
                  <c:v>2618.3027622916602</c:v>
                </c:pt>
                <c:pt idx="132">
                  <c:v>2180.1996981277698</c:v>
                </c:pt>
                <c:pt idx="133">
                  <c:v>2672.35888205833</c:v>
                </c:pt>
                <c:pt idx="134">
                  <c:v>2004.5064299727201</c:v>
                </c:pt>
                <c:pt idx="135">
                  <c:v>2614.9927077249899</c:v>
                </c:pt>
                <c:pt idx="136">
                  <c:v>2097.69024651666</c:v>
                </c:pt>
                <c:pt idx="137">
                  <c:v>2409.2647808500001</c:v>
                </c:pt>
                <c:pt idx="138">
                  <c:v>2208.2178144750001</c:v>
                </c:pt>
                <c:pt idx="139">
                  <c:v>2481.62320262916</c:v>
                </c:pt>
                <c:pt idx="140">
                  <c:v>1865.7514559624899</c:v>
                </c:pt>
                <c:pt idx="141">
                  <c:v>2161.9760966541598</c:v>
                </c:pt>
                <c:pt idx="142">
                  <c:v>2059.1577108863598</c:v>
                </c:pt>
                <c:pt idx="143">
                  <c:v>2244.5299330875</c:v>
                </c:pt>
                <c:pt idx="144">
                  <c:v>2290.24188112499</c:v>
                </c:pt>
                <c:pt idx="145">
                  <c:v>2529.3986842363602</c:v>
                </c:pt>
                <c:pt idx="146">
                  <c:v>2028.51025856499</c:v>
                </c:pt>
                <c:pt idx="147">
                  <c:v>2377.9403508958299</c:v>
                </c:pt>
                <c:pt idx="148">
                  <c:v>1952.47576309285</c:v>
                </c:pt>
                <c:pt idx="149">
                  <c:v>2220.3295659833302</c:v>
                </c:pt>
                <c:pt idx="150">
                  <c:v>1874.4952763250001</c:v>
                </c:pt>
                <c:pt idx="151">
                  <c:v>2408.1716978958302</c:v>
                </c:pt>
                <c:pt idx="152">
                  <c:v>2348.2187846291599</c:v>
                </c:pt>
                <c:pt idx="153">
                  <c:v>2781.20463690833</c:v>
                </c:pt>
                <c:pt idx="154">
                  <c:v>2134.7472275291602</c:v>
                </c:pt>
                <c:pt idx="155">
                  <c:v>2486.2344025124899</c:v>
                </c:pt>
                <c:pt idx="156">
                  <c:v>2081.8465858208301</c:v>
                </c:pt>
                <c:pt idx="157">
                  <c:v>2492.7292517333299</c:v>
                </c:pt>
                <c:pt idx="158">
                  <c:v>2041.2911814045401</c:v>
                </c:pt>
                <c:pt idx="159">
                  <c:v>2261.4539451958299</c:v>
                </c:pt>
                <c:pt idx="160">
                  <c:v>2236.3815262166599</c:v>
                </c:pt>
                <c:pt idx="161">
                  <c:v>2294.4026380458299</c:v>
                </c:pt>
                <c:pt idx="162">
                  <c:v>1918.97782055624</c:v>
                </c:pt>
                <c:pt idx="163">
                  <c:v>2049.31759405499</c:v>
                </c:pt>
                <c:pt idx="164">
                  <c:v>1942.2035167500001</c:v>
                </c:pt>
                <c:pt idx="165">
                  <c:v>2079.3220612045402</c:v>
                </c:pt>
                <c:pt idx="166">
                  <c:v>2228.21130526874</c:v>
                </c:pt>
                <c:pt idx="167">
                  <c:v>2356.6979502374902</c:v>
                </c:pt>
                <c:pt idx="168">
                  <c:v>2131.2112628357099</c:v>
                </c:pt>
                <c:pt idx="169">
                  <c:v>2234.2020854749899</c:v>
                </c:pt>
                <c:pt idx="170">
                  <c:v>1989.2252733749899</c:v>
                </c:pt>
                <c:pt idx="171">
                  <c:v>2125.4146722874898</c:v>
                </c:pt>
                <c:pt idx="172">
                  <c:v>2170.7718819333199</c:v>
                </c:pt>
                <c:pt idx="173">
                  <c:v>2196.29722014444</c:v>
                </c:pt>
                <c:pt idx="174">
                  <c:v>1865.2321135875</c:v>
                </c:pt>
                <c:pt idx="175">
                  <c:v>1895.44555601666</c:v>
                </c:pt>
                <c:pt idx="176">
                  <c:v>1872.2638883899899</c:v>
                </c:pt>
                <c:pt idx="177">
                  <c:v>2022.95829487777</c:v>
                </c:pt>
                <c:pt idx="178">
                  <c:v>1790.18647413333</c:v>
                </c:pt>
                <c:pt idx="179">
                  <c:v>2015.71379709999</c:v>
                </c:pt>
                <c:pt idx="180">
                  <c:v>2113.80004124999</c:v>
                </c:pt>
                <c:pt idx="181">
                  <c:v>2426.57113838636</c:v>
                </c:pt>
                <c:pt idx="182">
                  <c:v>2448.2077285999999</c:v>
                </c:pt>
                <c:pt idx="183">
                  <c:v>2647.5638321749898</c:v>
                </c:pt>
                <c:pt idx="184">
                  <c:v>2236.15374529583</c:v>
                </c:pt>
                <c:pt idx="185">
                  <c:v>2960.3368238749899</c:v>
                </c:pt>
                <c:pt idx="186">
                  <c:v>2407.5297075374901</c:v>
                </c:pt>
                <c:pt idx="187">
                  <c:v>3090.4349697999901</c:v>
                </c:pt>
                <c:pt idx="188">
                  <c:v>2288.5196504999899</c:v>
                </c:pt>
                <c:pt idx="189">
                  <c:v>2693.8758898999899</c:v>
                </c:pt>
                <c:pt idx="190">
                  <c:v>2206.7949992642798</c:v>
                </c:pt>
                <c:pt idx="191">
                  <c:v>2365.86784169166</c:v>
                </c:pt>
                <c:pt idx="192">
                  <c:v>2131.5617423333301</c:v>
                </c:pt>
                <c:pt idx="193">
                  <c:v>2359.2976642333301</c:v>
                </c:pt>
                <c:pt idx="194">
                  <c:v>2337.9500703833301</c:v>
                </c:pt>
                <c:pt idx="195">
                  <c:v>2912.4833422541601</c:v>
                </c:pt>
                <c:pt idx="196">
                  <c:v>2295.36409883333</c:v>
                </c:pt>
                <c:pt idx="197">
                  <c:v>2958.7262230958299</c:v>
                </c:pt>
                <c:pt idx="198">
                  <c:v>2372.2789152708301</c:v>
                </c:pt>
                <c:pt idx="199">
                  <c:v>2944.1665049916601</c:v>
                </c:pt>
                <c:pt idx="200">
                  <c:v>2434.2545983291602</c:v>
                </c:pt>
                <c:pt idx="201">
                  <c:v>2856.5136013041601</c:v>
                </c:pt>
                <c:pt idx="202">
                  <c:v>2476.64930895833</c:v>
                </c:pt>
                <c:pt idx="203">
                  <c:v>2751.0332943083299</c:v>
                </c:pt>
                <c:pt idx="204">
                  <c:v>2073.3610607041601</c:v>
                </c:pt>
                <c:pt idx="205">
                  <c:v>2334.1648400416602</c:v>
                </c:pt>
                <c:pt idx="206">
                  <c:v>2055.7750104791598</c:v>
                </c:pt>
                <c:pt idx="207">
                  <c:v>2477.5667578541602</c:v>
                </c:pt>
                <c:pt idx="208">
                  <c:v>2201.8428448958298</c:v>
                </c:pt>
                <c:pt idx="209">
                  <c:v>2783.7458944458299</c:v>
                </c:pt>
                <c:pt idx="210">
                  <c:v>2191.43477437916</c:v>
                </c:pt>
                <c:pt idx="211">
                  <c:v>2736.8444697791601</c:v>
                </c:pt>
                <c:pt idx="212">
                  <c:v>2292.4584675374999</c:v>
                </c:pt>
                <c:pt idx="213">
                  <c:v>2600.28185396249</c:v>
                </c:pt>
                <c:pt idx="214">
                  <c:v>2238.1594617291598</c:v>
                </c:pt>
                <c:pt idx="215">
                  <c:v>2570.20604453333</c:v>
                </c:pt>
                <c:pt idx="216">
                  <c:v>2178.1450835374999</c:v>
                </c:pt>
                <c:pt idx="217">
                  <c:v>2458.4068403333299</c:v>
                </c:pt>
                <c:pt idx="218">
                  <c:v>1947.3650472541599</c:v>
                </c:pt>
                <c:pt idx="219">
                  <c:v>2177.5841689416602</c:v>
                </c:pt>
                <c:pt idx="220">
                  <c:v>1923.60790184999</c:v>
                </c:pt>
                <c:pt idx="221">
                  <c:v>2084.3268327874898</c:v>
                </c:pt>
                <c:pt idx="222">
                  <c:v>2178.3010684624901</c:v>
                </c:pt>
                <c:pt idx="223">
                  <c:v>2342.1035759041602</c:v>
                </c:pt>
                <c:pt idx="224">
                  <c:v>1986.8119818208299</c:v>
                </c:pt>
                <c:pt idx="225">
                  <c:v>2492.27483820416</c:v>
                </c:pt>
                <c:pt idx="226">
                  <c:v>2011.5389245375</c:v>
                </c:pt>
                <c:pt idx="227">
                  <c:v>2541.34914761666</c:v>
                </c:pt>
                <c:pt idx="228">
                  <c:v>1869.39257215833</c:v>
                </c:pt>
                <c:pt idx="229">
                  <c:v>2113.9166695624899</c:v>
                </c:pt>
                <c:pt idx="230">
                  <c:v>2041.3888132874899</c:v>
                </c:pt>
                <c:pt idx="231">
                  <c:v>2392.579391925</c:v>
                </c:pt>
                <c:pt idx="232">
                  <c:v>1847.6206024749899</c:v>
                </c:pt>
                <c:pt idx="233">
                  <c:v>2103.7799291791598</c:v>
                </c:pt>
                <c:pt idx="234">
                  <c:v>1684.3235995374901</c:v>
                </c:pt>
                <c:pt idx="235">
                  <c:v>2057.4672101124902</c:v>
                </c:pt>
                <c:pt idx="236">
                  <c:v>2173.1531144277701</c:v>
                </c:pt>
                <c:pt idx="237">
                  <c:v>2380.5147788583299</c:v>
                </c:pt>
                <c:pt idx="238">
                  <c:v>2278.7772955714199</c:v>
                </c:pt>
                <c:pt idx="239">
                  <c:v>2434.3405128333302</c:v>
                </c:pt>
                <c:pt idx="240">
                  <c:v>2006.54166748749</c:v>
                </c:pt>
                <c:pt idx="241">
                  <c:v>2714.09375346363</c:v>
                </c:pt>
                <c:pt idx="242">
                  <c:v>2391.99487152856</c:v>
                </c:pt>
                <c:pt idx="243">
                  <c:v>2329.3039084624902</c:v>
                </c:pt>
                <c:pt idx="244">
                  <c:v>2077.1218812541601</c:v>
                </c:pt>
                <c:pt idx="245">
                  <c:v>2290.5947934124902</c:v>
                </c:pt>
                <c:pt idx="246">
                  <c:v>1952.5976356333299</c:v>
                </c:pt>
                <c:pt idx="247">
                  <c:v>2205.2421286318099</c:v>
                </c:pt>
                <c:pt idx="248">
                  <c:v>1820.63976945833</c:v>
                </c:pt>
                <c:pt idx="249">
                  <c:v>1949.2376995124901</c:v>
                </c:pt>
                <c:pt idx="250">
                  <c:v>2011.5588322041599</c:v>
                </c:pt>
                <c:pt idx="251">
                  <c:v>2407.8819831791602</c:v>
                </c:pt>
                <c:pt idx="252">
                  <c:v>2108.0878239458302</c:v>
                </c:pt>
                <c:pt idx="253">
                  <c:v>2425.3941229549901</c:v>
                </c:pt>
                <c:pt idx="254">
                  <c:v>2276.4651883285601</c:v>
                </c:pt>
                <c:pt idx="255">
                  <c:v>2385.3081387208299</c:v>
                </c:pt>
                <c:pt idx="256">
                  <c:v>2207.3602180749999</c:v>
                </c:pt>
                <c:pt idx="257">
                  <c:v>2288.4663373499902</c:v>
                </c:pt>
                <c:pt idx="258">
                  <c:v>2266.71607263332</c:v>
                </c:pt>
                <c:pt idx="259">
                  <c:v>2149.3511236791601</c:v>
                </c:pt>
                <c:pt idx="260">
                  <c:v>1762.31032626666</c:v>
                </c:pt>
                <c:pt idx="261">
                  <c:v>2091.57613969166</c:v>
                </c:pt>
                <c:pt idx="262">
                  <c:v>1767.7216455299899</c:v>
                </c:pt>
                <c:pt idx="263">
                  <c:v>2194.2849347363599</c:v>
                </c:pt>
                <c:pt idx="264">
                  <c:v>2256.8843618562501</c:v>
                </c:pt>
                <c:pt idx="265">
                  <c:v>2440.1407365749901</c:v>
                </c:pt>
                <c:pt idx="266">
                  <c:v>2054.2260679208298</c:v>
                </c:pt>
                <c:pt idx="267">
                  <c:v>2363.7651461291598</c:v>
                </c:pt>
                <c:pt idx="268">
                  <c:v>2197.8695865333302</c:v>
                </c:pt>
                <c:pt idx="269">
                  <c:v>2418.2252856916598</c:v>
                </c:pt>
                <c:pt idx="270">
                  <c:v>2219.37749874375</c:v>
                </c:pt>
                <c:pt idx="271">
                  <c:v>2426.06493250416</c:v>
                </c:pt>
                <c:pt idx="272">
                  <c:v>2061.1680646954501</c:v>
                </c:pt>
                <c:pt idx="273">
                  <c:v>2398.4183871208202</c:v>
                </c:pt>
                <c:pt idx="274">
                  <c:v>1932.5191484818099</c:v>
                </c:pt>
                <c:pt idx="275">
                  <c:v>2209.34832387499</c:v>
                </c:pt>
                <c:pt idx="276">
                  <c:v>1804.0047631083301</c:v>
                </c:pt>
                <c:pt idx="277">
                  <c:v>2239.4996949791598</c:v>
                </c:pt>
                <c:pt idx="278">
                  <c:v>2215.2909385708299</c:v>
                </c:pt>
                <c:pt idx="279">
                  <c:v>2526.5955351749899</c:v>
                </c:pt>
                <c:pt idx="280">
                  <c:v>2102.5246024374901</c:v>
                </c:pt>
                <c:pt idx="281">
                  <c:v>2350.89282996666</c:v>
                </c:pt>
                <c:pt idx="282">
                  <c:v>2121.1059986833302</c:v>
                </c:pt>
                <c:pt idx="283">
                  <c:v>2473.74528315416</c:v>
                </c:pt>
                <c:pt idx="284">
                  <c:v>2153.7002823791599</c:v>
                </c:pt>
                <c:pt idx="285">
                  <c:v>2502.3010268374901</c:v>
                </c:pt>
                <c:pt idx="286">
                  <c:v>2305.6693803666599</c:v>
                </c:pt>
                <c:pt idx="287">
                  <c:v>2412.1884145583299</c:v>
                </c:pt>
                <c:pt idx="288">
                  <c:v>2151.8897925285601</c:v>
                </c:pt>
                <c:pt idx="289">
                  <c:v>2256.65196733333</c:v>
                </c:pt>
                <c:pt idx="290">
                  <c:v>1836.86610517083</c:v>
                </c:pt>
                <c:pt idx="291">
                  <c:v>2239.7297245291602</c:v>
                </c:pt>
                <c:pt idx="292">
                  <c:v>2140.23545285416</c:v>
                </c:pt>
                <c:pt idx="293">
                  <c:v>2506.3152242749902</c:v>
                </c:pt>
                <c:pt idx="294">
                  <c:v>2137.7923270874899</c:v>
                </c:pt>
                <c:pt idx="295">
                  <c:v>2460.35066638749</c:v>
                </c:pt>
                <c:pt idx="296">
                  <c:v>2122.5202968374902</c:v>
                </c:pt>
                <c:pt idx="297">
                  <c:v>2413.4504149291602</c:v>
                </c:pt>
                <c:pt idx="298">
                  <c:v>2454.0782498888798</c:v>
                </c:pt>
                <c:pt idx="299">
                  <c:v>2702.1822030666599</c:v>
                </c:pt>
                <c:pt idx="300">
                  <c:v>2678.7584678062399</c:v>
                </c:pt>
                <c:pt idx="301">
                  <c:v>2736.0415722318098</c:v>
                </c:pt>
                <c:pt idx="302">
                  <c:v>2425.2262150699898</c:v>
                </c:pt>
                <c:pt idx="303">
                  <c:v>2471.2303256999899</c:v>
                </c:pt>
                <c:pt idx="304">
                  <c:v>2015.5064658958299</c:v>
                </c:pt>
                <c:pt idx="305">
                  <c:v>2465.7789927958302</c:v>
                </c:pt>
                <c:pt idx="306">
                  <c:v>1971.19641015555</c:v>
                </c:pt>
                <c:pt idx="307">
                  <c:v>2330.57700935</c:v>
                </c:pt>
                <c:pt idx="308">
                  <c:v>2225.8439881541599</c:v>
                </c:pt>
                <c:pt idx="309">
                  <c:v>2563.3973150874899</c:v>
                </c:pt>
                <c:pt idx="310">
                  <c:v>2178.5005601166599</c:v>
                </c:pt>
                <c:pt idx="311">
                  <c:v>2503.8253872708201</c:v>
                </c:pt>
                <c:pt idx="312">
                  <c:v>2083.68529156666</c:v>
                </c:pt>
                <c:pt idx="313">
                  <c:v>2555.2738623083301</c:v>
                </c:pt>
                <c:pt idx="314">
                  <c:v>2183.7037006874998</c:v>
                </c:pt>
                <c:pt idx="315">
                  <c:v>2578.8708050083301</c:v>
                </c:pt>
                <c:pt idx="316">
                  <c:v>2021.06139560833</c:v>
                </c:pt>
                <c:pt idx="317">
                  <c:v>2307.6349154958298</c:v>
                </c:pt>
                <c:pt idx="318">
                  <c:v>1877.57732694583</c:v>
                </c:pt>
                <c:pt idx="319">
                  <c:v>2290.7028185624899</c:v>
                </c:pt>
                <c:pt idx="320">
                  <c:v>2201.9893836583301</c:v>
                </c:pt>
                <c:pt idx="321">
                  <c:v>2536.5788713624902</c:v>
                </c:pt>
                <c:pt idx="322">
                  <c:v>2227.0405394958302</c:v>
                </c:pt>
                <c:pt idx="323">
                  <c:v>2665.6304535374902</c:v>
                </c:pt>
                <c:pt idx="324">
                  <c:v>2358.7919673049901</c:v>
                </c:pt>
                <c:pt idx="325">
                  <c:v>2582.399825</c:v>
                </c:pt>
                <c:pt idx="326">
                  <c:v>2205.4939439708301</c:v>
                </c:pt>
                <c:pt idx="327">
                  <c:v>2531.0467592124901</c:v>
                </c:pt>
                <c:pt idx="328">
                  <c:v>2264.1822469833301</c:v>
                </c:pt>
                <c:pt idx="329">
                  <c:v>2578.9773850833299</c:v>
                </c:pt>
                <c:pt idx="330">
                  <c:v>2073.3362390083298</c:v>
                </c:pt>
                <c:pt idx="331">
                  <c:v>2549.9073886291599</c:v>
                </c:pt>
                <c:pt idx="332">
                  <c:v>2066.1066521041598</c:v>
                </c:pt>
                <c:pt idx="333">
                  <c:v>2391.6909986791602</c:v>
                </c:pt>
                <c:pt idx="334">
                  <c:v>2231.3980455291598</c:v>
                </c:pt>
                <c:pt idx="335">
                  <c:v>2742.09098012499</c:v>
                </c:pt>
                <c:pt idx="336">
                  <c:v>2318.3316843083298</c:v>
                </c:pt>
                <c:pt idx="337">
                  <c:v>2765.9187628833301</c:v>
                </c:pt>
                <c:pt idx="338">
                  <c:v>2283.41872064166</c:v>
                </c:pt>
                <c:pt idx="339">
                  <c:v>2579.1935956208299</c:v>
                </c:pt>
                <c:pt idx="340">
                  <c:v>2345.47395315833</c:v>
                </c:pt>
                <c:pt idx="341">
                  <c:v>2774.09424652499</c:v>
                </c:pt>
                <c:pt idx="342">
                  <c:v>2511.9457208888798</c:v>
                </c:pt>
                <c:pt idx="343">
                  <c:v>2589.7789234666602</c:v>
                </c:pt>
                <c:pt idx="344">
                  <c:v>2260.8152649937501</c:v>
                </c:pt>
                <c:pt idx="345">
                  <c:v>2314.3122076</c:v>
                </c:pt>
                <c:pt idx="346">
                  <c:v>2167.0786755899899</c:v>
                </c:pt>
                <c:pt idx="347">
                  <c:v>2499.29126914166</c:v>
                </c:pt>
                <c:pt idx="348">
                  <c:v>2245.5092780908999</c:v>
                </c:pt>
                <c:pt idx="349">
                  <c:v>2493.59503287083</c:v>
                </c:pt>
                <c:pt idx="350">
                  <c:v>2274.4805100541598</c:v>
                </c:pt>
                <c:pt idx="351">
                  <c:v>2519.4081521583298</c:v>
                </c:pt>
                <c:pt idx="352">
                  <c:v>2344.2071731041601</c:v>
                </c:pt>
                <c:pt idx="353">
                  <c:v>2672.66476106666</c:v>
                </c:pt>
                <c:pt idx="354">
                  <c:v>2233.1198583833302</c:v>
                </c:pt>
                <c:pt idx="355">
                  <c:v>2668.0619382708301</c:v>
                </c:pt>
                <c:pt idx="356">
                  <c:v>2219.4378834791601</c:v>
                </c:pt>
                <c:pt idx="357">
                  <c:v>2484.5921682708299</c:v>
                </c:pt>
                <c:pt idx="358">
                  <c:v>1975.0117345541601</c:v>
                </c:pt>
                <c:pt idx="359">
                  <c:v>2351.1718993333302</c:v>
                </c:pt>
                <c:pt idx="360">
                  <c:v>2140.66846049374</c:v>
                </c:pt>
                <c:pt idx="361">
                  <c:v>2271.0611251458299</c:v>
                </c:pt>
                <c:pt idx="362">
                  <c:v>2574.4839794437498</c:v>
                </c:pt>
                <c:pt idx="363">
                  <c:v>2609.5576928791602</c:v>
                </c:pt>
                <c:pt idx="364">
                  <c:v>2346.5856706916602</c:v>
                </c:pt>
                <c:pt idx="365">
                  <c:v>2516.7227591958299</c:v>
                </c:pt>
                <c:pt idx="366">
                  <c:v>2310.1774498208301</c:v>
                </c:pt>
                <c:pt idx="367">
                  <c:v>2751.0745728249999</c:v>
                </c:pt>
                <c:pt idx="368">
                  <c:v>2400.1643356333302</c:v>
                </c:pt>
                <c:pt idx="369">
                  <c:v>2722.1102453374901</c:v>
                </c:pt>
                <c:pt idx="370">
                  <c:v>2495.8680823333302</c:v>
                </c:pt>
                <c:pt idx="371">
                  <c:v>2687.2987756124899</c:v>
                </c:pt>
                <c:pt idx="372">
                  <c:v>2199.4620709124902</c:v>
                </c:pt>
                <c:pt idx="373">
                  <c:v>2519.9222484124898</c:v>
                </c:pt>
                <c:pt idx="374">
                  <c:v>2144.8894027624901</c:v>
                </c:pt>
                <c:pt idx="375">
                  <c:v>2539.6737235833298</c:v>
                </c:pt>
                <c:pt idx="376">
                  <c:v>2440.8228677041602</c:v>
                </c:pt>
                <c:pt idx="377">
                  <c:v>2736.0700492958299</c:v>
                </c:pt>
                <c:pt idx="378">
                  <c:v>2403.47110140416</c:v>
                </c:pt>
                <c:pt idx="379">
                  <c:v>2780.5965677541599</c:v>
                </c:pt>
                <c:pt idx="380">
                  <c:v>2162.8221352833302</c:v>
                </c:pt>
                <c:pt idx="381">
                  <c:v>2573.8093451916602</c:v>
                </c:pt>
                <c:pt idx="382">
                  <c:v>2343.7493510458198</c:v>
                </c:pt>
                <c:pt idx="383">
                  <c:v>2857.1240147541598</c:v>
                </c:pt>
                <c:pt idx="384">
                  <c:v>2318.55609405416</c:v>
                </c:pt>
                <c:pt idx="385">
                  <c:v>2505.1996293375</c:v>
                </c:pt>
                <c:pt idx="386">
                  <c:v>2020.46666515416</c:v>
                </c:pt>
                <c:pt idx="387">
                  <c:v>2413.80579378333</c:v>
                </c:pt>
                <c:pt idx="388">
                  <c:v>1996.57660631249</c:v>
                </c:pt>
                <c:pt idx="389">
                  <c:v>2352.0824248041599</c:v>
                </c:pt>
                <c:pt idx="390">
                  <c:v>2143.90196194583</c:v>
                </c:pt>
                <c:pt idx="391">
                  <c:v>2606.9075596708299</c:v>
                </c:pt>
                <c:pt idx="392">
                  <c:v>2324.38466607499</c:v>
                </c:pt>
                <c:pt idx="393">
                  <c:v>2648.5148793624899</c:v>
                </c:pt>
                <c:pt idx="394">
                  <c:v>2291.0671482749899</c:v>
                </c:pt>
                <c:pt idx="395">
                  <c:v>2642.4324848708302</c:v>
                </c:pt>
                <c:pt idx="396">
                  <c:v>2486.63121728749</c:v>
                </c:pt>
                <c:pt idx="397">
                  <c:v>2778.6083636916601</c:v>
                </c:pt>
                <c:pt idx="398">
                  <c:v>2422.4372520291599</c:v>
                </c:pt>
                <c:pt idx="399">
                  <c:v>2721.7999010458302</c:v>
                </c:pt>
                <c:pt idx="400">
                  <c:v>2212.9776560874898</c:v>
                </c:pt>
                <c:pt idx="401">
                  <c:v>2501.9361610916599</c:v>
                </c:pt>
                <c:pt idx="402">
                  <c:v>2111.5541722166599</c:v>
                </c:pt>
                <c:pt idx="403">
                  <c:v>2530.7492368666599</c:v>
                </c:pt>
                <c:pt idx="404">
                  <c:v>2497.3223774458202</c:v>
                </c:pt>
                <c:pt idx="405">
                  <c:v>2732.7460427999999</c:v>
                </c:pt>
                <c:pt idx="406">
                  <c:v>2439.8128192833301</c:v>
                </c:pt>
                <c:pt idx="407">
                  <c:v>2564.54435559999</c:v>
                </c:pt>
                <c:pt idx="408">
                  <c:v>2039.49136985833</c:v>
                </c:pt>
                <c:pt idx="409">
                  <c:v>2476.18546571249</c:v>
                </c:pt>
                <c:pt idx="410">
                  <c:v>2162.33460924166</c:v>
                </c:pt>
                <c:pt idx="411">
                  <c:v>2505.5693950791601</c:v>
                </c:pt>
                <c:pt idx="412">
                  <c:v>2241.4802592041601</c:v>
                </c:pt>
                <c:pt idx="413">
                  <c:v>2905.0637619208301</c:v>
                </c:pt>
                <c:pt idx="414">
                  <c:v>2179.3773501249898</c:v>
                </c:pt>
                <c:pt idx="415">
                  <c:v>2483.37733289166</c:v>
                </c:pt>
                <c:pt idx="416">
                  <c:v>1970.0525984583301</c:v>
                </c:pt>
                <c:pt idx="417">
                  <c:v>2421.4947473458301</c:v>
                </c:pt>
                <c:pt idx="418">
                  <c:v>2258.18339816249</c:v>
                </c:pt>
                <c:pt idx="419">
                  <c:v>2689.0604894916601</c:v>
                </c:pt>
                <c:pt idx="420">
                  <c:v>2404.6785901416602</c:v>
                </c:pt>
                <c:pt idx="421">
                  <c:v>2544.4278952458299</c:v>
                </c:pt>
                <c:pt idx="422">
                  <c:v>2210.3872715416601</c:v>
                </c:pt>
                <c:pt idx="423">
                  <c:v>2609.8060056208301</c:v>
                </c:pt>
                <c:pt idx="424">
                  <c:v>2268.1242514916598</c:v>
                </c:pt>
                <c:pt idx="425">
                  <c:v>2530.30713499166</c:v>
                </c:pt>
                <c:pt idx="426">
                  <c:v>2248.5141886624901</c:v>
                </c:pt>
                <c:pt idx="427">
                  <c:v>2468.9981134874902</c:v>
                </c:pt>
                <c:pt idx="428">
                  <c:v>2007.1091398083299</c:v>
                </c:pt>
                <c:pt idx="429">
                  <c:v>2283.2115860958302</c:v>
                </c:pt>
                <c:pt idx="430">
                  <c:v>1926.3508711791601</c:v>
                </c:pt>
                <c:pt idx="431">
                  <c:v>2254.4026167624902</c:v>
                </c:pt>
                <c:pt idx="432">
                  <c:v>2097.32178277499</c:v>
                </c:pt>
                <c:pt idx="433">
                  <c:v>2447.0156194791598</c:v>
                </c:pt>
                <c:pt idx="434">
                  <c:v>2058.4143178874901</c:v>
                </c:pt>
                <c:pt idx="435">
                  <c:v>2263.9383129583298</c:v>
                </c:pt>
                <c:pt idx="436">
                  <c:v>2234.9891930833301</c:v>
                </c:pt>
                <c:pt idx="437">
                  <c:v>2535.4648421291599</c:v>
                </c:pt>
                <c:pt idx="438">
                  <c:v>2119.8378024249901</c:v>
                </c:pt>
                <c:pt idx="439">
                  <c:v>2611.1508810291598</c:v>
                </c:pt>
                <c:pt idx="440">
                  <c:v>2252.2625322999902</c:v>
                </c:pt>
                <c:pt idx="441">
                  <c:v>2435.58375557916</c:v>
                </c:pt>
                <c:pt idx="442">
                  <c:v>2012.25450448333</c:v>
                </c:pt>
                <c:pt idx="443">
                  <c:v>2306.09973747083</c:v>
                </c:pt>
                <c:pt idx="444">
                  <c:v>1922.23204700416</c:v>
                </c:pt>
                <c:pt idx="445">
                  <c:v>2271.5186199166601</c:v>
                </c:pt>
                <c:pt idx="446">
                  <c:v>2173.2485973624898</c:v>
                </c:pt>
                <c:pt idx="447">
                  <c:v>2599.35337378333</c:v>
                </c:pt>
                <c:pt idx="448">
                  <c:v>2275.3774637166598</c:v>
                </c:pt>
                <c:pt idx="449">
                  <c:v>2572.1158187249898</c:v>
                </c:pt>
                <c:pt idx="450">
                  <c:v>2332.2469968083201</c:v>
                </c:pt>
                <c:pt idx="451">
                  <c:v>2522.0577934541602</c:v>
                </c:pt>
                <c:pt idx="452">
                  <c:v>2178.5971232791599</c:v>
                </c:pt>
                <c:pt idx="453">
                  <c:v>2640.2822745583298</c:v>
                </c:pt>
                <c:pt idx="454">
                  <c:v>2262.52688914583</c:v>
                </c:pt>
                <c:pt idx="455">
                  <c:v>2547.7255107166602</c:v>
                </c:pt>
                <c:pt idx="456">
                  <c:v>2002.28532935416</c:v>
                </c:pt>
                <c:pt idx="457">
                  <c:v>2471.14781382916</c:v>
                </c:pt>
                <c:pt idx="458">
                  <c:v>1884.5189767458301</c:v>
                </c:pt>
                <c:pt idx="459">
                  <c:v>2284.6860655041601</c:v>
                </c:pt>
                <c:pt idx="460">
                  <c:v>2074.9366848416598</c:v>
                </c:pt>
                <c:pt idx="461">
                  <c:v>2416.9764224291598</c:v>
                </c:pt>
                <c:pt idx="462">
                  <c:v>2351.8879272875001</c:v>
                </c:pt>
                <c:pt idx="463">
                  <c:v>2486.4495979416602</c:v>
                </c:pt>
                <c:pt idx="464">
                  <c:v>2205.80877638333</c:v>
                </c:pt>
                <c:pt idx="465">
                  <c:v>2463.8877806208302</c:v>
                </c:pt>
                <c:pt idx="466">
                  <c:v>2389.5416550772702</c:v>
                </c:pt>
                <c:pt idx="467">
                  <c:v>2462.3126748458299</c:v>
                </c:pt>
                <c:pt idx="468">
                  <c:v>2597.9697656916601</c:v>
                </c:pt>
                <c:pt idx="469">
                  <c:v>2343.0126144708302</c:v>
                </c:pt>
                <c:pt idx="470">
                  <c:v>1935.67293994999</c:v>
                </c:pt>
                <c:pt idx="471">
                  <c:v>2169.6442316708199</c:v>
                </c:pt>
                <c:pt idx="472">
                  <c:v>1945.7263270999899</c:v>
                </c:pt>
                <c:pt idx="473">
                  <c:v>2415.7238709749899</c:v>
                </c:pt>
                <c:pt idx="474">
                  <c:v>2155.8468403083298</c:v>
                </c:pt>
                <c:pt idx="475">
                  <c:v>2488.4190322208301</c:v>
                </c:pt>
                <c:pt idx="476">
                  <c:v>2225.5085196499999</c:v>
                </c:pt>
                <c:pt idx="477">
                  <c:v>2729.62043478749</c:v>
                </c:pt>
                <c:pt idx="478">
                  <c:v>2310.9775189749898</c:v>
                </c:pt>
                <c:pt idx="479">
                  <c:v>2549.6945594041599</c:v>
                </c:pt>
                <c:pt idx="480">
                  <c:v>2250.2431120541601</c:v>
                </c:pt>
                <c:pt idx="481">
                  <c:v>2474.0586088999898</c:v>
                </c:pt>
                <c:pt idx="482">
                  <c:v>2181.92416806249</c:v>
                </c:pt>
                <c:pt idx="483">
                  <c:v>2459.62038521249</c:v>
                </c:pt>
                <c:pt idx="484">
                  <c:v>2001.1209491583299</c:v>
                </c:pt>
                <c:pt idx="485">
                  <c:v>2264.75547124166</c:v>
                </c:pt>
                <c:pt idx="486">
                  <c:v>1921.8538409166599</c:v>
                </c:pt>
                <c:pt idx="487">
                  <c:v>2338.8713482916601</c:v>
                </c:pt>
                <c:pt idx="488">
                  <c:v>2248.2096055541601</c:v>
                </c:pt>
                <c:pt idx="489">
                  <c:v>2430.7613596208298</c:v>
                </c:pt>
                <c:pt idx="490">
                  <c:v>2143.8002868999902</c:v>
                </c:pt>
                <c:pt idx="491">
                  <c:v>2488.10847363333</c:v>
                </c:pt>
                <c:pt idx="492">
                  <c:v>2079.2519090791602</c:v>
                </c:pt>
                <c:pt idx="493">
                  <c:v>2292.28191523333</c:v>
                </c:pt>
                <c:pt idx="494">
                  <c:v>2187.0871952124999</c:v>
                </c:pt>
                <c:pt idx="495">
                  <c:v>2578.1538939624902</c:v>
                </c:pt>
                <c:pt idx="496">
                  <c:v>2073.3774350125</c:v>
                </c:pt>
                <c:pt idx="497">
                  <c:v>2368.6728615124898</c:v>
                </c:pt>
                <c:pt idx="498">
                  <c:v>2047.0225873166601</c:v>
                </c:pt>
                <c:pt idx="499">
                  <c:v>2192.4860586999898</c:v>
                </c:pt>
                <c:pt idx="500">
                  <c:v>1873.06487834583</c:v>
                </c:pt>
                <c:pt idx="501">
                  <c:v>2222.5540251458301</c:v>
                </c:pt>
                <c:pt idx="502">
                  <c:v>2121.8563898791599</c:v>
                </c:pt>
                <c:pt idx="503">
                  <c:v>2453.3169167750002</c:v>
                </c:pt>
                <c:pt idx="504">
                  <c:v>2205.2623963208298</c:v>
                </c:pt>
                <c:pt idx="505">
                  <c:v>2507.6118844083298</c:v>
                </c:pt>
                <c:pt idx="506">
                  <c:v>2188.4652711458298</c:v>
                </c:pt>
                <c:pt idx="507">
                  <c:v>2584.44164734999</c:v>
                </c:pt>
                <c:pt idx="508">
                  <c:v>2158.9195386124902</c:v>
                </c:pt>
                <c:pt idx="509">
                  <c:v>2390.7399585374901</c:v>
                </c:pt>
                <c:pt idx="510">
                  <c:v>2250.0891999208302</c:v>
                </c:pt>
                <c:pt idx="511">
                  <c:v>2573.5470409049899</c:v>
                </c:pt>
                <c:pt idx="512">
                  <c:v>1949.9912697541599</c:v>
                </c:pt>
                <c:pt idx="513">
                  <c:v>2521.4858069583302</c:v>
                </c:pt>
                <c:pt idx="514">
                  <c:v>2023.5993877916601</c:v>
                </c:pt>
                <c:pt idx="515">
                  <c:v>2372.4070769416599</c:v>
                </c:pt>
                <c:pt idx="516">
                  <c:v>2288.5283720166599</c:v>
                </c:pt>
                <c:pt idx="517">
                  <c:v>2750.9170458041599</c:v>
                </c:pt>
                <c:pt idx="518">
                  <c:v>2395.3668768041598</c:v>
                </c:pt>
                <c:pt idx="519">
                  <c:v>2506.8038927499902</c:v>
                </c:pt>
                <c:pt idx="520">
                  <c:v>2280.4726940291598</c:v>
                </c:pt>
                <c:pt idx="521">
                  <c:v>2566.9448365708299</c:v>
                </c:pt>
                <c:pt idx="522">
                  <c:v>2116.5523292124899</c:v>
                </c:pt>
                <c:pt idx="523">
                  <c:v>2461.1738193708302</c:v>
                </c:pt>
                <c:pt idx="524">
                  <c:v>2288.29357438332</c:v>
                </c:pt>
                <c:pt idx="525">
                  <c:v>2493.1580491749901</c:v>
                </c:pt>
                <c:pt idx="526">
                  <c:v>1997.42899145416</c:v>
                </c:pt>
                <c:pt idx="527">
                  <c:v>2123.2153123916601</c:v>
                </c:pt>
                <c:pt idx="528">
                  <c:v>1959.9531131199999</c:v>
                </c:pt>
                <c:pt idx="529">
                  <c:v>2364.44915055416</c:v>
                </c:pt>
                <c:pt idx="530">
                  <c:v>2248.0190105124898</c:v>
                </c:pt>
                <c:pt idx="531">
                  <c:v>2449.8866331333302</c:v>
                </c:pt>
                <c:pt idx="532">
                  <c:v>2096.2388598541602</c:v>
                </c:pt>
                <c:pt idx="533">
                  <c:v>2440.3553028374899</c:v>
                </c:pt>
                <c:pt idx="534">
                  <c:v>2174.9172505541601</c:v>
                </c:pt>
                <c:pt idx="535">
                  <c:v>2413.5105322916602</c:v>
                </c:pt>
                <c:pt idx="536">
                  <c:v>2185.6362948291599</c:v>
                </c:pt>
                <c:pt idx="537">
                  <c:v>2488.2033734500001</c:v>
                </c:pt>
                <c:pt idx="538">
                  <c:v>2231.6066298124902</c:v>
                </c:pt>
                <c:pt idx="539">
                  <c:v>2409.3805057374898</c:v>
                </c:pt>
                <c:pt idx="540">
                  <c:v>1921.2692918958301</c:v>
                </c:pt>
                <c:pt idx="541">
                  <c:v>2087.1779811166598</c:v>
                </c:pt>
                <c:pt idx="542">
                  <c:v>1892.1575970958299</c:v>
                </c:pt>
                <c:pt idx="543">
                  <c:v>2173.0139887708301</c:v>
                </c:pt>
                <c:pt idx="544">
                  <c:v>1895.0546239416601</c:v>
                </c:pt>
                <c:pt idx="545">
                  <c:v>2193.5688543291599</c:v>
                </c:pt>
                <c:pt idx="546">
                  <c:v>2045.4487360916601</c:v>
                </c:pt>
                <c:pt idx="547">
                  <c:v>2551.9848045416602</c:v>
                </c:pt>
                <c:pt idx="548">
                  <c:v>2031.1868413249899</c:v>
                </c:pt>
                <c:pt idx="549">
                  <c:v>2302.8370136041599</c:v>
                </c:pt>
                <c:pt idx="550">
                  <c:v>2265.20051680714</c:v>
                </c:pt>
                <c:pt idx="551">
                  <c:v>2274.5985309624898</c:v>
                </c:pt>
                <c:pt idx="552">
                  <c:v>2135.9982475583301</c:v>
                </c:pt>
                <c:pt idx="553">
                  <c:v>2375.1063702249899</c:v>
                </c:pt>
                <c:pt idx="554">
                  <c:v>2001.9841070999901</c:v>
                </c:pt>
                <c:pt idx="555">
                  <c:v>2222.6508015458298</c:v>
                </c:pt>
                <c:pt idx="556">
                  <c:v>1869.44751362083</c:v>
                </c:pt>
                <c:pt idx="557">
                  <c:v>2031.8905010416599</c:v>
                </c:pt>
                <c:pt idx="558">
                  <c:v>2070.8754603000002</c:v>
                </c:pt>
                <c:pt idx="559">
                  <c:v>2413.41911486249</c:v>
                </c:pt>
                <c:pt idx="560">
                  <c:v>2139.0103975458301</c:v>
                </c:pt>
                <c:pt idx="561">
                  <c:v>2448.6224742749901</c:v>
                </c:pt>
                <c:pt idx="562">
                  <c:v>2178.94914845416</c:v>
                </c:pt>
                <c:pt idx="563">
                  <c:v>2403.7327108333302</c:v>
                </c:pt>
                <c:pt idx="564">
                  <c:v>2120.5494546333298</c:v>
                </c:pt>
                <c:pt idx="565">
                  <c:v>2471.67496623749</c:v>
                </c:pt>
                <c:pt idx="566">
                  <c:v>2086.25206199583</c:v>
                </c:pt>
                <c:pt idx="567">
                  <c:v>2442.8866810416598</c:v>
                </c:pt>
                <c:pt idx="568">
                  <c:v>1963.9878850208299</c:v>
                </c:pt>
                <c:pt idx="569">
                  <c:v>2139.9399515208302</c:v>
                </c:pt>
                <c:pt idx="570">
                  <c:v>1766.14336092083</c:v>
                </c:pt>
                <c:pt idx="571">
                  <c:v>2132.2404888999999</c:v>
                </c:pt>
                <c:pt idx="572">
                  <c:v>2083.7589468916599</c:v>
                </c:pt>
                <c:pt idx="573">
                  <c:v>2341.1671416499998</c:v>
                </c:pt>
                <c:pt idx="574">
                  <c:v>2093.52091827916</c:v>
                </c:pt>
                <c:pt idx="575">
                  <c:v>2386.4904451791599</c:v>
                </c:pt>
                <c:pt idx="576">
                  <c:v>2032.8935772208299</c:v>
                </c:pt>
                <c:pt idx="577">
                  <c:v>2301.3289821916601</c:v>
                </c:pt>
                <c:pt idx="578">
                  <c:v>2119.0852012249902</c:v>
                </c:pt>
                <c:pt idx="579">
                  <c:v>2325.9137709333299</c:v>
                </c:pt>
                <c:pt idx="580">
                  <c:v>2009.09985255833</c:v>
                </c:pt>
                <c:pt idx="581">
                  <c:v>2283.4003024624899</c:v>
                </c:pt>
                <c:pt idx="582">
                  <c:v>1919.3676576749899</c:v>
                </c:pt>
                <c:pt idx="583">
                  <c:v>2286.60910756249</c:v>
                </c:pt>
                <c:pt idx="584">
                  <c:v>1848.7247567541599</c:v>
                </c:pt>
                <c:pt idx="585">
                  <c:v>2055.5258291749901</c:v>
                </c:pt>
                <c:pt idx="586">
                  <c:v>2065.4158662874902</c:v>
                </c:pt>
                <c:pt idx="587">
                  <c:v>2347.5712044791599</c:v>
                </c:pt>
                <c:pt idx="588">
                  <c:v>1953.4718825083301</c:v>
                </c:pt>
                <c:pt idx="589">
                  <c:v>2347.2038133833298</c:v>
                </c:pt>
                <c:pt idx="590">
                  <c:v>2089.9674572541599</c:v>
                </c:pt>
                <c:pt idx="591">
                  <c:v>2308.8326177374902</c:v>
                </c:pt>
                <c:pt idx="592">
                  <c:v>2021.69496208333</c:v>
                </c:pt>
                <c:pt idx="593">
                  <c:v>2344.4569725874899</c:v>
                </c:pt>
                <c:pt idx="594">
                  <c:v>1995.2366470833299</c:v>
                </c:pt>
                <c:pt idx="595">
                  <c:v>2290.1569567916599</c:v>
                </c:pt>
                <c:pt idx="596">
                  <c:v>1905.2592441166601</c:v>
                </c:pt>
                <c:pt idx="597">
                  <c:v>2075.94736607916</c:v>
                </c:pt>
                <c:pt idx="598">
                  <c:v>1785.0475021541599</c:v>
                </c:pt>
                <c:pt idx="599">
                  <c:v>2224.8661248083299</c:v>
                </c:pt>
                <c:pt idx="600">
                  <c:v>2128.69922132499</c:v>
                </c:pt>
                <c:pt idx="601">
                  <c:v>2480.6346454208301</c:v>
                </c:pt>
                <c:pt idx="602">
                  <c:v>2124.5476204874999</c:v>
                </c:pt>
                <c:pt idx="603">
                  <c:v>2571.44064713749</c:v>
                </c:pt>
                <c:pt idx="604">
                  <c:v>2217.5268075249901</c:v>
                </c:pt>
                <c:pt idx="605">
                  <c:v>2683.7011060749901</c:v>
                </c:pt>
                <c:pt idx="606">
                  <c:v>2215.4528255416599</c:v>
                </c:pt>
                <c:pt idx="607">
                  <c:v>2554.6916965374899</c:v>
                </c:pt>
                <c:pt idx="608">
                  <c:v>2151.4010383208301</c:v>
                </c:pt>
                <c:pt idx="609">
                  <c:v>2318.9251723624898</c:v>
                </c:pt>
                <c:pt idx="610">
                  <c:v>1916.7523576624901</c:v>
                </c:pt>
                <c:pt idx="611">
                  <c:v>2233.5855653583299</c:v>
                </c:pt>
                <c:pt idx="612">
                  <c:v>1842.9941724181799</c:v>
                </c:pt>
                <c:pt idx="613">
                  <c:v>2396.8332543874999</c:v>
                </c:pt>
                <c:pt idx="614">
                  <c:v>2408.6852115666602</c:v>
                </c:pt>
                <c:pt idx="615">
                  <c:v>2942.7936255916602</c:v>
                </c:pt>
                <c:pt idx="616">
                  <c:v>2237.4565533958298</c:v>
                </c:pt>
                <c:pt idx="617">
                  <c:v>2495.2396494291602</c:v>
                </c:pt>
                <c:pt idx="618">
                  <c:v>2130.4837477833298</c:v>
                </c:pt>
                <c:pt idx="619">
                  <c:v>2358.7742951124901</c:v>
                </c:pt>
                <c:pt idx="620">
                  <c:v>2085.4095028833299</c:v>
                </c:pt>
                <c:pt idx="621">
                  <c:v>2406.06192685</c:v>
                </c:pt>
                <c:pt idx="622">
                  <c:v>2127.6195419083301</c:v>
                </c:pt>
                <c:pt idx="623">
                  <c:v>2560.4690787166601</c:v>
                </c:pt>
                <c:pt idx="624">
                  <c:v>1850.07687563749</c:v>
                </c:pt>
                <c:pt idx="625">
                  <c:v>2426.7125137999901</c:v>
                </c:pt>
                <c:pt idx="626">
                  <c:v>1944.93938328749</c:v>
                </c:pt>
                <c:pt idx="627">
                  <c:v>2505.62112916666</c:v>
                </c:pt>
                <c:pt idx="628">
                  <c:v>2269.7310178791599</c:v>
                </c:pt>
                <c:pt idx="629">
                  <c:v>2653.8419085916598</c:v>
                </c:pt>
                <c:pt idx="630">
                  <c:v>2142.6655492416598</c:v>
                </c:pt>
                <c:pt idx="631">
                  <c:v>2586.2336037499899</c:v>
                </c:pt>
                <c:pt idx="632">
                  <c:v>2057.5499015749901</c:v>
                </c:pt>
                <c:pt idx="633">
                  <c:v>2420.3933309416602</c:v>
                </c:pt>
                <c:pt idx="634">
                  <c:v>2060.3646132583299</c:v>
                </c:pt>
                <c:pt idx="635">
                  <c:v>2679.9089147124901</c:v>
                </c:pt>
                <c:pt idx="636">
                  <c:v>2216.1711631458302</c:v>
                </c:pt>
                <c:pt idx="637">
                  <c:v>2859.29657275416</c:v>
                </c:pt>
                <c:pt idx="638">
                  <c:v>2109.5862018166599</c:v>
                </c:pt>
                <c:pt idx="639">
                  <c:v>2827.9392348166598</c:v>
                </c:pt>
                <c:pt idx="640">
                  <c:v>2155.9553043333199</c:v>
                </c:pt>
                <c:pt idx="641">
                  <c:v>2406.6276335666598</c:v>
                </c:pt>
                <c:pt idx="642">
                  <c:v>2279.2814025999901</c:v>
                </c:pt>
                <c:pt idx="643">
                  <c:v>2478.70375900416</c:v>
                </c:pt>
                <c:pt idx="644">
                  <c:v>2198.4836424888799</c:v>
                </c:pt>
                <c:pt idx="645">
                  <c:v>2294.2215229999902</c:v>
                </c:pt>
                <c:pt idx="646">
                  <c:v>2159.42412805714</c:v>
                </c:pt>
                <c:pt idx="647">
                  <c:v>2379.47266078749</c:v>
                </c:pt>
                <c:pt idx="648">
                  <c:v>2352.6478747687402</c:v>
                </c:pt>
                <c:pt idx="649">
                  <c:v>2646.2014103333299</c:v>
                </c:pt>
                <c:pt idx="650">
                  <c:v>2272.50585269166</c:v>
                </c:pt>
                <c:pt idx="651">
                  <c:v>2652.7158889541602</c:v>
                </c:pt>
                <c:pt idx="652">
                  <c:v>2005.0910042666601</c:v>
                </c:pt>
                <c:pt idx="653">
                  <c:v>2234.64248065416</c:v>
                </c:pt>
                <c:pt idx="654">
                  <c:v>1864.3924599833299</c:v>
                </c:pt>
                <c:pt idx="655">
                  <c:v>2024.61291038333</c:v>
                </c:pt>
                <c:pt idx="656">
                  <c:v>2005.26518903749</c:v>
                </c:pt>
                <c:pt idx="657">
                  <c:v>2374.9275914636301</c:v>
                </c:pt>
                <c:pt idx="658">
                  <c:v>2211.1820126428502</c:v>
                </c:pt>
                <c:pt idx="659">
                  <c:v>2294.1619328166598</c:v>
                </c:pt>
                <c:pt idx="660">
                  <c:v>2257.7592412888798</c:v>
                </c:pt>
                <c:pt idx="661">
                  <c:v>2585.15837254999</c:v>
                </c:pt>
                <c:pt idx="662">
                  <c:v>2375.3230907249999</c:v>
                </c:pt>
                <c:pt idx="663">
                  <c:v>2790.3557368124998</c:v>
                </c:pt>
                <c:pt idx="664">
                  <c:v>2180.8448973541599</c:v>
                </c:pt>
                <c:pt idx="665">
                  <c:v>2363.5114587958301</c:v>
                </c:pt>
                <c:pt idx="666">
                  <c:v>1955.8362672041601</c:v>
                </c:pt>
                <c:pt idx="667">
                  <c:v>2182.4259742499898</c:v>
                </c:pt>
                <c:pt idx="668">
                  <c:v>1895.8564256833299</c:v>
                </c:pt>
                <c:pt idx="669">
                  <c:v>2189.5764108874901</c:v>
                </c:pt>
                <c:pt idx="670">
                  <c:v>2183.9110040708301</c:v>
                </c:pt>
                <c:pt idx="671">
                  <c:v>2385.10862179999</c:v>
                </c:pt>
                <c:pt idx="672">
                  <c:v>2154.4983601099898</c:v>
                </c:pt>
                <c:pt idx="673">
                  <c:v>2305.9135916333298</c:v>
                </c:pt>
                <c:pt idx="674">
                  <c:v>2196.01977080999</c:v>
                </c:pt>
                <c:pt idx="675">
                  <c:v>2522.4646424208299</c:v>
                </c:pt>
                <c:pt idx="676">
                  <c:v>2208.3186528055498</c:v>
                </c:pt>
                <c:pt idx="677">
                  <c:v>2698.2957979499902</c:v>
                </c:pt>
                <c:pt idx="678">
                  <c:v>2409.15837637083</c:v>
                </c:pt>
                <c:pt idx="679">
                  <c:v>2971.8434390499901</c:v>
                </c:pt>
                <c:pt idx="680">
                  <c:v>2197.7155545416599</c:v>
                </c:pt>
                <c:pt idx="681">
                  <c:v>2426.7325211499901</c:v>
                </c:pt>
                <c:pt idx="682">
                  <c:v>1917.03239828749</c:v>
                </c:pt>
                <c:pt idx="683">
                  <c:v>2237.1392458958298</c:v>
                </c:pt>
                <c:pt idx="684">
                  <c:v>2091.6083745166602</c:v>
                </c:pt>
                <c:pt idx="685">
                  <c:v>2455.1946747249899</c:v>
                </c:pt>
                <c:pt idx="686">
                  <c:v>2079.37890237083</c:v>
                </c:pt>
                <c:pt idx="687">
                  <c:v>2727.84421164166</c:v>
                </c:pt>
                <c:pt idx="688">
                  <c:v>2275.3221316999902</c:v>
                </c:pt>
                <c:pt idx="689">
                  <c:v>2934.10397338333</c:v>
                </c:pt>
                <c:pt idx="690">
                  <c:v>2528.1358425708299</c:v>
                </c:pt>
                <c:pt idx="691">
                  <c:v>3237.7991635416602</c:v>
                </c:pt>
                <c:pt idx="692">
                  <c:v>2579.88358816249</c:v>
                </c:pt>
                <c:pt idx="693">
                  <c:v>3354.06702878333</c:v>
                </c:pt>
                <c:pt idx="694">
                  <c:v>2559.6294510166599</c:v>
                </c:pt>
                <c:pt idx="695">
                  <c:v>3264.2371815874999</c:v>
                </c:pt>
                <c:pt idx="696">
                  <c:v>2490.9887963749902</c:v>
                </c:pt>
                <c:pt idx="697">
                  <c:v>3251.3771467833299</c:v>
                </c:pt>
                <c:pt idx="698">
                  <c:v>2665.4244438291598</c:v>
                </c:pt>
                <c:pt idx="699">
                  <c:v>3741.0290686124899</c:v>
                </c:pt>
                <c:pt idx="700">
                  <c:v>2649.4351034708302</c:v>
                </c:pt>
                <c:pt idx="701">
                  <c:v>2959.3260986374898</c:v>
                </c:pt>
                <c:pt idx="702">
                  <c:v>2373.5209118875</c:v>
                </c:pt>
                <c:pt idx="703">
                  <c:v>2643.75417673333</c:v>
                </c:pt>
                <c:pt idx="704">
                  <c:v>2349.5559309416599</c:v>
                </c:pt>
                <c:pt idx="705">
                  <c:v>2650.2210921333299</c:v>
                </c:pt>
                <c:pt idx="706">
                  <c:v>2229.1072341291601</c:v>
                </c:pt>
                <c:pt idx="707">
                  <c:v>2575.2386780583302</c:v>
                </c:pt>
                <c:pt idx="708">
                  <c:v>2011.6750117916599</c:v>
                </c:pt>
                <c:pt idx="709">
                  <c:v>2307.4126483291602</c:v>
                </c:pt>
                <c:pt idx="710">
                  <c:v>1953.2140380416599</c:v>
                </c:pt>
                <c:pt idx="711">
                  <c:v>2361.0739734083299</c:v>
                </c:pt>
                <c:pt idx="712">
                  <c:v>2209.59354426666</c:v>
                </c:pt>
                <c:pt idx="713">
                  <c:v>2695.2328788791601</c:v>
                </c:pt>
                <c:pt idx="714">
                  <c:v>2273.2429503499998</c:v>
                </c:pt>
                <c:pt idx="715">
                  <c:v>2567.2627502791602</c:v>
                </c:pt>
                <c:pt idx="716">
                  <c:v>2067.9224790958301</c:v>
                </c:pt>
                <c:pt idx="717">
                  <c:v>2223.43608991666</c:v>
                </c:pt>
                <c:pt idx="718">
                  <c:v>1903.0920479833301</c:v>
                </c:pt>
                <c:pt idx="719">
                  <c:v>2306.4151266624899</c:v>
                </c:pt>
                <c:pt idx="720">
                  <c:v>2159.7068845916601</c:v>
                </c:pt>
                <c:pt idx="721">
                  <c:v>2454.2576683458301</c:v>
                </c:pt>
                <c:pt idx="722">
                  <c:v>2020.5694791727201</c:v>
                </c:pt>
                <c:pt idx="723">
                  <c:v>2363.03645631666</c:v>
                </c:pt>
                <c:pt idx="724">
                  <c:v>1970.46141897499</c:v>
                </c:pt>
                <c:pt idx="725">
                  <c:v>2549.5566624166599</c:v>
                </c:pt>
                <c:pt idx="726">
                  <c:v>2301.8357706833299</c:v>
                </c:pt>
                <c:pt idx="727">
                  <c:v>2660.8662708624902</c:v>
                </c:pt>
                <c:pt idx="728">
                  <c:v>2197.6303354583301</c:v>
                </c:pt>
                <c:pt idx="729">
                  <c:v>2379.96887625416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1-447D-A746-BF16DD52C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191519"/>
        <c:axId val="903579135"/>
      </c:scatterChart>
      <c:valAx>
        <c:axId val="832191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79135"/>
        <c:crosses val="autoZero"/>
        <c:crossBetween val="midCat"/>
      </c:valAx>
      <c:valAx>
        <c:axId val="9035791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  <a:r>
                  <a:rPr lang="en-US" baseline="0"/>
                  <a:t> of Water (Giga-Liters)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9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</a:t>
            </a:r>
            <a:r>
              <a:rPr lang="en-US" baseline="0"/>
              <a:t> Overall Soft Water (Jan-14 to Dec-14)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'Water Trading Repository Table'!$C$3:$C$732</c:f>
              <c:numCache>
                <c:formatCode>"$"#,##0.00</c:formatCode>
                <c:ptCount val="730"/>
                <c:pt idx="0">
                  <c:v>89.334249999999997</c:v>
                </c:pt>
                <c:pt idx="1">
                  <c:v>61.945999999999998</c:v>
                </c:pt>
                <c:pt idx="2">
                  <c:v>45.9017499999999</c:v>
                </c:pt>
                <c:pt idx="3">
                  <c:v>80.858249999999998</c:v>
                </c:pt>
                <c:pt idx="4">
                  <c:v>55.961833333333303</c:v>
                </c:pt>
                <c:pt idx="5">
                  <c:v>101.094833333333</c:v>
                </c:pt>
                <c:pt idx="6">
                  <c:v>26.664999999999999</c:v>
                </c:pt>
                <c:pt idx="7">
                  <c:v>38.894545454545401</c:v>
                </c:pt>
                <c:pt idx="8">
                  <c:v>46.715000000000003</c:v>
                </c:pt>
                <c:pt idx="9">
                  <c:v>46.208636363636302</c:v>
                </c:pt>
                <c:pt idx="10">
                  <c:v>41.856000000000002</c:v>
                </c:pt>
                <c:pt idx="11">
                  <c:v>46.013749999999902</c:v>
                </c:pt>
                <c:pt idx="12">
                  <c:v>34.894374999999997</c:v>
                </c:pt>
                <c:pt idx="13">
                  <c:v>53.312916666666602</c:v>
                </c:pt>
                <c:pt idx="14">
                  <c:v>70.307083333333296</c:v>
                </c:pt>
                <c:pt idx="15">
                  <c:v>64.552916666666604</c:v>
                </c:pt>
                <c:pt idx="16">
                  <c:v>49.776249999999997</c:v>
                </c:pt>
                <c:pt idx="17">
                  <c:v>61.483333333333299</c:v>
                </c:pt>
                <c:pt idx="18">
                  <c:v>56.407083333333297</c:v>
                </c:pt>
                <c:pt idx="19">
                  <c:v>69.813749999999999</c:v>
                </c:pt>
                <c:pt idx="20">
                  <c:v>53.609583333333298</c:v>
                </c:pt>
                <c:pt idx="21">
                  <c:v>53.2916666666666</c:v>
                </c:pt>
                <c:pt idx="22">
                  <c:v>53.844583333333297</c:v>
                </c:pt>
                <c:pt idx="23">
                  <c:v>53.347916666666599</c:v>
                </c:pt>
                <c:pt idx="24">
                  <c:v>55.712166666666597</c:v>
                </c:pt>
                <c:pt idx="25">
                  <c:v>66.450833333333307</c:v>
                </c:pt>
                <c:pt idx="26">
                  <c:v>78.998583333333301</c:v>
                </c:pt>
                <c:pt idx="27">
                  <c:v>159.797333333333</c:v>
                </c:pt>
                <c:pt idx="28">
                  <c:v>108.42100000000001</c:v>
                </c:pt>
                <c:pt idx="29">
                  <c:v>132.91399999999999</c:v>
                </c:pt>
                <c:pt idx="30">
                  <c:v>68.866583333333296</c:v>
                </c:pt>
                <c:pt idx="31">
                  <c:v>50.487499999999997</c:v>
                </c:pt>
                <c:pt idx="32">
                  <c:v>47.181833333333302</c:v>
                </c:pt>
                <c:pt idx="33">
                  <c:v>43.937833333333302</c:v>
                </c:pt>
                <c:pt idx="34">
                  <c:v>50.634124999999997</c:v>
                </c:pt>
                <c:pt idx="35">
                  <c:v>50.1071666666666</c:v>
                </c:pt>
                <c:pt idx="36">
                  <c:v>43.767999999999901</c:v>
                </c:pt>
                <c:pt idx="37">
                  <c:v>72.031833333333296</c:v>
                </c:pt>
                <c:pt idx="38">
                  <c:v>44.526333333333298</c:v>
                </c:pt>
                <c:pt idx="39">
                  <c:v>65.881833333333304</c:v>
                </c:pt>
                <c:pt idx="40">
                  <c:v>47.251666666666601</c:v>
                </c:pt>
                <c:pt idx="41">
                  <c:v>63.338166666666602</c:v>
                </c:pt>
                <c:pt idx="42">
                  <c:v>49.39425</c:v>
                </c:pt>
                <c:pt idx="43">
                  <c:v>77.915249999999901</c:v>
                </c:pt>
                <c:pt idx="44">
                  <c:v>48.651249999999997</c:v>
                </c:pt>
                <c:pt idx="45">
                  <c:v>59.662916666666597</c:v>
                </c:pt>
                <c:pt idx="46">
                  <c:v>44.107909090908997</c:v>
                </c:pt>
                <c:pt idx="47">
                  <c:v>45.838749999999997</c:v>
                </c:pt>
                <c:pt idx="48">
                  <c:v>51.144583333333301</c:v>
                </c:pt>
                <c:pt idx="49">
                  <c:v>73.990499999999997</c:v>
                </c:pt>
                <c:pt idx="50">
                  <c:v>49.5535833333333</c:v>
                </c:pt>
                <c:pt idx="51">
                  <c:v>69.318416666666593</c:v>
                </c:pt>
                <c:pt idx="52">
                  <c:v>59.5356666666666</c:v>
                </c:pt>
                <c:pt idx="53">
                  <c:v>87.515000000000001</c:v>
                </c:pt>
                <c:pt idx="54">
                  <c:v>47.820250000000001</c:v>
                </c:pt>
                <c:pt idx="55">
                  <c:v>70.217833333333303</c:v>
                </c:pt>
                <c:pt idx="56">
                  <c:v>63.731333333333303</c:v>
                </c:pt>
                <c:pt idx="57">
                  <c:v>81.990916666666607</c:v>
                </c:pt>
                <c:pt idx="58">
                  <c:v>60.905833333333298</c:v>
                </c:pt>
                <c:pt idx="59">
                  <c:v>73.409333333333294</c:v>
                </c:pt>
                <c:pt idx="60">
                  <c:v>48.490666666666598</c:v>
                </c:pt>
                <c:pt idx="61">
                  <c:v>92.988999999999905</c:v>
                </c:pt>
                <c:pt idx="62">
                  <c:v>56.500749999999996</c:v>
                </c:pt>
                <c:pt idx="63">
                  <c:v>66.637916666666598</c:v>
                </c:pt>
                <c:pt idx="64">
                  <c:v>41.845666666666602</c:v>
                </c:pt>
                <c:pt idx="65">
                  <c:v>86.525333333333293</c:v>
                </c:pt>
                <c:pt idx="66">
                  <c:v>58.5831666666666</c:v>
                </c:pt>
                <c:pt idx="67">
                  <c:v>60.772916666666603</c:v>
                </c:pt>
                <c:pt idx="68">
                  <c:v>42.946428571428498</c:v>
                </c:pt>
                <c:pt idx="69">
                  <c:v>55.469166666666602</c:v>
                </c:pt>
                <c:pt idx="70">
                  <c:v>48.9171428571428</c:v>
                </c:pt>
                <c:pt idx="71">
                  <c:v>45.340416666666599</c:v>
                </c:pt>
                <c:pt idx="72">
                  <c:v>39.444583333333298</c:v>
                </c:pt>
                <c:pt idx="73">
                  <c:v>43.482500000000002</c:v>
                </c:pt>
                <c:pt idx="74">
                  <c:v>42.508749999999999</c:v>
                </c:pt>
                <c:pt idx="75">
                  <c:v>53.663749999999901</c:v>
                </c:pt>
                <c:pt idx="76">
                  <c:v>66.761250000000004</c:v>
                </c:pt>
                <c:pt idx="77">
                  <c:v>61.345416666666601</c:v>
                </c:pt>
                <c:pt idx="78">
                  <c:v>67.138750000000002</c:v>
                </c:pt>
                <c:pt idx="79">
                  <c:v>76.004583333333301</c:v>
                </c:pt>
                <c:pt idx="80">
                  <c:v>43.415833333333303</c:v>
                </c:pt>
                <c:pt idx="81">
                  <c:v>49.037500000000001</c:v>
                </c:pt>
                <c:pt idx="82">
                  <c:v>37.9716666666666</c:v>
                </c:pt>
                <c:pt idx="83">
                  <c:v>50.853749999999998</c:v>
                </c:pt>
                <c:pt idx="84">
                  <c:v>45.630416666666598</c:v>
                </c:pt>
                <c:pt idx="85">
                  <c:v>44.034999999999997</c:v>
                </c:pt>
                <c:pt idx="86">
                  <c:v>174.000916666666</c:v>
                </c:pt>
                <c:pt idx="87">
                  <c:v>187.01124999999999</c:v>
                </c:pt>
                <c:pt idx="88">
                  <c:v>62.771833333333298</c:v>
                </c:pt>
                <c:pt idx="89">
                  <c:v>63.741250000000001</c:v>
                </c:pt>
                <c:pt idx="90">
                  <c:v>53.0446666666666</c:v>
                </c:pt>
                <c:pt idx="91">
                  <c:v>68.599166666666605</c:v>
                </c:pt>
                <c:pt idx="92">
                  <c:v>49.878666666666597</c:v>
                </c:pt>
                <c:pt idx="93">
                  <c:v>83.341833333333298</c:v>
                </c:pt>
                <c:pt idx="94">
                  <c:v>48.240416666666597</c:v>
                </c:pt>
                <c:pt idx="95">
                  <c:v>40.656666666666602</c:v>
                </c:pt>
                <c:pt idx="96">
                  <c:v>34.2363</c:v>
                </c:pt>
                <c:pt idx="97">
                  <c:v>41.783000000000001</c:v>
                </c:pt>
                <c:pt idx="98">
                  <c:v>38.522624999999998</c:v>
                </c:pt>
                <c:pt idx="99">
                  <c:v>66.541749999999993</c:v>
                </c:pt>
                <c:pt idx="100">
                  <c:v>46.525416666666601</c:v>
                </c:pt>
                <c:pt idx="101">
                  <c:v>153.26474999999999</c:v>
                </c:pt>
                <c:pt idx="102">
                  <c:v>58.492249999999899</c:v>
                </c:pt>
                <c:pt idx="103">
                  <c:v>102.680583333333</c:v>
                </c:pt>
                <c:pt idx="104">
                  <c:v>60.428666666666601</c:v>
                </c:pt>
                <c:pt idx="105">
                  <c:v>44.075749999999999</c:v>
                </c:pt>
                <c:pt idx="106">
                  <c:v>41.518250000000002</c:v>
                </c:pt>
                <c:pt idx="107">
                  <c:v>53.703000000000003</c:v>
                </c:pt>
                <c:pt idx="108">
                  <c:v>48.485166666666601</c:v>
                </c:pt>
                <c:pt idx="109">
                  <c:v>51.238500000000002</c:v>
                </c:pt>
                <c:pt idx="110">
                  <c:v>45.216000000000001</c:v>
                </c:pt>
                <c:pt idx="111">
                  <c:v>80.2231666666666</c:v>
                </c:pt>
                <c:pt idx="112">
                  <c:v>59.268833333333298</c:v>
                </c:pt>
                <c:pt idx="113">
                  <c:v>122.02416666666601</c:v>
                </c:pt>
                <c:pt idx="114">
                  <c:v>52.375166666666601</c:v>
                </c:pt>
                <c:pt idx="115">
                  <c:v>86.003166666666601</c:v>
                </c:pt>
                <c:pt idx="116">
                  <c:v>46.148416666666598</c:v>
                </c:pt>
                <c:pt idx="117">
                  <c:v>80.905249999999995</c:v>
                </c:pt>
                <c:pt idx="118">
                  <c:v>69.394666666666595</c:v>
                </c:pt>
                <c:pt idx="119">
                  <c:v>52.200499999999998</c:v>
                </c:pt>
                <c:pt idx="120">
                  <c:v>51.469666666666598</c:v>
                </c:pt>
                <c:pt idx="121">
                  <c:v>80.457083333333301</c:v>
                </c:pt>
                <c:pt idx="122">
                  <c:v>63.776000000000003</c:v>
                </c:pt>
                <c:pt idx="123">
                  <c:v>79.9641666666666</c:v>
                </c:pt>
                <c:pt idx="124">
                  <c:v>48.149166666666602</c:v>
                </c:pt>
                <c:pt idx="125">
                  <c:v>72.476249999999993</c:v>
                </c:pt>
                <c:pt idx="126">
                  <c:v>50.1383333333333</c:v>
                </c:pt>
                <c:pt idx="127">
                  <c:v>43.467083333333299</c:v>
                </c:pt>
                <c:pt idx="128">
                  <c:v>35.828333333333298</c:v>
                </c:pt>
                <c:pt idx="129">
                  <c:v>44.240833333333299</c:v>
                </c:pt>
                <c:pt idx="130">
                  <c:v>48.47625</c:v>
                </c:pt>
                <c:pt idx="131">
                  <c:v>64.392083333333304</c:v>
                </c:pt>
                <c:pt idx="132">
                  <c:v>57.506666666666597</c:v>
                </c:pt>
                <c:pt idx="133">
                  <c:v>60.60125</c:v>
                </c:pt>
                <c:pt idx="134">
                  <c:v>59.695416666666603</c:v>
                </c:pt>
                <c:pt idx="135">
                  <c:v>63.4149999999999</c:v>
                </c:pt>
                <c:pt idx="136">
                  <c:v>40.586428571428499</c:v>
                </c:pt>
                <c:pt idx="137">
                  <c:v>51.212499999999999</c:v>
                </c:pt>
                <c:pt idx="138">
                  <c:v>32.070454545454503</c:v>
                </c:pt>
                <c:pt idx="139">
                  <c:v>57.2349999999999</c:v>
                </c:pt>
                <c:pt idx="140">
                  <c:v>40.739999999999903</c:v>
                </c:pt>
                <c:pt idx="141">
                  <c:v>46.875833333333297</c:v>
                </c:pt>
                <c:pt idx="142">
                  <c:v>35.6323636363636</c:v>
                </c:pt>
                <c:pt idx="143">
                  <c:v>49.200416666666598</c:v>
                </c:pt>
                <c:pt idx="144">
                  <c:v>50.580750000000002</c:v>
                </c:pt>
                <c:pt idx="145">
                  <c:v>47.971090909090897</c:v>
                </c:pt>
                <c:pt idx="146">
                  <c:v>56.944499999999998</c:v>
                </c:pt>
                <c:pt idx="147">
                  <c:v>55.517916666666601</c:v>
                </c:pt>
                <c:pt idx="148">
                  <c:v>42.779142857142801</c:v>
                </c:pt>
                <c:pt idx="149">
                  <c:v>50.096333333333298</c:v>
                </c:pt>
                <c:pt idx="150">
                  <c:v>56.752999999999901</c:v>
                </c:pt>
                <c:pt idx="151">
                  <c:v>62.233666666666601</c:v>
                </c:pt>
                <c:pt idx="152">
                  <c:v>58.376583333333301</c:v>
                </c:pt>
                <c:pt idx="153">
                  <c:v>76.446166666666599</c:v>
                </c:pt>
                <c:pt idx="154">
                  <c:v>59.417250000000003</c:v>
                </c:pt>
                <c:pt idx="155">
                  <c:v>77.689083333333301</c:v>
                </c:pt>
                <c:pt idx="156">
                  <c:v>60.7068333333333</c:v>
                </c:pt>
                <c:pt idx="157">
                  <c:v>54.075499999999998</c:v>
                </c:pt>
                <c:pt idx="158">
                  <c:v>58.074090909090899</c:v>
                </c:pt>
                <c:pt idx="159">
                  <c:v>58.947666666666599</c:v>
                </c:pt>
                <c:pt idx="160">
                  <c:v>50.550444444444402</c:v>
                </c:pt>
                <c:pt idx="161">
                  <c:v>54.709249999999997</c:v>
                </c:pt>
                <c:pt idx="162">
                  <c:v>44.055250000000001</c:v>
                </c:pt>
                <c:pt idx="163">
                  <c:v>52.375399999999999</c:v>
                </c:pt>
                <c:pt idx="164">
                  <c:v>56.051000000000002</c:v>
                </c:pt>
                <c:pt idx="165">
                  <c:v>49.247363636363602</c:v>
                </c:pt>
                <c:pt idx="166">
                  <c:v>51.720125000000003</c:v>
                </c:pt>
                <c:pt idx="167">
                  <c:v>58.361166666666598</c:v>
                </c:pt>
                <c:pt idx="168">
                  <c:v>39.493714285714198</c:v>
                </c:pt>
                <c:pt idx="169">
                  <c:v>49.298749999999998</c:v>
                </c:pt>
                <c:pt idx="170">
                  <c:v>56.920916666666599</c:v>
                </c:pt>
                <c:pt idx="171">
                  <c:v>47.455500000000001</c:v>
                </c:pt>
                <c:pt idx="172">
                  <c:v>35.969888888888804</c:v>
                </c:pt>
                <c:pt idx="173">
                  <c:v>42.944777777777702</c:v>
                </c:pt>
                <c:pt idx="174">
                  <c:v>36.922249999999998</c:v>
                </c:pt>
                <c:pt idx="175">
                  <c:v>36.546333333333301</c:v>
                </c:pt>
                <c:pt idx="176">
                  <c:v>37.124400000000001</c:v>
                </c:pt>
                <c:pt idx="177">
                  <c:v>42.941666666666599</c:v>
                </c:pt>
                <c:pt idx="178">
                  <c:v>31.945999999999898</c:v>
                </c:pt>
                <c:pt idx="179">
                  <c:v>50.933333333333302</c:v>
                </c:pt>
                <c:pt idx="180">
                  <c:v>53.714300000000001</c:v>
                </c:pt>
                <c:pt idx="181">
                  <c:v>50.493333333333297</c:v>
                </c:pt>
                <c:pt idx="182">
                  <c:v>63.067083333333301</c:v>
                </c:pt>
                <c:pt idx="183">
                  <c:v>78.320583333333303</c:v>
                </c:pt>
                <c:pt idx="184">
                  <c:v>62.180583333333303</c:v>
                </c:pt>
                <c:pt idx="185">
                  <c:v>60.060250000000003</c:v>
                </c:pt>
                <c:pt idx="186">
                  <c:v>45.017499999999998</c:v>
                </c:pt>
                <c:pt idx="187">
                  <c:v>79.766666666666595</c:v>
                </c:pt>
                <c:pt idx="188">
                  <c:v>40.561666666666603</c:v>
                </c:pt>
                <c:pt idx="189">
                  <c:v>47.821818181818102</c:v>
                </c:pt>
                <c:pt idx="190">
                  <c:v>43.174583333333302</c:v>
                </c:pt>
                <c:pt idx="191">
                  <c:v>54.176666666666598</c:v>
                </c:pt>
                <c:pt idx="192">
                  <c:v>49.405416666666603</c:v>
                </c:pt>
                <c:pt idx="193">
                  <c:v>73.729583333333295</c:v>
                </c:pt>
                <c:pt idx="194">
                  <c:v>44.014999999999901</c:v>
                </c:pt>
                <c:pt idx="195">
                  <c:v>51.409583333333302</c:v>
                </c:pt>
                <c:pt idx="196">
                  <c:v>47.154583333333299</c:v>
                </c:pt>
                <c:pt idx="197">
                  <c:v>65.525416666666601</c:v>
                </c:pt>
                <c:pt idx="198">
                  <c:v>61.518333333333302</c:v>
                </c:pt>
                <c:pt idx="199">
                  <c:v>79.883750000000006</c:v>
                </c:pt>
                <c:pt idx="200">
                  <c:v>53.233749999999901</c:v>
                </c:pt>
                <c:pt idx="201">
                  <c:v>88.894999999999996</c:v>
                </c:pt>
                <c:pt idx="202">
                  <c:v>28.648499999999999</c:v>
                </c:pt>
                <c:pt idx="203">
                  <c:v>44.792916666666599</c:v>
                </c:pt>
                <c:pt idx="204">
                  <c:v>47.22625</c:v>
                </c:pt>
                <c:pt idx="205">
                  <c:v>49.3720833333333</c:v>
                </c:pt>
                <c:pt idx="206">
                  <c:v>51.491666666666603</c:v>
                </c:pt>
                <c:pt idx="207">
                  <c:v>53.55</c:v>
                </c:pt>
                <c:pt idx="208">
                  <c:v>52.564166666666601</c:v>
                </c:pt>
                <c:pt idx="209">
                  <c:v>56.3049999999999</c:v>
                </c:pt>
                <c:pt idx="210">
                  <c:v>50.992916666666602</c:v>
                </c:pt>
                <c:pt idx="211">
                  <c:v>54.992916666666602</c:v>
                </c:pt>
                <c:pt idx="212">
                  <c:v>50.9091666666666</c:v>
                </c:pt>
                <c:pt idx="213">
                  <c:v>50.233333333333299</c:v>
                </c:pt>
                <c:pt idx="214">
                  <c:v>45.06</c:v>
                </c:pt>
                <c:pt idx="215">
                  <c:v>48.699583333333301</c:v>
                </c:pt>
                <c:pt idx="216">
                  <c:v>48.758333333333297</c:v>
                </c:pt>
                <c:pt idx="217">
                  <c:v>48.168333333333301</c:v>
                </c:pt>
                <c:pt idx="218">
                  <c:v>50.261666666666599</c:v>
                </c:pt>
                <c:pt idx="219">
                  <c:v>47.798333333333296</c:v>
                </c:pt>
                <c:pt idx="220">
                  <c:v>49.244166666666601</c:v>
                </c:pt>
                <c:pt idx="221">
                  <c:v>50.734583333333298</c:v>
                </c:pt>
                <c:pt idx="222">
                  <c:v>53.69</c:v>
                </c:pt>
                <c:pt idx="223">
                  <c:v>53.271666666666597</c:v>
                </c:pt>
                <c:pt idx="224">
                  <c:v>49.4508333333333</c:v>
                </c:pt>
                <c:pt idx="225">
                  <c:v>52.059166666666599</c:v>
                </c:pt>
                <c:pt idx="226">
                  <c:v>37.89</c:v>
                </c:pt>
                <c:pt idx="227">
                  <c:v>45.816666666666599</c:v>
                </c:pt>
                <c:pt idx="228">
                  <c:v>36.757083333333298</c:v>
                </c:pt>
                <c:pt idx="229">
                  <c:v>44.214583333333302</c:v>
                </c:pt>
                <c:pt idx="230">
                  <c:v>49.384583333333303</c:v>
                </c:pt>
                <c:pt idx="231">
                  <c:v>48.080416666666601</c:v>
                </c:pt>
                <c:pt idx="232">
                  <c:v>52.469583333333297</c:v>
                </c:pt>
                <c:pt idx="233">
                  <c:v>53.402916666666599</c:v>
                </c:pt>
                <c:pt idx="234">
                  <c:v>39.446249999999999</c:v>
                </c:pt>
                <c:pt idx="235">
                  <c:v>47.963333333333303</c:v>
                </c:pt>
                <c:pt idx="236">
                  <c:v>42.502222222222201</c:v>
                </c:pt>
                <c:pt idx="237">
                  <c:v>44.941666666666599</c:v>
                </c:pt>
                <c:pt idx="238">
                  <c:v>45.204285714285703</c:v>
                </c:pt>
                <c:pt idx="239">
                  <c:v>48.322083333333303</c:v>
                </c:pt>
                <c:pt idx="240">
                  <c:v>44.181666666666601</c:v>
                </c:pt>
                <c:pt idx="241">
                  <c:v>79.288727272727201</c:v>
                </c:pt>
                <c:pt idx="242">
                  <c:v>51.941249999999997</c:v>
                </c:pt>
                <c:pt idx="243">
                  <c:v>49.0996666666666</c:v>
                </c:pt>
                <c:pt idx="244">
                  <c:v>66.743333333333297</c:v>
                </c:pt>
                <c:pt idx="245">
                  <c:v>59.953249999999997</c:v>
                </c:pt>
                <c:pt idx="246">
                  <c:v>48.052500000000002</c:v>
                </c:pt>
                <c:pt idx="247">
                  <c:v>43.413333333333298</c:v>
                </c:pt>
                <c:pt idx="248">
                  <c:v>41.137499999999903</c:v>
                </c:pt>
                <c:pt idx="249">
                  <c:v>54.3541666666666</c:v>
                </c:pt>
                <c:pt idx="250">
                  <c:v>50.5133333333333</c:v>
                </c:pt>
                <c:pt idx="251">
                  <c:v>59.321666666666601</c:v>
                </c:pt>
                <c:pt idx="252">
                  <c:v>70.624166666666596</c:v>
                </c:pt>
                <c:pt idx="253">
                  <c:v>75.650833333333296</c:v>
                </c:pt>
                <c:pt idx="254">
                  <c:v>48.5474999999999</c:v>
                </c:pt>
                <c:pt idx="255">
                  <c:v>45.350833333333298</c:v>
                </c:pt>
                <c:pt idx="256">
                  <c:v>47.290833333333303</c:v>
                </c:pt>
                <c:pt idx="257">
                  <c:v>60.935416666666598</c:v>
                </c:pt>
                <c:pt idx="258">
                  <c:v>60.887916666666598</c:v>
                </c:pt>
                <c:pt idx="259">
                  <c:v>73.694583333333298</c:v>
                </c:pt>
                <c:pt idx="260">
                  <c:v>57.995833333333302</c:v>
                </c:pt>
                <c:pt idx="261">
                  <c:v>49.681249999999999</c:v>
                </c:pt>
                <c:pt idx="262">
                  <c:v>28.802777777777699</c:v>
                </c:pt>
                <c:pt idx="263">
                  <c:v>57.887916666666598</c:v>
                </c:pt>
                <c:pt idx="264">
                  <c:v>34.658124999999998</c:v>
                </c:pt>
                <c:pt idx="265">
                  <c:v>42.6458333333333</c:v>
                </c:pt>
                <c:pt idx="266">
                  <c:v>38.750833333333297</c:v>
                </c:pt>
                <c:pt idx="267">
                  <c:v>44.832083333333301</c:v>
                </c:pt>
                <c:pt idx="268">
                  <c:v>37.403888888888801</c:v>
                </c:pt>
                <c:pt idx="269">
                  <c:v>46.276249999999997</c:v>
                </c:pt>
                <c:pt idx="270">
                  <c:v>37.748750000000001</c:v>
                </c:pt>
                <c:pt idx="271">
                  <c:v>46.262083333333301</c:v>
                </c:pt>
                <c:pt idx="272">
                  <c:v>39.879090909090898</c:v>
                </c:pt>
                <c:pt idx="273">
                  <c:v>47.372916666666598</c:v>
                </c:pt>
                <c:pt idx="274">
                  <c:v>40.558181818181801</c:v>
                </c:pt>
                <c:pt idx="275">
                  <c:v>53.550416666666599</c:v>
                </c:pt>
                <c:pt idx="276">
                  <c:v>47.153750000000002</c:v>
                </c:pt>
                <c:pt idx="277">
                  <c:v>54.608333333333299</c:v>
                </c:pt>
                <c:pt idx="278">
                  <c:v>50.127083333333303</c:v>
                </c:pt>
                <c:pt idx="279">
                  <c:v>49.530833333333298</c:v>
                </c:pt>
                <c:pt idx="280">
                  <c:v>38.462499999999999</c:v>
                </c:pt>
                <c:pt idx="281">
                  <c:v>47.275416666666601</c:v>
                </c:pt>
                <c:pt idx="282">
                  <c:v>45.832500000000003</c:v>
                </c:pt>
                <c:pt idx="283">
                  <c:v>50.742916666666602</c:v>
                </c:pt>
                <c:pt idx="284">
                  <c:v>46.262499999999903</c:v>
                </c:pt>
                <c:pt idx="285">
                  <c:v>49.195</c:v>
                </c:pt>
                <c:pt idx="286">
                  <c:v>37.257083333333298</c:v>
                </c:pt>
                <c:pt idx="287">
                  <c:v>43.033333333333303</c:v>
                </c:pt>
                <c:pt idx="288">
                  <c:v>39.896428571428501</c:v>
                </c:pt>
                <c:pt idx="289">
                  <c:v>53.087499999999999</c:v>
                </c:pt>
                <c:pt idx="290">
                  <c:v>44.002499999999998</c:v>
                </c:pt>
                <c:pt idx="291">
                  <c:v>50.586666666666602</c:v>
                </c:pt>
                <c:pt idx="292">
                  <c:v>46.027083333333302</c:v>
                </c:pt>
                <c:pt idx="293">
                  <c:v>51.392916666666601</c:v>
                </c:pt>
                <c:pt idx="294">
                  <c:v>46.5908333333333</c:v>
                </c:pt>
                <c:pt idx="295">
                  <c:v>54.303750000000001</c:v>
                </c:pt>
                <c:pt idx="296">
                  <c:v>45.068750000000001</c:v>
                </c:pt>
                <c:pt idx="297">
                  <c:v>42.706249999999997</c:v>
                </c:pt>
                <c:pt idx="298">
                  <c:v>35.205555555555499</c:v>
                </c:pt>
                <c:pt idx="299">
                  <c:v>49.220833333333303</c:v>
                </c:pt>
                <c:pt idx="300">
                  <c:v>42.534374999999997</c:v>
                </c:pt>
                <c:pt idx="301">
                  <c:v>49.414090909090902</c:v>
                </c:pt>
                <c:pt idx="302">
                  <c:v>53.580699999999901</c:v>
                </c:pt>
                <c:pt idx="303">
                  <c:v>84.922083333333305</c:v>
                </c:pt>
                <c:pt idx="304">
                  <c:v>39.346999999999902</c:v>
                </c:pt>
                <c:pt idx="305">
                  <c:v>43.315916666666602</c:v>
                </c:pt>
                <c:pt idx="306">
                  <c:v>47.9022222222222</c:v>
                </c:pt>
                <c:pt idx="307">
                  <c:v>54.980166666666598</c:v>
                </c:pt>
                <c:pt idx="308">
                  <c:v>35.089999999999897</c:v>
                </c:pt>
                <c:pt idx="309">
                  <c:v>41.228333333333303</c:v>
                </c:pt>
                <c:pt idx="310">
                  <c:v>48.412916666666597</c:v>
                </c:pt>
                <c:pt idx="311">
                  <c:v>49.219999999999899</c:v>
                </c:pt>
                <c:pt idx="312">
                  <c:v>51.047083333333298</c:v>
                </c:pt>
                <c:pt idx="313">
                  <c:v>53.327916666666603</c:v>
                </c:pt>
                <c:pt idx="314">
                  <c:v>46.842500000000001</c:v>
                </c:pt>
                <c:pt idx="315">
                  <c:v>56.6724999999999</c:v>
                </c:pt>
                <c:pt idx="316">
                  <c:v>42.86</c:v>
                </c:pt>
                <c:pt idx="317">
                  <c:v>53.180833333333297</c:v>
                </c:pt>
                <c:pt idx="318">
                  <c:v>40.827083333333299</c:v>
                </c:pt>
                <c:pt idx="319">
                  <c:v>51.916249999999998</c:v>
                </c:pt>
                <c:pt idx="320">
                  <c:v>58.307499999999997</c:v>
                </c:pt>
                <c:pt idx="321">
                  <c:v>79.133749999999907</c:v>
                </c:pt>
                <c:pt idx="322">
                  <c:v>52.497499999999903</c:v>
                </c:pt>
                <c:pt idx="323">
                  <c:v>47.962916666666601</c:v>
                </c:pt>
                <c:pt idx="324">
                  <c:v>62.541249999999899</c:v>
                </c:pt>
                <c:pt idx="325">
                  <c:v>79.1875</c:v>
                </c:pt>
                <c:pt idx="326">
                  <c:v>38.7470833333333</c:v>
                </c:pt>
                <c:pt idx="327">
                  <c:v>49.417083333333302</c:v>
                </c:pt>
                <c:pt idx="328">
                  <c:v>41.010833333333302</c:v>
                </c:pt>
                <c:pt idx="329">
                  <c:v>48.966249999999903</c:v>
                </c:pt>
                <c:pt idx="330">
                  <c:v>46.856666666666598</c:v>
                </c:pt>
                <c:pt idx="331">
                  <c:v>60.067499999999903</c:v>
                </c:pt>
                <c:pt idx="332">
                  <c:v>46.485833333333296</c:v>
                </c:pt>
                <c:pt idx="333">
                  <c:v>63.379999999999903</c:v>
                </c:pt>
                <c:pt idx="334">
                  <c:v>56.775833333333303</c:v>
                </c:pt>
                <c:pt idx="335">
                  <c:v>71.761666666666599</c:v>
                </c:pt>
                <c:pt idx="336">
                  <c:v>57.215416666666599</c:v>
                </c:pt>
                <c:pt idx="337">
                  <c:v>72.071666666666601</c:v>
                </c:pt>
                <c:pt idx="338">
                  <c:v>55.789166666666603</c:v>
                </c:pt>
                <c:pt idx="339">
                  <c:v>57.0787499999999</c:v>
                </c:pt>
                <c:pt idx="340">
                  <c:v>52.03875</c:v>
                </c:pt>
                <c:pt idx="341">
                  <c:v>57.935000000000002</c:v>
                </c:pt>
                <c:pt idx="342">
                  <c:v>38.531111111111102</c:v>
                </c:pt>
                <c:pt idx="343">
                  <c:v>51.300416666666599</c:v>
                </c:pt>
                <c:pt idx="344">
                  <c:v>35.748125000000002</c:v>
                </c:pt>
                <c:pt idx="345">
                  <c:v>43.7841666666666</c:v>
                </c:pt>
                <c:pt idx="346">
                  <c:v>32.951000000000001</c:v>
                </c:pt>
                <c:pt idx="347">
                  <c:v>45.659583333333302</c:v>
                </c:pt>
                <c:pt idx="348">
                  <c:v>42.175909090909002</c:v>
                </c:pt>
                <c:pt idx="349">
                  <c:v>45.818750000000001</c:v>
                </c:pt>
                <c:pt idx="350">
                  <c:v>45.181249999999999</c:v>
                </c:pt>
                <c:pt idx="351">
                  <c:v>59.650833333333303</c:v>
                </c:pt>
                <c:pt idx="352">
                  <c:v>53.089999999999897</c:v>
                </c:pt>
                <c:pt idx="353">
                  <c:v>59.624166666666603</c:v>
                </c:pt>
                <c:pt idx="354">
                  <c:v>52.540833333333303</c:v>
                </c:pt>
                <c:pt idx="355">
                  <c:v>52.706666666666599</c:v>
                </c:pt>
                <c:pt idx="356">
                  <c:v>50.466250000000002</c:v>
                </c:pt>
                <c:pt idx="357">
                  <c:v>57.713333333333303</c:v>
                </c:pt>
                <c:pt idx="358">
                  <c:v>33.4791666666666</c:v>
                </c:pt>
                <c:pt idx="359">
                  <c:v>48.625</c:v>
                </c:pt>
                <c:pt idx="360">
                  <c:v>34.729374999999997</c:v>
                </c:pt>
                <c:pt idx="361">
                  <c:v>54.031249999999901</c:v>
                </c:pt>
                <c:pt idx="362">
                  <c:v>80.355500000000006</c:v>
                </c:pt>
                <c:pt idx="363">
                  <c:v>197.62691666666601</c:v>
                </c:pt>
                <c:pt idx="364">
                  <c:v>38.401499999999999</c:v>
                </c:pt>
                <c:pt idx="365">
                  <c:v>43.864916666666602</c:v>
                </c:pt>
                <c:pt idx="366">
                  <c:v>44.829500000000003</c:v>
                </c:pt>
                <c:pt idx="367">
                  <c:v>61.380749999999999</c:v>
                </c:pt>
                <c:pt idx="368">
                  <c:v>26.107499999999899</c:v>
                </c:pt>
                <c:pt idx="369">
                  <c:v>45.783333333333303</c:v>
                </c:pt>
                <c:pt idx="370">
                  <c:v>51.353749999999998</c:v>
                </c:pt>
                <c:pt idx="371">
                  <c:v>42.387</c:v>
                </c:pt>
                <c:pt idx="372">
                  <c:v>52.655000000000001</c:v>
                </c:pt>
                <c:pt idx="373">
                  <c:v>53.036666666666598</c:v>
                </c:pt>
                <c:pt idx="374">
                  <c:v>36.664583333333297</c:v>
                </c:pt>
                <c:pt idx="375">
                  <c:v>70.017499999999998</c:v>
                </c:pt>
                <c:pt idx="376">
                  <c:v>45.737083333333302</c:v>
                </c:pt>
                <c:pt idx="377">
                  <c:v>47.952916666666603</c:v>
                </c:pt>
                <c:pt idx="378">
                  <c:v>48.643333333333302</c:v>
                </c:pt>
                <c:pt idx="379">
                  <c:v>53.9433333333333</c:v>
                </c:pt>
                <c:pt idx="380">
                  <c:v>78.154166666666598</c:v>
                </c:pt>
                <c:pt idx="381">
                  <c:v>72.477916666666601</c:v>
                </c:pt>
                <c:pt idx="382">
                  <c:v>43.243333333333297</c:v>
                </c:pt>
                <c:pt idx="383">
                  <c:v>67.462083333333297</c:v>
                </c:pt>
                <c:pt idx="384">
                  <c:v>50.933333333333302</c:v>
                </c:pt>
                <c:pt idx="385">
                  <c:v>50.860833333333296</c:v>
                </c:pt>
                <c:pt idx="386">
                  <c:v>46.814583333333303</c:v>
                </c:pt>
                <c:pt idx="387">
                  <c:v>65.967083333333306</c:v>
                </c:pt>
                <c:pt idx="388">
                  <c:v>52.462499999999999</c:v>
                </c:pt>
                <c:pt idx="389">
                  <c:v>67.153750000000002</c:v>
                </c:pt>
                <c:pt idx="390">
                  <c:v>57.936250000000001</c:v>
                </c:pt>
                <c:pt idx="391">
                  <c:v>59.931666666666601</c:v>
                </c:pt>
                <c:pt idx="392">
                  <c:v>60.722499999999997</c:v>
                </c:pt>
                <c:pt idx="393">
                  <c:v>59.856250000000003</c:v>
                </c:pt>
                <c:pt idx="394">
                  <c:v>51.819999999999901</c:v>
                </c:pt>
                <c:pt idx="395">
                  <c:v>76.141666666666595</c:v>
                </c:pt>
                <c:pt idx="396">
                  <c:v>66.974999999999994</c:v>
                </c:pt>
                <c:pt idx="397">
                  <c:v>82.171666666666596</c:v>
                </c:pt>
                <c:pt idx="398">
                  <c:v>50.0162499999999</c:v>
                </c:pt>
                <c:pt idx="399">
                  <c:v>64.713333333333296</c:v>
                </c:pt>
                <c:pt idx="400">
                  <c:v>44.022500000000001</c:v>
                </c:pt>
                <c:pt idx="401">
                  <c:v>54.5445833333333</c:v>
                </c:pt>
                <c:pt idx="402">
                  <c:v>44.419166666666598</c:v>
                </c:pt>
                <c:pt idx="403">
                  <c:v>74.711666666666602</c:v>
                </c:pt>
                <c:pt idx="404">
                  <c:v>43.5283333333333</c:v>
                </c:pt>
                <c:pt idx="405">
                  <c:v>58.199583333333301</c:v>
                </c:pt>
                <c:pt idx="406">
                  <c:v>38.403888888888801</c:v>
                </c:pt>
                <c:pt idx="407">
                  <c:v>48.528750000000002</c:v>
                </c:pt>
                <c:pt idx="408">
                  <c:v>45.454583333333296</c:v>
                </c:pt>
                <c:pt idx="409">
                  <c:v>65.091249999999903</c:v>
                </c:pt>
                <c:pt idx="410">
                  <c:v>53.253749999999997</c:v>
                </c:pt>
                <c:pt idx="411">
                  <c:v>62.634999999999899</c:v>
                </c:pt>
                <c:pt idx="412">
                  <c:v>43.797916666666602</c:v>
                </c:pt>
                <c:pt idx="413">
                  <c:v>74.790416666666601</c:v>
                </c:pt>
                <c:pt idx="414">
                  <c:v>54.195</c:v>
                </c:pt>
                <c:pt idx="415">
                  <c:v>81.428749999999994</c:v>
                </c:pt>
                <c:pt idx="416">
                  <c:v>61.591666666666598</c:v>
                </c:pt>
                <c:pt idx="417">
                  <c:v>84.004999999999995</c:v>
                </c:pt>
                <c:pt idx="418">
                  <c:v>73.071250000000006</c:v>
                </c:pt>
                <c:pt idx="419">
                  <c:v>89.251666666666594</c:v>
                </c:pt>
                <c:pt idx="420">
                  <c:v>70.024583333333297</c:v>
                </c:pt>
                <c:pt idx="421">
                  <c:v>72.64</c:v>
                </c:pt>
                <c:pt idx="422">
                  <c:v>63.719166666666602</c:v>
                </c:pt>
                <c:pt idx="423">
                  <c:v>76.680416666666602</c:v>
                </c:pt>
                <c:pt idx="424">
                  <c:v>97.3719999999999</c:v>
                </c:pt>
                <c:pt idx="425">
                  <c:v>87.475083333333302</c:v>
                </c:pt>
                <c:pt idx="426">
                  <c:v>42.447888888888798</c:v>
                </c:pt>
                <c:pt idx="427">
                  <c:v>54.379166666666599</c:v>
                </c:pt>
                <c:pt idx="428">
                  <c:v>47.226333333333301</c:v>
                </c:pt>
                <c:pt idx="429">
                  <c:v>65.741166666666601</c:v>
                </c:pt>
                <c:pt idx="430">
                  <c:v>43.6204166666666</c:v>
                </c:pt>
                <c:pt idx="431">
                  <c:v>75.9479166666666</c:v>
                </c:pt>
                <c:pt idx="432">
                  <c:v>45.174999999999997</c:v>
                </c:pt>
                <c:pt idx="433">
                  <c:v>49.103333333333303</c:v>
                </c:pt>
                <c:pt idx="434">
                  <c:v>48.378749999999997</c:v>
                </c:pt>
                <c:pt idx="435">
                  <c:v>49.6458333333333</c:v>
                </c:pt>
                <c:pt idx="436">
                  <c:v>52.8779166666666</c:v>
                </c:pt>
                <c:pt idx="437">
                  <c:v>98.386250000000004</c:v>
                </c:pt>
                <c:pt idx="438">
                  <c:v>59.590416666666599</c:v>
                </c:pt>
                <c:pt idx="439">
                  <c:v>72.096666666666593</c:v>
                </c:pt>
                <c:pt idx="440">
                  <c:v>47.9270833333333</c:v>
                </c:pt>
                <c:pt idx="441">
                  <c:v>57.243333333333297</c:v>
                </c:pt>
                <c:pt idx="442">
                  <c:v>63.758333333333297</c:v>
                </c:pt>
                <c:pt idx="443">
                  <c:v>69.530833333333305</c:v>
                </c:pt>
                <c:pt idx="444">
                  <c:v>55.008749999999999</c:v>
                </c:pt>
                <c:pt idx="445">
                  <c:v>67.959583333333299</c:v>
                </c:pt>
                <c:pt idx="446">
                  <c:v>58.454999999999899</c:v>
                </c:pt>
                <c:pt idx="447">
                  <c:v>59.5133333333333</c:v>
                </c:pt>
                <c:pt idx="448">
                  <c:v>62.106250000000003</c:v>
                </c:pt>
                <c:pt idx="449">
                  <c:v>75.083749999999995</c:v>
                </c:pt>
                <c:pt idx="450">
                  <c:v>72.067499999999995</c:v>
                </c:pt>
                <c:pt idx="451">
                  <c:v>69.167083333333295</c:v>
                </c:pt>
                <c:pt idx="452">
                  <c:v>47.772083333333299</c:v>
                </c:pt>
                <c:pt idx="453">
                  <c:v>57.986249999999899</c:v>
                </c:pt>
                <c:pt idx="454">
                  <c:v>53.971249999999998</c:v>
                </c:pt>
                <c:pt idx="455">
                  <c:v>66.100833333333298</c:v>
                </c:pt>
                <c:pt idx="456">
                  <c:v>48.206249999999997</c:v>
                </c:pt>
                <c:pt idx="457">
                  <c:v>63.657499999999999</c:v>
                </c:pt>
                <c:pt idx="458">
                  <c:v>46.99</c:v>
                </c:pt>
                <c:pt idx="459">
                  <c:v>61.338333333333303</c:v>
                </c:pt>
                <c:pt idx="460">
                  <c:v>40.4195833333333</c:v>
                </c:pt>
                <c:pt idx="461">
                  <c:v>54.921666666666603</c:v>
                </c:pt>
                <c:pt idx="462">
                  <c:v>55.743749999999899</c:v>
                </c:pt>
                <c:pt idx="463">
                  <c:v>64.784166666666593</c:v>
                </c:pt>
                <c:pt idx="464">
                  <c:v>39.407916666666601</c:v>
                </c:pt>
                <c:pt idx="465">
                  <c:v>45.298333333333296</c:v>
                </c:pt>
                <c:pt idx="466">
                  <c:v>42.202727272727202</c:v>
                </c:pt>
                <c:pt idx="467">
                  <c:v>56.2558333333333</c:v>
                </c:pt>
                <c:pt idx="468">
                  <c:v>44.347499999999997</c:v>
                </c:pt>
                <c:pt idx="469">
                  <c:v>60.957083333333301</c:v>
                </c:pt>
                <c:pt idx="470">
                  <c:v>46.731666666666598</c:v>
                </c:pt>
                <c:pt idx="471">
                  <c:v>56.807083333333303</c:v>
                </c:pt>
                <c:pt idx="472">
                  <c:v>41.453333333333298</c:v>
                </c:pt>
                <c:pt idx="473">
                  <c:v>56.362916666666599</c:v>
                </c:pt>
                <c:pt idx="474">
                  <c:v>44.294999999999902</c:v>
                </c:pt>
                <c:pt idx="475">
                  <c:v>56.652083333333302</c:v>
                </c:pt>
                <c:pt idx="476">
                  <c:v>54.389583333333299</c:v>
                </c:pt>
                <c:pt idx="477">
                  <c:v>79.165416666666601</c:v>
                </c:pt>
                <c:pt idx="478">
                  <c:v>54.53875</c:v>
                </c:pt>
                <c:pt idx="479">
                  <c:v>56.990833333333299</c:v>
                </c:pt>
                <c:pt idx="480">
                  <c:v>46.333750000000002</c:v>
                </c:pt>
                <c:pt idx="481">
                  <c:v>59.141666666666602</c:v>
                </c:pt>
                <c:pt idx="482">
                  <c:v>39.871666666666599</c:v>
                </c:pt>
                <c:pt idx="483">
                  <c:v>42.424166666666601</c:v>
                </c:pt>
                <c:pt idx="484">
                  <c:v>31.869166666666601</c:v>
                </c:pt>
                <c:pt idx="485">
                  <c:v>51.942083333333301</c:v>
                </c:pt>
                <c:pt idx="486">
                  <c:v>71.976583333333295</c:v>
                </c:pt>
                <c:pt idx="487">
                  <c:v>55.570500000000003</c:v>
                </c:pt>
                <c:pt idx="488">
                  <c:v>35.178818181818102</c:v>
                </c:pt>
                <c:pt idx="489">
                  <c:v>82.808583333333303</c:v>
                </c:pt>
                <c:pt idx="490">
                  <c:v>44.022727272727202</c:v>
                </c:pt>
                <c:pt idx="491">
                  <c:v>80.227000000000004</c:v>
                </c:pt>
                <c:pt idx="492">
                  <c:v>55.7558333333333</c:v>
                </c:pt>
                <c:pt idx="493">
                  <c:v>62.750833333333297</c:v>
                </c:pt>
                <c:pt idx="494">
                  <c:v>33.043333333333301</c:v>
                </c:pt>
                <c:pt idx="495">
                  <c:v>37.844583333333297</c:v>
                </c:pt>
                <c:pt idx="496">
                  <c:v>47.879999999999903</c:v>
                </c:pt>
                <c:pt idx="497">
                  <c:v>50.42</c:v>
                </c:pt>
                <c:pt idx="498">
                  <c:v>47.507083333333298</c:v>
                </c:pt>
                <c:pt idx="499">
                  <c:v>74.433333333333294</c:v>
                </c:pt>
                <c:pt idx="500">
                  <c:v>72.467083333333306</c:v>
                </c:pt>
                <c:pt idx="501">
                  <c:v>77.196250000000006</c:v>
                </c:pt>
                <c:pt idx="502">
                  <c:v>52.41</c:v>
                </c:pt>
                <c:pt idx="503">
                  <c:v>73.879999999999896</c:v>
                </c:pt>
                <c:pt idx="504">
                  <c:v>62.469166666666602</c:v>
                </c:pt>
                <c:pt idx="505">
                  <c:v>70.363333333333301</c:v>
                </c:pt>
                <c:pt idx="506">
                  <c:v>48.371249999999897</c:v>
                </c:pt>
                <c:pt idx="507">
                  <c:v>88.029583333333306</c:v>
                </c:pt>
                <c:pt idx="508">
                  <c:v>51.335833333333298</c:v>
                </c:pt>
                <c:pt idx="509">
                  <c:v>65.329583333333304</c:v>
                </c:pt>
                <c:pt idx="510">
                  <c:v>53.769999999999897</c:v>
                </c:pt>
                <c:pt idx="511">
                  <c:v>63.956999999999901</c:v>
                </c:pt>
                <c:pt idx="512">
                  <c:v>51.338749999999997</c:v>
                </c:pt>
                <c:pt idx="513">
                  <c:v>54.9345833333333</c:v>
                </c:pt>
                <c:pt idx="514">
                  <c:v>34.522500000000001</c:v>
                </c:pt>
                <c:pt idx="515">
                  <c:v>54.936250000000001</c:v>
                </c:pt>
                <c:pt idx="516">
                  <c:v>51.0729166666666</c:v>
                </c:pt>
                <c:pt idx="517">
                  <c:v>52.2945833333333</c:v>
                </c:pt>
                <c:pt idx="518">
                  <c:v>44.726666666666603</c:v>
                </c:pt>
                <c:pt idx="519">
                  <c:v>77.517499999999998</c:v>
                </c:pt>
                <c:pt idx="520">
                  <c:v>49.554583333333298</c:v>
                </c:pt>
                <c:pt idx="521">
                  <c:v>52.442916666666598</c:v>
                </c:pt>
                <c:pt idx="522">
                  <c:v>49.8287499999999</c:v>
                </c:pt>
                <c:pt idx="523">
                  <c:v>67.549583333333302</c:v>
                </c:pt>
                <c:pt idx="524">
                  <c:v>48.207500000000003</c:v>
                </c:pt>
                <c:pt idx="525">
                  <c:v>46.808749999999897</c:v>
                </c:pt>
                <c:pt idx="526">
                  <c:v>45.873750000000001</c:v>
                </c:pt>
                <c:pt idx="527">
                  <c:v>47.7245833333333</c:v>
                </c:pt>
                <c:pt idx="528">
                  <c:v>28.845999999999901</c:v>
                </c:pt>
                <c:pt idx="529">
                  <c:v>60.244583333333303</c:v>
                </c:pt>
                <c:pt idx="530">
                  <c:v>36.316249999999997</c:v>
                </c:pt>
                <c:pt idx="531">
                  <c:v>44.537499999999902</c:v>
                </c:pt>
                <c:pt idx="532">
                  <c:v>34.553333333333299</c:v>
                </c:pt>
                <c:pt idx="533">
                  <c:v>53.402499999999897</c:v>
                </c:pt>
                <c:pt idx="534">
                  <c:v>50.355833333333301</c:v>
                </c:pt>
                <c:pt idx="535">
                  <c:v>59.463749999999997</c:v>
                </c:pt>
                <c:pt idx="536">
                  <c:v>50.248333333333299</c:v>
                </c:pt>
                <c:pt idx="537">
                  <c:v>52.935416666666598</c:v>
                </c:pt>
                <c:pt idx="538">
                  <c:v>61.705833333333302</c:v>
                </c:pt>
                <c:pt idx="539">
                  <c:v>63.655416666666603</c:v>
                </c:pt>
                <c:pt idx="540">
                  <c:v>55.837083333333297</c:v>
                </c:pt>
                <c:pt idx="541">
                  <c:v>51.783333333333303</c:v>
                </c:pt>
                <c:pt idx="542">
                  <c:v>51.994999999999997</c:v>
                </c:pt>
                <c:pt idx="543">
                  <c:v>60.637499999999903</c:v>
                </c:pt>
                <c:pt idx="544">
                  <c:v>44.738750000000003</c:v>
                </c:pt>
                <c:pt idx="545">
                  <c:v>59.0162499999999</c:v>
                </c:pt>
                <c:pt idx="546">
                  <c:v>41.709600000000002</c:v>
                </c:pt>
                <c:pt idx="547">
                  <c:v>56.280833333333298</c:v>
                </c:pt>
                <c:pt idx="548">
                  <c:v>35.242249999999999</c:v>
                </c:pt>
                <c:pt idx="549">
                  <c:v>73.400666666666595</c:v>
                </c:pt>
                <c:pt idx="550">
                  <c:v>64.428083333333305</c:v>
                </c:pt>
                <c:pt idx="551">
                  <c:v>75.952249999999907</c:v>
                </c:pt>
                <c:pt idx="552">
                  <c:v>53.532083333333297</c:v>
                </c:pt>
                <c:pt idx="553">
                  <c:v>70.233333333333306</c:v>
                </c:pt>
                <c:pt idx="554">
                  <c:v>43.792499999999997</c:v>
                </c:pt>
                <c:pt idx="555">
                  <c:v>43.967916666666603</c:v>
                </c:pt>
                <c:pt idx="556">
                  <c:v>51.145000000000003</c:v>
                </c:pt>
                <c:pt idx="557">
                  <c:v>44.225833333333298</c:v>
                </c:pt>
                <c:pt idx="558">
                  <c:v>62.532499999999999</c:v>
                </c:pt>
                <c:pt idx="559">
                  <c:v>83.460833333333298</c:v>
                </c:pt>
                <c:pt idx="560">
                  <c:v>58.622916666666598</c:v>
                </c:pt>
                <c:pt idx="561">
                  <c:v>66.830833333333302</c:v>
                </c:pt>
                <c:pt idx="562">
                  <c:v>53.835833333333298</c:v>
                </c:pt>
                <c:pt idx="563">
                  <c:v>68.947500000000005</c:v>
                </c:pt>
                <c:pt idx="564">
                  <c:v>60.918333333333301</c:v>
                </c:pt>
                <c:pt idx="565">
                  <c:v>65.825000000000003</c:v>
                </c:pt>
                <c:pt idx="566">
                  <c:v>45.246666666666599</c:v>
                </c:pt>
                <c:pt idx="567">
                  <c:v>93.789166666666603</c:v>
                </c:pt>
                <c:pt idx="568">
                  <c:v>45.956666666666599</c:v>
                </c:pt>
                <c:pt idx="569">
                  <c:v>71.999166666666596</c:v>
                </c:pt>
                <c:pt idx="570">
                  <c:v>37.198749999999997</c:v>
                </c:pt>
                <c:pt idx="571">
                  <c:v>52.446666666666601</c:v>
                </c:pt>
                <c:pt idx="572">
                  <c:v>42.499166666666603</c:v>
                </c:pt>
                <c:pt idx="573">
                  <c:v>63.807499999999997</c:v>
                </c:pt>
                <c:pt idx="574">
                  <c:v>54.576666666666597</c:v>
                </c:pt>
                <c:pt idx="575">
                  <c:v>55.982500000000002</c:v>
                </c:pt>
                <c:pt idx="576">
                  <c:v>44.299166666666601</c:v>
                </c:pt>
                <c:pt idx="577">
                  <c:v>59.989166666666598</c:v>
                </c:pt>
                <c:pt idx="578">
                  <c:v>51.032916666666601</c:v>
                </c:pt>
                <c:pt idx="579">
                  <c:v>64.219166666666595</c:v>
                </c:pt>
                <c:pt idx="580">
                  <c:v>71.835833333333298</c:v>
                </c:pt>
                <c:pt idx="581">
                  <c:v>76.037499999999994</c:v>
                </c:pt>
                <c:pt idx="582">
                  <c:v>53.73</c:v>
                </c:pt>
                <c:pt idx="583">
                  <c:v>76.707916666666605</c:v>
                </c:pt>
                <c:pt idx="584">
                  <c:v>49.93</c:v>
                </c:pt>
                <c:pt idx="585">
                  <c:v>56.155833333333298</c:v>
                </c:pt>
                <c:pt idx="586">
                  <c:v>49.869166666666601</c:v>
                </c:pt>
                <c:pt idx="587">
                  <c:v>57.069166666666597</c:v>
                </c:pt>
                <c:pt idx="588">
                  <c:v>42.998750000000001</c:v>
                </c:pt>
                <c:pt idx="589">
                  <c:v>50.1279166666666</c:v>
                </c:pt>
                <c:pt idx="590">
                  <c:v>37.558749999999897</c:v>
                </c:pt>
                <c:pt idx="591">
                  <c:v>42.296249999999901</c:v>
                </c:pt>
                <c:pt idx="592">
                  <c:v>47.533333333333303</c:v>
                </c:pt>
                <c:pt idx="593">
                  <c:v>58.02375</c:v>
                </c:pt>
                <c:pt idx="594">
                  <c:v>57.103749999999998</c:v>
                </c:pt>
                <c:pt idx="595">
                  <c:v>68.652083333333294</c:v>
                </c:pt>
                <c:pt idx="596">
                  <c:v>60.049166666666601</c:v>
                </c:pt>
                <c:pt idx="597">
                  <c:v>60.7708333333333</c:v>
                </c:pt>
                <c:pt idx="598">
                  <c:v>52.8570833333333</c:v>
                </c:pt>
                <c:pt idx="599">
                  <c:v>55.778750000000002</c:v>
                </c:pt>
                <c:pt idx="600">
                  <c:v>45.507916666666603</c:v>
                </c:pt>
                <c:pt idx="601">
                  <c:v>57.362083333333302</c:v>
                </c:pt>
                <c:pt idx="602">
                  <c:v>65.629166666666606</c:v>
                </c:pt>
                <c:pt idx="603">
                  <c:v>67.625833333333304</c:v>
                </c:pt>
                <c:pt idx="604">
                  <c:v>51.223750000000003</c:v>
                </c:pt>
                <c:pt idx="605">
                  <c:v>69.586666666666602</c:v>
                </c:pt>
                <c:pt idx="606">
                  <c:v>61.611666666666601</c:v>
                </c:pt>
                <c:pt idx="607">
                  <c:v>54.928333333333299</c:v>
                </c:pt>
                <c:pt idx="608">
                  <c:v>54.774374999999999</c:v>
                </c:pt>
                <c:pt idx="609">
                  <c:v>57.5251666666666</c:v>
                </c:pt>
                <c:pt idx="610">
                  <c:v>55.525916666666603</c:v>
                </c:pt>
                <c:pt idx="611">
                  <c:v>93.176249999999996</c:v>
                </c:pt>
                <c:pt idx="612">
                  <c:v>73.739249999999998</c:v>
                </c:pt>
                <c:pt idx="613">
                  <c:v>67.371416666666605</c:v>
                </c:pt>
                <c:pt idx="614">
                  <c:v>54.024583333333297</c:v>
                </c:pt>
                <c:pt idx="615">
                  <c:v>56.475000000000001</c:v>
                </c:pt>
                <c:pt idx="616">
                  <c:v>50.376666666666601</c:v>
                </c:pt>
                <c:pt idx="617">
                  <c:v>41.915833333333303</c:v>
                </c:pt>
                <c:pt idx="618">
                  <c:v>42.007083333333298</c:v>
                </c:pt>
                <c:pt idx="619">
                  <c:v>48.264583333333299</c:v>
                </c:pt>
                <c:pt idx="620">
                  <c:v>57.581666666666599</c:v>
                </c:pt>
                <c:pt idx="621">
                  <c:v>81.2558333333333</c:v>
                </c:pt>
                <c:pt idx="622">
                  <c:v>50.509583333333303</c:v>
                </c:pt>
                <c:pt idx="623">
                  <c:v>61.915833333333303</c:v>
                </c:pt>
                <c:pt idx="624">
                  <c:v>44.452083333333299</c:v>
                </c:pt>
                <c:pt idx="625">
                  <c:v>66.273333333333298</c:v>
                </c:pt>
                <c:pt idx="626">
                  <c:v>56.90625</c:v>
                </c:pt>
                <c:pt idx="627">
                  <c:v>65.317499999999995</c:v>
                </c:pt>
                <c:pt idx="628">
                  <c:v>63.1516666666666</c:v>
                </c:pt>
                <c:pt idx="629">
                  <c:v>78.025416666666601</c:v>
                </c:pt>
                <c:pt idx="630">
                  <c:v>50.135833333333302</c:v>
                </c:pt>
                <c:pt idx="631">
                  <c:v>74.454583333333304</c:v>
                </c:pt>
                <c:pt idx="632">
                  <c:v>47.600416666666597</c:v>
                </c:pt>
                <c:pt idx="633">
                  <c:v>54.03875</c:v>
                </c:pt>
                <c:pt idx="634">
                  <c:v>53.240416666666597</c:v>
                </c:pt>
                <c:pt idx="635">
                  <c:v>79.754583333333301</c:v>
                </c:pt>
                <c:pt idx="636">
                  <c:v>46.871249999999897</c:v>
                </c:pt>
                <c:pt idx="637">
                  <c:v>73.267499999999998</c:v>
                </c:pt>
                <c:pt idx="638">
                  <c:v>49.975000000000001</c:v>
                </c:pt>
                <c:pt idx="639">
                  <c:v>77.7662499999999</c:v>
                </c:pt>
                <c:pt idx="640">
                  <c:v>56.203749999999999</c:v>
                </c:pt>
                <c:pt idx="641">
                  <c:v>74.744583333333296</c:v>
                </c:pt>
                <c:pt idx="642">
                  <c:v>55.783749999999998</c:v>
                </c:pt>
                <c:pt idx="643">
                  <c:v>48.494583333333303</c:v>
                </c:pt>
                <c:pt idx="644">
                  <c:v>33.299444444444397</c:v>
                </c:pt>
                <c:pt idx="645">
                  <c:v>40.534999999999997</c:v>
                </c:pt>
                <c:pt idx="646">
                  <c:v>33.344999999999999</c:v>
                </c:pt>
                <c:pt idx="647">
                  <c:v>44.9583333333333</c:v>
                </c:pt>
                <c:pt idx="648">
                  <c:v>38.847499999999997</c:v>
                </c:pt>
                <c:pt idx="649">
                  <c:v>56.487916666666599</c:v>
                </c:pt>
                <c:pt idx="650">
                  <c:v>44.548749999999998</c:v>
                </c:pt>
                <c:pt idx="651">
                  <c:v>54.977916666666601</c:v>
                </c:pt>
                <c:pt idx="652">
                  <c:v>36.4375</c:v>
                </c:pt>
                <c:pt idx="653">
                  <c:v>56.418749999999903</c:v>
                </c:pt>
                <c:pt idx="654">
                  <c:v>54.088333333333303</c:v>
                </c:pt>
                <c:pt idx="655">
                  <c:v>46.512499999999903</c:v>
                </c:pt>
                <c:pt idx="656">
                  <c:v>45.996666666666599</c:v>
                </c:pt>
                <c:pt idx="657">
                  <c:v>48.314090909090901</c:v>
                </c:pt>
                <c:pt idx="658">
                  <c:v>44.322857142857103</c:v>
                </c:pt>
                <c:pt idx="659">
                  <c:v>39.004999999999903</c:v>
                </c:pt>
                <c:pt idx="660">
                  <c:v>32.433888888888802</c:v>
                </c:pt>
                <c:pt idx="661">
                  <c:v>54.317083333333301</c:v>
                </c:pt>
                <c:pt idx="662">
                  <c:v>54.115416666666597</c:v>
                </c:pt>
                <c:pt idx="663">
                  <c:v>55.441666666666599</c:v>
                </c:pt>
                <c:pt idx="664">
                  <c:v>55.433749999999897</c:v>
                </c:pt>
                <c:pt idx="665">
                  <c:v>42.220833333333303</c:v>
                </c:pt>
                <c:pt idx="666">
                  <c:v>39.741249999999901</c:v>
                </c:pt>
                <c:pt idx="667">
                  <c:v>47.627499999999998</c:v>
                </c:pt>
                <c:pt idx="668">
                  <c:v>51.697249999999997</c:v>
                </c:pt>
                <c:pt idx="669">
                  <c:v>91.086749999999995</c:v>
                </c:pt>
                <c:pt idx="670">
                  <c:v>108.491333333333</c:v>
                </c:pt>
                <c:pt idx="671">
                  <c:v>103.15049999999999</c:v>
                </c:pt>
                <c:pt idx="672">
                  <c:v>44.554499999999997</c:v>
                </c:pt>
                <c:pt idx="673">
                  <c:v>56.459166666666597</c:v>
                </c:pt>
                <c:pt idx="674">
                  <c:v>45.986249999999998</c:v>
                </c:pt>
                <c:pt idx="675">
                  <c:v>45.425833333333301</c:v>
                </c:pt>
                <c:pt idx="676">
                  <c:v>39.856999999999999</c:v>
                </c:pt>
                <c:pt idx="677">
                  <c:v>42.868636363636298</c:v>
                </c:pt>
                <c:pt idx="678">
                  <c:v>37.848499999999902</c:v>
                </c:pt>
                <c:pt idx="679">
                  <c:v>47.806249999999999</c:v>
                </c:pt>
                <c:pt idx="680">
                  <c:v>60.922083333333298</c:v>
                </c:pt>
                <c:pt idx="681">
                  <c:v>62.5266666666666</c:v>
                </c:pt>
                <c:pt idx="682">
                  <c:v>80.026249999999905</c:v>
                </c:pt>
                <c:pt idx="683">
                  <c:v>93.381249999999994</c:v>
                </c:pt>
                <c:pt idx="684">
                  <c:v>52.632916666666603</c:v>
                </c:pt>
                <c:pt idx="685">
                  <c:v>66.297916666666595</c:v>
                </c:pt>
                <c:pt idx="686">
                  <c:v>41.935833333333299</c:v>
                </c:pt>
                <c:pt idx="687">
                  <c:v>47.556666666666601</c:v>
                </c:pt>
                <c:pt idx="688">
                  <c:v>51.536249999999903</c:v>
                </c:pt>
                <c:pt idx="689">
                  <c:v>58.006666666666597</c:v>
                </c:pt>
                <c:pt idx="690">
                  <c:v>55.424583333333302</c:v>
                </c:pt>
                <c:pt idx="691">
                  <c:v>69.689583333333303</c:v>
                </c:pt>
                <c:pt idx="692">
                  <c:v>56.573333333333302</c:v>
                </c:pt>
                <c:pt idx="693">
                  <c:v>89.414583333333297</c:v>
                </c:pt>
                <c:pt idx="694">
                  <c:v>65.425416666666607</c:v>
                </c:pt>
                <c:pt idx="695">
                  <c:v>79.218333333333305</c:v>
                </c:pt>
                <c:pt idx="696">
                  <c:v>61.090416666666599</c:v>
                </c:pt>
                <c:pt idx="697">
                  <c:v>82.684583333333293</c:v>
                </c:pt>
                <c:pt idx="698">
                  <c:v>58.484583333333298</c:v>
                </c:pt>
                <c:pt idx="699">
                  <c:v>88.352916666666601</c:v>
                </c:pt>
                <c:pt idx="700">
                  <c:v>68.344166666666595</c:v>
                </c:pt>
                <c:pt idx="701">
                  <c:v>54.754999999999903</c:v>
                </c:pt>
                <c:pt idx="702">
                  <c:v>57.566249999999897</c:v>
                </c:pt>
                <c:pt idx="703">
                  <c:v>53.733750000000001</c:v>
                </c:pt>
                <c:pt idx="704">
                  <c:v>59.697083333333303</c:v>
                </c:pt>
                <c:pt idx="705">
                  <c:v>51.734583333333298</c:v>
                </c:pt>
                <c:pt idx="706">
                  <c:v>38.423333333333296</c:v>
                </c:pt>
                <c:pt idx="707">
                  <c:v>44.949583333333301</c:v>
                </c:pt>
                <c:pt idx="708">
                  <c:v>44.59</c:v>
                </c:pt>
                <c:pt idx="709">
                  <c:v>48.774999999999999</c:v>
                </c:pt>
                <c:pt idx="710">
                  <c:v>46.790833333333303</c:v>
                </c:pt>
                <c:pt idx="711">
                  <c:v>56.972916666666599</c:v>
                </c:pt>
                <c:pt idx="712">
                  <c:v>46.969583333333297</c:v>
                </c:pt>
                <c:pt idx="713">
                  <c:v>48.4270833333333</c:v>
                </c:pt>
                <c:pt idx="714">
                  <c:v>42.350833333333298</c:v>
                </c:pt>
                <c:pt idx="715">
                  <c:v>40.680833333333297</c:v>
                </c:pt>
                <c:pt idx="716">
                  <c:v>37.1666666666666</c:v>
                </c:pt>
                <c:pt idx="717">
                  <c:v>38.960833333333298</c:v>
                </c:pt>
                <c:pt idx="718">
                  <c:v>40.265416666666603</c:v>
                </c:pt>
                <c:pt idx="719">
                  <c:v>42.8674999999999</c:v>
                </c:pt>
                <c:pt idx="720">
                  <c:v>49.396249999999903</c:v>
                </c:pt>
                <c:pt idx="721">
                  <c:v>41.455833333333302</c:v>
                </c:pt>
                <c:pt idx="722">
                  <c:v>33.367727272727201</c:v>
                </c:pt>
                <c:pt idx="723">
                  <c:v>43.60125</c:v>
                </c:pt>
                <c:pt idx="724">
                  <c:v>45.102083333333297</c:v>
                </c:pt>
                <c:pt idx="725">
                  <c:v>48.505416666666598</c:v>
                </c:pt>
                <c:pt idx="726">
                  <c:v>40.7454166666666</c:v>
                </c:pt>
                <c:pt idx="727">
                  <c:v>52.2662499999999</c:v>
                </c:pt>
                <c:pt idx="728">
                  <c:v>44.889583333333299</c:v>
                </c:pt>
                <c:pt idx="729">
                  <c:v>42.499583333333298</c:v>
                </c:pt>
              </c:numCache>
            </c:numRef>
          </c:xVal>
          <c:yVal>
            <c:numRef>
              <c:f>'Water Trading Repository Table'!$B$3:$B$732</c:f>
              <c:numCache>
                <c:formatCode>0.00</c:formatCode>
                <c:ptCount val="730"/>
                <c:pt idx="0">
                  <c:v>2674.4304999999999</c:v>
                </c:pt>
                <c:pt idx="1">
                  <c:v>2576.1278333333298</c:v>
                </c:pt>
                <c:pt idx="2">
                  <c:v>2131.9819583333301</c:v>
                </c:pt>
                <c:pt idx="3">
                  <c:v>2772.0559583333302</c:v>
                </c:pt>
                <c:pt idx="4">
                  <c:v>2143.486625</c:v>
                </c:pt>
                <c:pt idx="5">
                  <c:v>2682.031125</c:v>
                </c:pt>
                <c:pt idx="6">
                  <c:v>1788.07475</c:v>
                </c:pt>
                <c:pt idx="7">
                  <c:v>2082.8450909090898</c:v>
                </c:pt>
                <c:pt idx="8">
                  <c:v>1815.8505</c:v>
                </c:pt>
                <c:pt idx="9">
                  <c:v>2219.27536363636</c:v>
                </c:pt>
                <c:pt idx="10">
                  <c:v>2142.3453</c:v>
                </c:pt>
                <c:pt idx="11">
                  <c:v>2169.7437083333298</c:v>
                </c:pt>
                <c:pt idx="12">
                  <c:v>2228.9214999999999</c:v>
                </c:pt>
                <c:pt idx="13">
                  <c:v>2289.4490000000001</c:v>
                </c:pt>
                <c:pt idx="14">
                  <c:v>1966.19391666666</c:v>
                </c:pt>
                <c:pt idx="15">
                  <c:v>2222.9840416666598</c:v>
                </c:pt>
                <c:pt idx="16">
                  <c:v>1651.58858333333</c:v>
                </c:pt>
                <c:pt idx="17">
                  <c:v>1957.57495833333</c:v>
                </c:pt>
                <c:pt idx="18">
                  <c:v>1865.0249999999901</c:v>
                </c:pt>
                <c:pt idx="19">
                  <c:v>2157.2933333333299</c:v>
                </c:pt>
                <c:pt idx="20">
                  <c:v>1933.9007916666601</c:v>
                </c:pt>
                <c:pt idx="21">
                  <c:v>2161.194375</c:v>
                </c:pt>
                <c:pt idx="22">
                  <c:v>1672.51316666666</c:v>
                </c:pt>
                <c:pt idx="23">
                  <c:v>1928.0590416666601</c:v>
                </c:pt>
                <c:pt idx="24">
                  <c:v>1863.6369999999899</c:v>
                </c:pt>
                <c:pt idx="25">
                  <c:v>2185.68658333333</c:v>
                </c:pt>
                <c:pt idx="26">
                  <c:v>2185.5760416666599</c:v>
                </c:pt>
                <c:pt idx="27">
                  <c:v>3175.2769166666599</c:v>
                </c:pt>
                <c:pt idx="28">
                  <c:v>2648.79408333333</c:v>
                </c:pt>
                <c:pt idx="29">
                  <c:v>3164.5167499999998</c:v>
                </c:pt>
                <c:pt idx="30">
                  <c:v>2308.0395416666602</c:v>
                </c:pt>
                <c:pt idx="31">
                  <c:v>2417.7790416666599</c:v>
                </c:pt>
                <c:pt idx="32">
                  <c:v>1961.419625</c:v>
                </c:pt>
                <c:pt idx="33">
                  <c:v>2127.0714583333302</c:v>
                </c:pt>
                <c:pt idx="34">
                  <c:v>2004.6923124999901</c:v>
                </c:pt>
                <c:pt idx="35">
                  <c:v>2200.4989999999998</c:v>
                </c:pt>
                <c:pt idx="36">
                  <c:v>1839.5621428571401</c:v>
                </c:pt>
                <c:pt idx="37">
                  <c:v>2184.156125</c:v>
                </c:pt>
                <c:pt idx="38">
                  <c:v>1748.4124999999999</c:v>
                </c:pt>
                <c:pt idx="39">
                  <c:v>2417.6507083333299</c:v>
                </c:pt>
                <c:pt idx="40">
                  <c:v>2067.5482916666601</c:v>
                </c:pt>
                <c:pt idx="41">
                  <c:v>2572.71675</c:v>
                </c:pt>
                <c:pt idx="42">
                  <c:v>2070.56383333333</c:v>
                </c:pt>
                <c:pt idx="43">
                  <c:v>2702.1071666666599</c:v>
                </c:pt>
                <c:pt idx="44">
                  <c:v>2155.5055416666601</c:v>
                </c:pt>
                <c:pt idx="45">
                  <c:v>2449.9735416666599</c:v>
                </c:pt>
                <c:pt idx="46">
                  <c:v>1994.9894545454499</c:v>
                </c:pt>
                <c:pt idx="47">
                  <c:v>2281.8349166666599</c:v>
                </c:pt>
                <c:pt idx="48">
                  <c:v>1951.5263333333301</c:v>
                </c:pt>
                <c:pt idx="49">
                  <c:v>2341.0592916666601</c:v>
                </c:pt>
                <c:pt idx="50">
                  <c:v>1823.6909166666601</c:v>
                </c:pt>
                <c:pt idx="51">
                  <c:v>2288.3790416666602</c:v>
                </c:pt>
                <c:pt idx="52">
                  <c:v>1833.969625</c:v>
                </c:pt>
                <c:pt idx="53">
                  <c:v>2465.6632500000001</c:v>
                </c:pt>
                <c:pt idx="54">
                  <c:v>1844.722</c:v>
                </c:pt>
                <c:pt idx="55">
                  <c:v>2259.0371666666601</c:v>
                </c:pt>
                <c:pt idx="56">
                  <c:v>1988.9660833333301</c:v>
                </c:pt>
                <c:pt idx="57">
                  <c:v>2498.4301666666602</c:v>
                </c:pt>
                <c:pt idx="58">
                  <c:v>2064.4832499999902</c:v>
                </c:pt>
                <c:pt idx="59">
                  <c:v>2629.6935416666602</c:v>
                </c:pt>
                <c:pt idx="60">
                  <c:v>2088.8087500000001</c:v>
                </c:pt>
                <c:pt idx="61">
                  <c:v>2670.88983333333</c:v>
                </c:pt>
                <c:pt idx="62">
                  <c:v>2061.80587499999</c:v>
                </c:pt>
                <c:pt idx="63">
                  <c:v>2388.2006249999999</c:v>
                </c:pt>
                <c:pt idx="64">
                  <c:v>2012.0826666666601</c:v>
                </c:pt>
                <c:pt idx="65">
                  <c:v>2765.58395833333</c:v>
                </c:pt>
                <c:pt idx="66">
                  <c:v>1877.6705833333299</c:v>
                </c:pt>
                <c:pt idx="67">
                  <c:v>2193.5964166666599</c:v>
                </c:pt>
                <c:pt idx="68">
                  <c:v>2175.5892142857101</c:v>
                </c:pt>
                <c:pt idx="69">
                  <c:v>2378.2999583333299</c:v>
                </c:pt>
                <c:pt idx="70">
                  <c:v>2051.6291428571399</c:v>
                </c:pt>
                <c:pt idx="71">
                  <c:v>2120.0478750000002</c:v>
                </c:pt>
                <c:pt idx="72">
                  <c:v>1760.261375</c:v>
                </c:pt>
                <c:pt idx="73">
                  <c:v>2111.6414583333299</c:v>
                </c:pt>
                <c:pt idx="74">
                  <c:v>2026.5122916666601</c:v>
                </c:pt>
                <c:pt idx="75">
                  <c:v>2289.0562083333298</c:v>
                </c:pt>
                <c:pt idx="76">
                  <c:v>1996.34679166666</c:v>
                </c:pt>
                <c:pt idx="77">
                  <c:v>2194.7312916666601</c:v>
                </c:pt>
                <c:pt idx="78">
                  <c:v>1922.08879166666</c:v>
                </c:pt>
                <c:pt idx="79">
                  <c:v>2188.2592916666599</c:v>
                </c:pt>
                <c:pt idx="80">
                  <c:v>1805.3314583333299</c:v>
                </c:pt>
                <c:pt idx="81">
                  <c:v>1953.63308333333</c:v>
                </c:pt>
                <c:pt idx="82">
                  <c:v>1709.93233333333</c:v>
                </c:pt>
                <c:pt idx="83">
                  <c:v>2004.21187499999</c:v>
                </c:pt>
                <c:pt idx="84">
                  <c:v>1882.4137083333301</c:v>
                </c:pt>
                <c:pt idx="85">
                  <c:v>2126.41379166666</c:v>
                </c:pt>
                <c:pt idx="86">
                  <c:v>2547.8222500000002</c:v>
                </c:pt>
                <c:pt idx="87">
                  <c:v>3266.0770833333299</c:v>
                </c:pt>
                <c:pt idx="88">
                  <c:v>2419.2827499999999</c:v>
                </c:pt>
                <c:pt idx="89">
                  <c:v>2691.4539999999902</c:v>
                </c:pt>
                <c:pt idx="90">
                  <c:v>2256.8607499999998</c:v>
                </c:pt>
                <c:pt idx="91">
                  <c:v>2775.1006666666599</c:v>
                </c:pt>
                <c:pt idx="92">
                  <c:v>2142.8525833333301</c:v>
                </c:pt>
                <c:pt idx="93">
                  <c:v>2670.6450833333301</c:v>
                </c:pt>
                <c:pt idx="94">
                  <c:v>1874.96795833333</c:v>
                </c:pt>
                <c:pt idx="95">
                  <c:v>2058.6119166666599</c:v>
                </c:pt>
                <c:pt idx="96">
                  <c:v>1985.4231</c:v>
                </c:pt>
                <c:pt idx="97">
                  <c:v>2291.04</c:v>
                </c:pt>
                <c:pt idx="98">
                  <c:v>2199.879625</c:v>
                </c:pt>
                <c:pt idx="99">
                  <c:v>2610.51429166666</c:v>
                </c:pt>
                <c:pt idx="100">
                  <c:v>2211.9007083333299</c:v>
                </c:pt>
                <c:pt idx="101">
                  <c:v>3203.9935833333302</c:v>
                </c:pt>
                <c:pt idx="102">
                  <c:v>2531.7787499999999</c:v>
                </c:pt>
                <c:pt idx="103">
                  <c:v>3296.54145833333</c:v>
                </c:pt>
                <c:pt idx="104">
                  <c:v>2438.7048749999999</c:v>
                </c:pt>
                <c:pt idx="105">
                  <c:v>2403.74920833333</c:v>
                </c:pt>
                <c:pt idx="106">
                  <c:v>1741.94345833333</c:v>
                </c:pt>
                <c:pt idx="107">
                  <c:v>1985.7389583333299</c:v>
                </c:pt>
                <c:pt idx="108">
                  <c:v>1658.6374166666601</c:v>
                </c:pt>
                <c:pt idx="109">
                  <c:v>2032.0067083333299</c:v>
                </c:pt>
                <c:pt idx="110">
                  <c:v>2014.1435833333301</c:v>
                </c:pt>
                <c:pt idx="111">
                  <c:v>2763.3914999999902</c:v>
                </c:pt>
                <c:pt idx="112">
                  <c:v>2260.07733333333</c:v>
                </c:pt>
                <c:pt idx="113">
                  <c:v>3089.39804166666</c:v>
                </c:pt>
                <c:pt idx="114">
                  <c:v>2268.41604166666</c:v>
                </c:pt>
                <c:pt idx="115">
                  <c:v>2928.5041249999999</c:v>
                </c:pt>
                <c:pt idx="116">
                  <c:v>2219.0850833333302</c:v>
                </c:pt>
                <c:pt idx="117">
                  <c:v>2785.3510000000001</c:v>
                </c:pt>
                <c:pt idx="118">
                  <c:v>2022.3139166666599</c:v>
                </c:pt>
                <c:pt idx="119">
                  <c:v>2246.1746250000001</c:v>
                </c:pt>
                <c:pt idx="120">
                  <c:v>1955.92941666666</c:v>
                </c:pt>
                <c:pt idx="121">
                  <c:v>2746.7552083333298</c:v>
                </c:pt>
                <c:pt idx="122">
                  <c:v>1767.7171249999999</c:v>
                </c:pt>
                <c:pt idx="123">
                  <c:v>2275.6261666666601</c:v>
                </c:pt>
                <c:pt idx="124">
                  <c:v>2016.70516666666</c:v>
                </c:pt>
                <c:pt idx="125">
                  <c:v>2550.7890000000002</c:v>
                </c:pt>
                <c:pt idx="126">
                  <c:v>1815.8290833333299</c:v>
                </c:pt>
                <c:pt idx="127">
                  <c:v>2059.78404166666</c:v>
                </c:pt>
                <c:pt idx="128">
                  <c:v>1758.11533333333</c:v>
                </c:pt>
                <c:pt idx="129">
                  <c:v>2062.8898749999998</c:v>
                </c:pt>
                <c:pt idx="130">
                  <c:v>2008.6056249999999</c:v>
                </c:pt>
                <c:pt idx="131">
                  <c:v>2403.17054166666</c:v>
                </c:pt>
                <c:pt idx="132">
                  <c:v>1802.7807499999999</c:v>
                </c:pt>
                <c:pt idx="133">
                  <c:v>2012.3384166666599</c:v>
                </c:pt>
                <c:pt idx="134">
                  <c:v>1925.6469583333301</c:v>
                </c:pt>
                <c:pt idx="135">
                  <c:v>2278.7637083333302</c:v>
                </c:pt>
                <c:pt idx="136">
                  <c:v>2003.20657142857</c:v>
                </c:pt>
                <c:pt idx="137">
                  <c:v>2089.9385833333299</c:v>
                </c:pt>
                <c:pt idx="138">
                  <c:v>1675.94927272727</c:v>
                </c:pt>
                <c:pt idx="139">
                  <c:v>2098.6694583333301</c:v>
                </c:pt>
                <c:pt idx="140">
                  <c:v>1905.87735</c:v>
                </c:pt>
                <c:pt idx="141">
                  <c:v>2054.7722916666598</c:v>
                </c:pt>
                <c:pt idx="142">
                  <c:v>1897.8969090909</c:v>
                </c:pt>
                <c:pt idx="143">
                  <c:v>2157.9027500000002</c:v>
                </c:pt>
                <c:pt idx="144">
                  <c:v>2109.0095000000001</c:v>
                </c:pt>
                <c:pt idx="145">
                  <c:v>2259.53731818181</c:v>
                </c:pt>
                <c:pt idx="146">
                  <c:v>2036.0522000000001</c:v>
                </c:pt>
                <c:pt idx="147">
                  <c:v>2303.133875</c:v>
                </c:pt>
                <c:pt idx="148">
                  <c:v>1791.6844999999901</c:v>
                </c:pt>
                <c:pt idx="149">
                  <c:v>2076.2275</c:v>
                </c:pt>
                <c:pt idx="150">
                  <c:v>1771.01158333333</c:v>
                </c:pt>
                <c:pt idx="151">
                  <c:v>2304.1829583333301</c:v>
                </c:pt>
                <c:pt idx="152">
                  <c:v>2108.3857083333301</c:v>
                </c:pt>
                <c:pt idx="153">
                  <c:v>2577.1646249999999</c:v>
                </c:pt>
                <c:pt idx="154">
                  <c:v>2107.1595833333299</c:v>
                </c:pt>
                <c:pt idx="155">
                  <c:v>2527.9144166666601</c:v>
                </c:pt>
                <c:pt idx="156">
                  <c:v>2046.2037499999999</c:v>
                </c:pt>
                <c:pt idx="157">
                  <c:v>2268.3677916666602</c:v>
                </c:pt>
                <c:pt idx="158">
                  <c:v>1968.2440909090899</c:v>
                </c:pt>
                <c:pt idx="159">
                  <c:v>2173.0286249999999</c:v>
                </c:pt>
                <c:pt idx="160">
                  <c:v>2010.4895555555499</c:v>
                </c:pt>
                <c:pt idx="161">
                  <c:v>2118.1903750000001</c:v>
                </c:pt>
                <c:pt idx="162">
                  <c:v>1785.1503749999899</c:v>
                </c:pt>
                <c:pt idx="163">
                  <c:v>1962.36544999999</c:v>
                </c:pt>
                <c:pt idx="164">
                  <c:v>1752.3128999999999</c:v>
                </c:pt>
                <c:pt idx="165">
                  <c:v>1970.0640454545401</c:v>
                </c:pt>
                <c:pt idx="166">
                  <c:v>2105.8021250000002</c:v>
                </c:pt>
                <c:pt idx="167">
                  <c:v>2244.6122083333298</c:v>
                </c:pt>
                <c:pt idx="168">
                  <c:v>2130.4705714285701</c:v>
                </c:pt>
                <c:pt idx="169">
                  <c:v>2107.2345416666599</c:v>
                </c:pt>
                <c:pt idx="170">
                  <c:v>1890.0461250000001</c:v>
                </c:pt>
                <c:pt idx="171">
                  <c:v>2064.86241666666</c:v>
                </c:pt>
                <c:pt idx="172">
                  <c:v>1992.3972777777699</c:v>
                </c:pt>
                <c:pt idx="173">
                  <c:v>2193.5958333333301</c:v>
                </c:pt>
                <c:pt idx="174">
                  <c:v>1713.057875</c:v>
                </c:pt>
                <c:pt idx="175">
                  <c:v>1844.6421111111099</c:v>
                </c:pt>
                <c:pt idx="176">
                  <c:v>1794.3062</c:v>
                </c:pt>
                <c:pt idx="177">
                  <c:v>1879.9822222222199</c:v>
                </c:pt>
                <c:pt idx="178">
                  <c:v>1726.2678333333299</c:v>
                </c:pt>
                <c:pt idx="179">
                  <c:v>1909.5529166666599</c:v>
                </c:pt>
                <c:pt idx="180">
                  <c:v>1895.5373499999901</c:v>
                </c:pt>
                <c:pt idx="181">
                  <c:v>2075.2814583333302</c:v>
                </c:pt>
                <c:pt idx="182">
                  <c:v>2204.4625000000001</c:v>
                </c:pt>
                <c:pt idx="183">
                  <c:v>2647.4805833333298</c:v>
                </c:pt>
                <c:pt idx="184">
                  <c:v>1895.28920833333</c:v>
                </c:pt>
                <c:pt idx="185">
                  <c:v>2096.7167083333302</c:v>
                </c:pt>
                <c:pt idx="186">
                  <c:v>2094.1008333333298</c:v>
                </c:pt>
                <c:pt idx="187">
                  <c:v>2630.4309166666599</c:v>
                </c:pt>
                <c:pt idx="188">
                  <c:v>1754.1857499999901</c:v>
                </c:pt>
                <c:pt idx="189">
                  <c:v>1884.8855454545401</c:v>
                </c:pt>
                <c:pt idx="190">
                  <c:v>1949.35475</c:v>
                </c:pt>
                <c:pt idx="191">
                  <c:v>2305.1105416666601</c:v>
                </c:pt>
                <c:pt idx="192">
                  <c:v>2093.9851249999901</c:v>
                </c:pt>
                <c:pt idx="193">
                  <c:v>2421.5386249999901</c:v>
                </c:pt>
                <c:pt idx="194">
                  <c:v>1716.26629166666</c:v>
                </c:pt>
                <c:pt idx="195">
                  <c:v>1981.6607083333299</c:v>
                </c:pt>
                <c:pt idx="196">
                  <c:v>1874.97291666666</c:v>
                </c:pt>
                <c:pt idx="197">
                  <c:v>2096.9939999999901</c:v>
                </c:pt>
                <c:pt idx="198">
                  <c:v>1859.7716666666599</c:v>
                </c:pt>
                <c:pt idx="199">
                  <c:v>2115.2125000000001</c:v>
                </c:pt>
                <c:pt idx="200">
                  <c:v>2080.5575833333301</c:v>
                </c:pt>
                <c:pt idx="201">
                  <c:v>2572.0059999999999</c:v>
                </c:pt>
                <c:pt idx="202">
                  <c:v>1915.4982</c:v>
                </c:pt>
                <c:pt idx="203">
                  <c:v>2139.759</c:v>
                </c:pt>
                <c:pt idx="204">
                  <c:v>1821.2655833333299</c:v>
                </c:pt>
                <c:pt idx="205">
                  <c:v>2098.1899166666599</c:v>
                </c:pt>
                <c:pt idx="206">
                  <c:v>1740.50766666666</c:v>
                </c:pt>
                <c:pt idx="207">
                  <c:v>2164.19929166666</c:v>
                </c:pt>
                <c:pt idx="208">
                  <c:v>2045.9454166666601</c:v>
                </c:pt>
                <c:pt idx="209">
                  <c:v>2398.56170833333</c:v>
                </c:pt>
                <c:pt idx="210">
                  <c:v>2048.9234999999999</c:v>
                </c:pt>
                <c:pt idx="211">
                  <c:v>2373.5059999999999</c:v>
                </c:pt>
                <c:pt idx="212">
                  <c:v>1995.30845833333</c:v>
                </c:pt>
                <c:pt idx="213">
                  <c:v>2278.0785833333298</c:v>
                </c:pt>
                <c:pt idx="214">
                  <c:v>1923.8526666666601</c:v>
                </c:pt>
                <c:pt idx="215">
                  <c:v>2298.48358333333</c:v>
                </c:pt>
                <c:pt idx="216">
                  <c:v>1924.03687499999</c:v>
                </c:pt>
                <c:pt idx="217">
                  <c:v>2205.9349166666598</c:v>
                </c:pt>
                <c:pt idx="218">
                  <c:v>1731.95370833333</c:v>
                </c:pt>
                <c:pt idx="219">
                  <c:v>1932.3406666666599</c:v>
                </c:pt>
                <c:pt idx="220">
                  <c:v>1618.6572916666601</c:v>
                </c:pt>
                <c:pt idx="221">
                  <c:v>1923.4404583333301</c:v>
                </c:pt>
                <c:pt idx="222">
                  <c:v>1879.78416666666</c:v>
                </c:pt>
                <c:pt idx="223">
                  <c:v>2109.7046666666602</c:v>
                </c:pt>
                <c:pt idx="224">
                  <c:v>1805.62670833333</c:v>
                </c:pt>
                <c:pt idx="225">
                  <c:v>2094.1961249999999</c:v>
                </c:pt>
                <c:pt idx="226">
                  <c:v>1835.2183333333301</c:v>
                </c:pt>
                <c:pt idx="227">
                  <c:v>2135.9254999999998</c:v>
                </c:pt>
                <c:pt idx="228">
                  <c:v>1650.9535000000001</c:v>
                </c:pt>
                <c:pt idx="229">
                  <c:v>1909.9368750000001</c:v>
                </c:pt>
                <c:pt idx="230">
                  <c:v>1819.76733333333</c:v>
                </c:pt>
                <c:pt idx="231">
                  <c:v>2076.1788333333302</c:v>
                </c:pt>
                <c:pt idx="232">
                  <c:v>1647.1206666666601</c:v>
                </c:pt>
                <c:pt idx="233">
                  <c:v>1907.8098749999999</c:v>
                </c:pt>
                <c:pt idx="234">
                  <c:v>1546.12645833333</c:v>
                </c:pt>
                <c:pt idx="235">
                  <c:v>1858.03879166666</c:v>
                </c:pt>
                <c:pt idx="236">
                  <c:v>1922.3710000000001</c:v>
                </c:pt>
                <c:pt idx="237">
                  <c:v>2112.4864583333301</c:v>
                </c:pt>
                <c:pt idx="238">
                  <c:v>2040.2557142857099</c:v>
                </c:pt>
                <c:pt idx="239">
                  <c:v>2149.3773333333302</c:v>
                </c:pt>
                <c:pt idx="240">
                  <c:v>1816.9179999999999</c:v>
                </c:pt>
                <c:pt idx="241">
                  <c:v>2432.2733181818098</c:v>
                </c:pt>
                <c:pt idx="242">
                  <c:v>2029.36579166666</c:v>
                </c:pt>
                <c:pt idx="243">
                  <c:v>2417.7076666666599</c:v>
                </c:pt>
                <c:pt idx="244">
                  <c:v>1971.1330416666599</c:v>
                </c:pt>
                <c:pt idx="245">
                  <c:v>2307.2817083333298</c:v>
                </c:pt>
                <c:pt idx="246">
                  <c:v>2072.0460416666601</c:v>
                </c:pt>
                <c:pt idx="247">
                  <c:v>2325.5537083333302</c:v>
                </c:pt>
                <c:pt idx="248">
                  <c:v>1682.53033333333</c:v>
                </c:pt>
                <c:pt idx="249">
                  <c:v>1845.6923750000001</c:v>
                </c:pt>
                <c:pt idx="250">
                  <c:v>1947.2274583333301</c:v>
                </c:pt>
                <c:pt idx="251">
                  <c:v>2272.6708333333299</c:v>
                </c:pt>
                <c:pt idx="252">
                  <c:v>2162.9690416666599</c:v>
                </c:pt>
                <c:pt idx="253">
                  <c:v>2396.8091666666601</c:v>
                </c:pt>
                <c:pt idx="254">
                  <c:v>1959.90287499999</c:v>
                </c:pt>
                <c:pt idx="255">
                  <c:v>2223.83566666666</c:v>
                </c:pt>
                <c:pt idx="256">
                  <c:v>1947.63870833333</c:v>
                </c:pt>
                <c:pt idx="257">
                  <c:v>2195.3652916666601</c:v>
                </c:pt>
                <c:pt idx="258">
                  <c:v>1752.35545833333</c:v>
                </c:pt>
                <c:pt idx="259">
                  <c:v>1953.0465833333301</c:v>
                </c:pt>
                <c:pt idx="260">
                  <c:v>2006.93199999999</c:v>
                </c:pt>
                <c:pt idx="261">
                  <c:v>2167.6819583333299</c:v>
                </c:pt>
                <c:pt idx="262">
                  <c:v>2025.9698333333299</c:v>
                </c:pt>
                <c:pt idx="263">
                  <c:v>2364.0405416666599</c:v>
                </c:pt>
                <c:pt idx="264">
                  <c:v>1953.5266875</c:v>
                </c:pt>
                <c:pt idx="265">
                  <c:v>2081.5011666666601</c:v>
                </c:pt>
                <c:pt idx="266">
                  <c:v>1833.8292916666601</c:v>
                </c:pt>
                <c:pt idx="267">
                  <c:v>2114.1895</c:v>
                </c:pt>
                <c:pt idx="268">
                  <c:v>1983.90711111111</c:v>
                </c:pt>
                <c:pt idx="269">
                  <c:v>2093.3930833333302</c:v>
                </c:pt>
                <c:pt idx="270">
                  <c:v>1989.1543750000001</c:v>
                </c:pt>
                <c:pt idx="271">
                  <c:v>2151.98383333333</c:v>
                </c:pt>
                <c:pt idx="272">
                  <c:v>1885.0945454545399</c:v>
                </c:pt>
                <c:pt idx="273">
                  <c:v>2100.1242499999998</c:v>
                </c:pt>
                <c:pt idx="274">
                  <c:v>1702.1761818181801</c:v>
                </c:pt>
                <c:pt idx="275">
                  <c:v>1951.5956249999999</c:v>
                </c:pt>
                <c:pt idx="276">
                  <c:v>1599.57408333333</c:v>
                </c:pt>
                <c:pt idx="277">
                  <c:v>1928.0886666666599</c:v>
                </c:pt>
                <c:pt idx="278">
                  <c:v>1874.05004166666</c:v>
                </c:pt>
                <c:pt idx="279">
                  <c:v>2228.79675</c:v>
                </c:pt>
                <c:pt idx="280">
                  <c:v>1865.50854166666</c:v>
                </c:pt>
                <c:pt idx="281">
                  <c:v>2147.9385416666601</c:v>
                </c:pt>
                <c:pt idx="282">
                  <c:v>1896.82779166666</c:v>
                </c:pt>
                <c:pt idx="283">
                  <c:v>2179.9699166666601</c:v>
                </c:pt>
                <c:pt idx="284">
                  <c:v>1908.9708333333299</c:v>
                </c:pt>
                <c:pt idx="285">
                  <c:v>2201.0394166666601</c:v>
                </c:pt>
                <c:pt idx="286">
                  <c:v>1941.4735416666599</c:v>
                </c:pt>
                <c:pt idx="287">
                  <c:v>2156.9471250000001</c:v>
                </c:pt>
                <c:pt idx="288">
                  <c:v>1900.7242857142801</c:v>
                </c:pt>
                <c:pt idx="289">
                  <c:v>1990.6963333333299</c:v>
                </c:pt>
                <c:pt idx="290">
                  <c:v>1641.170875</c:v>
                </c:pt>
                <c:pt idx="291">
                  <c:v>1928.3489999999999</c:v>
                </c:pt>
                <c:pt idx="292">
                  <c:v>1902.70066666666</c:v>
                </c:pt>
                <c:pt idx="293">
                  <c:v>2189.06766666666</c:v>
                </c:pt>
                <c:pt idx="294">
                  <c:v>1932.2342083333299</c:v>
                </c:pt>
                <c:pt idx="295">
                  <c:v>2221.4512083333302</c:v>
                </c:pt>
                <c:pt idx="296">
                  <c:v>1911.44145833333</c:v>
                </c:pt>
                <c:pt idx="297">
                  <c:v>2154.5671666666599</c:v>
                </c:pt>
                <c:pt idx="298">
                  <c:v>2086.4557222222202</c:v>
                </c:pt>
                <c:pt idx="299">
                  <c:v>2375.8916249999902</c:v>
                </c:pt>
                <c:pt idx="300">
                  <c:v>2278.90968749999</c:v>
                </c:pt>
                <c:pt idx="301">
                  <c:v>2414.6731818181802</c:v>
                </c:pt>
                <c:pt idx="302">
                  <c:v>1976.13129999999</c:v>
                </c:pt>
                <c:pt idx="303">
                  <c:v>2665.5086249999999</c:v>
                </c:pt>
                <c:pt idx="304">
                  <c:v>2063.6120000000001</c:v>
                </c:pt>
                <c:pt idx="305">
                  <c:v>2220.75304166666</c:v>
                </c:pt>
                <c:pt idx="306">
                  <c:v>2043.6455000000001</c:v>
                </c:pt>
                <c:pt idx="307">
                  <c:v>2350.2772916666599</c:v>
                </c:pt>
                <c:pt idx="308">
                  <c:v>1895.89842857142</c:v>
                </c:pt>
                <c:pt idx="309">
                  <c:v>2092.5697499999901</c:v>
                </c:pt>
                <c:pt idx="310">
                  <c:v>1798.14591666666</c:v>
                </c:pt>
                <c:pt idx="311">
                  <c:v>2105.5673333333302</c:v>
                </c:pt>
                <c:pt idx="312">
                  <c:v>1923.17379166666</c:v>
                </c:pt>
                <c:pt idx="313">
                  <c:v>2208.3795416666599</c:v>
                </c:pt>
                <c:pt idx="314">
                  <c:v>1958.0631249999999</c:v>
                </c:pt>
                <c:pt idx="315">
                  <c:v>2245.5582083333302</c:v>
                </c:pt>
                <c:pt idx="316">
                  <c:v>1918.86162499999</c:v>
                </c:pt>
                <c:pt idx="317">
                  <c:v>2000.08429166666</c:v>
                </c:pt>
                <c:pt idx="318">
                  <c:v>1909.68320833333</c:v>
                </c:pt>
                <c:pt idx="319">
                  <c:v>2065.2884583333298</c:v>
                </c:pt>
                <c:pt idx="320">
                  <c:v>1660.33879166666</c:v>
                </c:pt>
                <c:pt idx="321">
                  <c:v>1883.58904166666</c:v>
                </c:pt>
                <c:pt idx="322">
                  <c:v>1905.7972916666599</c:v>
                </c:pt>
                <c:pt idx="323">
                  <c:v>2126.8541249999998</c:v>
                </c:pt>
                <c:pt idx="324">
                  <c:v>2100.2164583333301</c:v>
                </c:pt>
                <c:pt idx="325">
                  <c:v>2545.1474166666599</c:v>
                </c:pt>
                <c:pt idx="326">
                  <c:v>2023.9495833333301</c:v>
                </c:pt>
                <c:pt idx="327">
                  <c:v>2276.0501250000002</c:v>
                </c:pt>
                <c:pt idx="328">
                  <c:v>1991.1601250000001</c:v>
                </c:pt>
                <c:pt idx="329">
                  <c:v>2287.9387083333299</c:v>
                </c:pt>
                <c:pt idx="330">
                  <c:v>1849.9232916666599</c:v>
                </c:pt>
                <c:pt idx="331">
                  <c:v>2194.1292083333301</c:v>
                </c:pt>
                <c:pt idx="332">
                  <c:v>1790.3879583333301</c:v>
                </c:pt>
                <c:pt idx="333">
                  <c:v>2141.3363749999999</c:v>
                </c:pt>
                <c:pt idx="334">
                  <c:v>2057.9334999999901</c:v>
                </c:pt>
                <c:pt idx="335">
                  <c:v>2406.0681666666601</c:v>
                </c:pt>
                <c:pt idx="336">
                  <c:v>2095.8654166666602</c:v>
                </c:pt>
                <c:pt idx="337">
                  <c:v>2445.3009999999999</c:v>
                </c:pt>
                <c:pt idx="338">
                  <c:v>2086.9225833333298</c:v>
                </c:pt>
                <c:pt idx="339">
                  <c:v>2370.00979166666</c:v>
                </c:pt>
                <c:pt idx="340">
                  <c:v>2085.0864166666602</c:v>
                </c:pt>
                <c:pt idx="341">
                  <c:v>2395.16129166666</c:v>
                </c:pt>
                <c:pt idx="342">
                  <c:v>2235.5886666666602</c:v>
                </c:pt>
                <c:pt idx="343">
                  <c:v>2318.01045833333</c:v>
                </c:pt>
                <c:pt idx="344">
                  <c:v>2014.8761875</c:v>
                </c:pt>
                <c:pt idx="345">
                  <c:v>2078.2272499999999</c:v>
                </c:pt>
                <c:pt idx="346">
                  <c:v>1914.3522</c:v>
                </c:pt>
                <c:pt idx="347">
                  <c:v>2149.4061666666598</c:v>
                </c:pt>
                <c:pt idx="348">
                  <c:v>1990.1363181818101</c:v>
                </c:pt>
                <c:pt idx="349">
                  <c:v>2258.9283333333301</c:v>
                </c:pt>
                <c:pt idx="350">
                  <c:v>1961.3875</c:v>
                </c:pt>
                <c:pt idx="351">
                  <c:v>2335.6261249999998</c:v>
                </c:pt>
                <c:pt idx="352">
                  <c:v>2000.8362916666599</c:v>
                </c:pt>
                <c:pt idx="353">
                  <c:v>2338.0388749999902</c:v>
                </c:pt>
                <c:pt idx="354">
                  <c:v>2019.33712499999</c:v>
                </c:pt>
                <c:pt idx="355">
                  <c:v>2289.0407083333298</c:v>
                </c:pt>
                <c:pt idx="356">
                  <c:v>1994.4352083333299</c:v>
                </c:pt>
                <c:pt idx="357">
                  <c:v>2222.3777083333298</c:v>
                </c:pt>
                <c:pt idx="358">
                  <c:v>1792.535625</c:v>
                </c:pt>
                <c:pt idx="359">
                  <c:v>2035.47041666666</c:v>
                </c:pt>
                <c:pt idx="360">
                  <c:v>1825.59381249999</c:v>
                </c:pt>
                <c:pt idx="361">
                  <c:v>2076.4887916666598</c:v>
                </c:pt>
                <c:pt idx="362">
                  <c:v>2384.7628749999999</c:v>
                </c:pt>
                <c:pt idx="363">
                  <c:v>3175.5055000000002</c:v>
                </c:pt>
                <c:pt idx="364">
                  <c:v>1879.307</c:v>
                </c:pt>
                <c:pt idx="365">
                  <c:v>2233.8377500000001</c:v>
                </c:pt>
                <c:pt idx="366">
                  <c:v>2098.0626499999998</c:v>
                </c:pt>
                <c:pt idx="367">
                  <c:v>2477.5514583333302</c:v>
                </c:pt>
                <c:pt idx="368">
                  <c:v>1810.3757499999999</c:v>
                </c:pt>
                <c:pt idx="369">
                  <c:v>2138.3887916666599</c:v>
                </c:pt>
                <c:pt idx="370">
                  <c:v>1767.7639999999999</c:v>
                </c:pt>
                <c:pt idx="371">
                  <c:v>2166.1871000000001</c:v>
                </c:pt>
                <c:pt idx="372">
                  <c:v>1971.0527499999901</c:v>
                </c:pt>
                <c:pt idx="373">
                  <c:v>2203.1564166666599</c:v>
                </c:pt>
                <c:pt idx="374">
                  <c:v>1859.2815416666599</c:v>
                </c:pt>
                <c:pt idx="375">
                  <c:v>2249.0152916666598</c:v>
                </c:pt>
                <c:pt idx="376">
                  <c:v>1922.1611249999901</c:v>
                </c:pt>
                <c:pt idx="377">
                  <c:v>2221.432875</c:v>
                </c:pt>
                <c:pt idx="378">
                  <c:v>1745.8321249999999</c:v>
                </c:pt>
                <c:pt idx="379">
                  <c:v>2018.5865833333301</c:v>
                </c:pt>
                <c:pt idx="380">
                  <c:v>1857.62129166666</c:v>
                </c:pt>
                <c:pt idx="381">
                  <c:v>2091.5625416666599</c:v>
                </c:pt>
                <c:pt idx="382">
                  <c:v>1880.002375</c:v>
                </c:pt>
                <c:pt idx="383">
                  <c:v>2144.029</c:v>
                </c:pt>
                <c:pt idx="384">
                  <c:v>1942.2773749999999</c:v>
                </c:pt>
                <c:pt idx="385">
                  <c:v>2156.9050833333299</c:v>
                </c:pt>
                <c:pt idx="386">
                  <c:v>1863.51966666666</c:v>
                </c:pt>
                <c:pt idx="387">
                  <c:v>2113.2942083333301</c:v>
                </c:pt>
                <c:pt idx="388">
                  <c:v>1727.4197916666601</c:v>
                </c:pt>
                <c:pt idx="389">
                  <c:v>2095.5535</c:v>
                </c:pt>
                <c:pt idx="390">
                  <c:v>1967.7181249999901</c:v>
                </c:pt>
                <c:pt idx="391">
                  <c:v>2343.9105</c:v>
                </c:pt>
                <c:pt idx="392">
                  <c:v>2027.19783333333</c:v>
                </c:pt>
                <c:pt idx="393">
                  <c:v>2471.7156249999998</c:v>
                </c:pt>
                <c:pt idx="394">
                  <c:v>2030.9194583333301</c:v>
                </c:pt>
                <c:pt idx="395">
                  <c:v>2445.4532083333302</c:v>
                </c:pt>
                <c:pt idx="396">
                  <c:v>2128.7746666666599</c:v>
                </c:pt>
                <c:pt idx="397">
                  <c:v>2486.29025</c:v>
                </c:pt>
                <c:pt idx="398">
                  <c:v>2153.5862499999998</c:v>
                </c:pt>
                <c:pt idx="399">
                  <c:v>2445.9498749999998</c:v>
                </c:pt>
                <c:pt idx="400">
                  <c:v>1976.4664166666601</c:v>
                </c:pt>
                <c:pt idx="401">
                  <c:v>2273.79779166666</c:v>
                </c:pt>
                <c:pt idx="402">
                  <c:v>1887.0905416666601</c:v>
                </c:pt>
                <c:pt idx="403">
                  <c:v>2286.2764583333301</c:v>
                </c:pt>
                <c:pt idx="404">
                  <c:v>2117.26695833333</c:v>
                </c:pt>
                <c:pt idx="405">
                  <c:v>2382.9783333333298</c:v>
                </c:pt>
                <c:pt idx="406">
                  <c:v>2141.53866666666</c:v>
                </c:pt>
                <c:pt idx="407">
                  <c:v>2240.2341666666598</c:v>
                </c:pt>
                <c:pt idx="408">
                  <c:v>1878.19175</c:v>
                </c:pt>
                <c:pt idx="409">
                  <c:v>2191.5256250000002</c:v>
                </c:pt>
                <c:pt idx="410">
                  <c:v>1887.7463749999899</c:v>
                </c:pt>
                <c:pt idx="411">
                  <c:v>2213.9628333333299</c:v>
                </c:pt>
                <c:pt idx="412">
                  <c:v>1996.06308333333</c:v>
                </c:pt>
                <c:pt idx="413">
                  <c:v>2482.7692499999998</c:v>
                </c:pt>
                <c:pt idx="414">
                  <c:v>1897.66616666666</c:v>
                </c:pt>
                <c:pt idx="415">
                  <c:v>2206.1185</c:v>
                </c:pt>
                <c:pt idx="416">
                  <c:v>1751.1030416666599</c:v>
                </c:pt>
                <c:pt idx="417">
                  <c:v>2099.3076249999999</c:v>
                </c:pt>
                <c:pt idx="418">
                  <c:v>2000.35366666666</c:v>
                </c:pt>
                <c:pt idx="419">
                  <c:v>2385.5984999999901</c:v>
                </c:pt>
                <c:pt idx="420">
                  <c:v>2051.9919583333299</c:v>
                </c:pt>
                <c:pt idx="421">
                  <c:v>2307.1601249999999</c:v>
                </c:pt>
                <c:pt idx="422">
                  <c:v>1992.06812499999</c:v>
                </c:pt>
                <c:pt idx="423">
                  <c:v>2272.55004166666</c:v>
                </c:pt>
                <c:pt idx="424">
                  <c:v>2619.6127499999998</c:v>
                </c:pt>
                <c:pt idx="425">
                  <c:v>3135.2914166666601</c:v>
                </c:pt>
                <c:pt idx="426">
                  <c:v>2020.72577777777</c:v>
                </c:pt>
                <c:pt idx="427">
                  <c:v>2479.9036666666598</c:v>
                </c:pt>
                <c:pt idx="428">
                  <c:v>2173.7058333333298</c:v>
                </c:pt>
                <c:pt idx="429">
                  <c:v>2584.7835833333302</c:v>
                </c:pt>
                <c:pt idx="430">
                  <c:v>2057.4659999999999</c:v>
                </c:pt>
                <c:pt idx="431">
                  <c:v>2659.6397499999998</c:v>
                </c:pt>
                <c:pt idx="432">
                  <c:v>1999.15021428571</c:v>
                </c:pt>
                <c:pt idx="433">
                  <c:v>2072.13229166666</c:v>
                </c:pt>
                <c:pt idx="434">
                  <c:v>1795.002125</c:v>
                </c:pt>
                <c:pt idx="435">
                  <c:v>2046.49437499999</c:v>
                </c:pt>
                <c:pt idx="436">
                  <c:v>2152.0723750000002</c:v>
                </c:pt>
                <c:pt idx="437">
                  <c:v>2471.3907916666599</c:v>
                </c:pt>
                <c:pt idx="438">
                  <c:v>1920.2779583333299</c:v>
                </c:pt>
                <c:pt idx="439">
                  <c:v>2274.8648333333299</c:v>
                </c:pt>
                <c:pt idx="440">
                  <c:v>1595.4885833333301</c:v>
                </c:pt>
                <c:pt idx="441">
                  <c:v>1906.04541666666</c:v>
                </c:pt>
                <c:pt idx="442">
                  <c:v>1899.76866666666</c:v>
                </c:pt>
                <c:pt idx="443">
                  <c:v>2168.54474999999</c:v>
                </c:pt>
                <c:pt idx="444">
                  <c:v>1893.92883333333</c:v>
                </c:pt>
                <c:pt idx="445">
                  <c:v>2163.90545833333</c:v>
                </c:pt>
                <c:pt idx="446">
                  <c:v>1709.3747499999999</c:v>
                </c:pt>
                <c:pt idx="447">
                  <c:v>1969.1160833333299</c:v>
                </c:pt>
                <c:pt idx="448">
                  <c:v>1981.62925</c:v>
                </c:pt>
                <c:pt idx="449">
                  <c:v>2265.6325000000002</c:v>
                </c:pt>
                <c:pt idx="450">
                  <c:v>2017.8668333333301</c:v>
                </c:pt>
                <c:pt idx="451">
                  <c:v>2272.4112083333298</c:v>
                </c:pt>
                <c:pt idx="452">
                  <c:v>1957.98008333333</c:v>
                </c:pt>
                <c:pt idx="453">
                  <c:v>2410.05508333333</c:v>
                </c:pt>
                <c:pt idx="454">
                  <c:v>2061.5842499999899</c:v>
                </c:pt>
                <c:pt idx="455">
                  <c:v>2334.3259166666599</c:v>
                </c:pt>
                <c:pt idx="456">
                  <c:v>1791.68908333333</c:v>
                </c:pt>
                <c:pt idx="457">
                  <c:v>2115.05070833333</c:v>
                </c:pt>
                <c:pt idx="458">
                  <c:v>1725.1356249999999</c:v>
                </c:pt>
                <c:pt idx="459">
                  <c:v>2079.96133333333</c:v>
                </c:pt>
                <c:pt idx="460">
                  <c:v>1869.9213749999999</c:v>
                </c:pt>
                <c:pt idx="461">
                  <c:v>2151.5065416666598</c:v>
                </c:pt>
                <c:pt idx="462">
                  <c:v>2009.3411249999999</c:v>
                </c:pt>
                <c:pt idx="463">
                  <c:v>2258.4755416666599</c:v>
                </c:pt>
                <c:pt idx="464">
                  <c:v>1953.2787083333301</c:v>
                </c:pt>
                <c:pt idx="465">
                  <c:v>2179.1737083333301</c:v>
                </c:pt>
                <c:pt idx="466">
                  <c:v>2002.07149999999</c:v>
                </c:pt>
                <c:pt idx="467">
                  <c:v>2190.5812083333299</c:v>
                </c:pt>
                <c:pt idx="468">
                  <c:v>2238.6494166666598</c:v>
                </c:pt>
                <c:pt idx="469">
                  <c:v>2101.758875</c:v>
                </c:pt>
                <c:pt idx="470">
                  <c:v>1744.8411249999899</c:v>
                </c:pt>
                <c:pt idx="471">
                  <c:v>1955.6636249999999</c:v>
                </c:pt>
                <c:pt idx="472">
                  <c:v>1709.34116666666</c:v>
                </c:pt>
                <c:pt idx="473">
                  <c:v>2090.6051666666599</c:v>
                </c:pt>
                <c:pt idx="474">
                  <c:v>1930.23291666666</c:v>
                </c:pt>
                <c:pt idx="475">
                  <c:v>2252.1495416666598</c:v>
                </c:pt>
                <c:pt idx="476">
                  <c:v>2025.5564999999999</c:v>
                </c:pt>
                <c:pt idx="477">
                  <c:v>2431.169875</c:v>
                </c:pt>
                <c:pt idx="478">
                  <c:v>1985.1439583333299</c:v>
                </c:pt>
                <c:pt idx="479">
                  <c:v>2232.0480416666601</c:v>
                </c:pt>
                <c:pt idx="480">
                  <c:v>2000.4889166666601</c:v>
                </c:pt>
                <c:pt idx="481">
                  <c:v>2244.6094583333302</c:v>
                </c:pt>
                <c:pt idx="482">
                  <c:v>1956.4982499999901</c:v>
                </c:pt>
                <c:pt idx="483">
                  <c:v>2234.6941666666598</c:v>
                </c:pt>
                <c:pt idx="484">
                  <c:v>1764.0211666666601</c:v>
                </c:pt>
                <c:pt idx="485">
                  <c:v>1984.9037083333301</c:v>
                </c:pt>
                <c:pt idx="486">
                  <c:v>2259.3434166666598</c:v>
                </c:pt>
                <c:pt idx="487">
                  <c:v>2360.6292916666598</c:v>
                </c:pt>
                <c:pt idx="488">
                  <c:v>1846.40777272727</c:v>
                </c:pt>
                <c:pt idx="489">
                  <c:v>2621.3647499999902</c:v>
                </c:pt>
                <c:pt idx="490">
                  <c:v>1922.99563636363</c:v>
                </c:pt>
                <c:pt idx="491">
                  <c:v>2474.1590833333298</c:v>
                </c:pt>
                <c:pt idx="492">
                  <c:v>2056.328</c:v>
                </c:pt>
                <c:pt idx="493">
                  <c:v>2567.8376250000001</c:v>
                </c:pt>
                <c:pt idx="494">
                  <c:v>2030.3805833333299</c:v>
                </c:pt>
                <c:pt idx="495">
                  <c:v>2019.70716666666</c:v>
                </c:pt>
                <c:pt idx="496">
                  <c:v>1680.81474999999</c:v>
                </c:pt>
                <c:pt idx="497">
                  <c:v>2067.74695833333</c:v>
                </c:pt>
                <c:pt idx="498">
                  <c:v>2076.187375</c:v>
                </c:pt>
                <c:pt idx="499">
                  <c:v>2497.8737916666601</c:v>
                </c:pt>
                <c:pt idx="500">
                  <c:v>1934.8973333333299</c:v>
                </c:pt>
                <c:pt idx="501">
                  <c:v>2169.9367916666602</c:v>
                </c:pt>
                <c:pt idx="502">
                  <c:v>1909.34512499999</c:v>
                </c:pt>
                <c:pt idx="503">
                  <c:v>2149.7494166666602</c:v>
                </c:pt>
                <c:pt idx="504">
                  <c:v>1873.6608333333299</c:v>
                </c:pt>
                <c:pt idx="505">
                  <c:v>2116.88016666666</c:v>
                </c:pt>
                <c:pt idx="506">
                  <c:v>1699.7154166666601</c:v>
                </c:pt>
                <c:pt idx="507">
                  <c:v>2109.2648749999998</c:v>
                </c:pt>
                <c:pt idx="508">
                  <c:v>1848.3395416666599</c:v>
                </c:pt>
                <c:pt idx="509">
                  <c:v>2107.09733333333</c:v>
                </c:pt>
                <c:pt idx="510">
                  <c:v>2006.9661249999999</c:v>
                </c:pt>
                <c:pt idx="511">
                  <c:v>2248.7629999999999</c:v>
                </c:pt>
                <c:pt idx="512">
                  <c:v>1784.0219999999999</c:v>
                </c:pt>
                <c:pt idx="513">
                  <c:v>2240.7224999999999</c:v>
                </c:pt>
                <c:pt idx="514">
                  <c:v>1836.4853333333299</c:v>
                </c:pt>
                <c:pt idx="515">
                  <c:v>2042.4563333333299</c:v>
                </c:pt>
                <c:pt idx="516">
                  <c:v>2023.1317916666601</c:v>
                </c:pt>
                <c:pt idx="517">
                  <c:v>2365.6989999999901</c:v>
                </c:pt>
                <c:pt idx="518">
                  <c:v>2014.6587499999901</c:v>
                </c:pt>
                <c:pt idx="519">
                  <c:v>2307.1498749999901</c:v>
                </c:pt>
                <c:pt idx="520">
                  <c:v>2004.1671249999999</c:v>
                </c:pt>
                <c:pt idx="521">
                  <c:v>2271.43324999999</c:v>
                </c:pt>
                <c:pt idx="522">
                  <c:v>1920.9021250000001</c:v>
                </c:pt>
                <c:pt idx="523">
                  <c:v>2218.1039999999998</c:v>
                </c:pt>
                <c:pt idx="524">
                  <c:v>1970.1035833333301</c:v>
                </c:pt>
                <c:pt idx="525">
                  <c:v>2213.6470416666598</c:v>
                </c:pt>
                <c:pt idx="526">
                  <c:v>1732.7019583333299</c:v>
                </c:pt>
                <c:pt idx="527">
                  <c:v>1933.2025000000001</c:v>
                </c:pt>
                <c:pt idx="528">
                  <c:v>1784.0386999999901</c:v>
                </c:pt>
                <c:pt idx="529">
                  <c:v>2104.9902499999998</c:v>
                </c:pt>
                <c:pt idx="530">
                  <c:v>1969.7938125000001</c:v>
                </c:pt>
                <c:pt idx="531">
                  <c:v>2124.48358333333</c:v>
                </c:pt>
                <c:pt idx="532">
                  <c:v>1837.43941666666</c:v>
                </c:pt>
                <c:pt idx="533">
                  <c:v>2198.0576249999999</c:v>
                </c:pt>
                <c:pt idx="534">
                  <c:v>1935.0042083333301</c:v>
                </c:pt>
                <c:pt idx="535">
                  <c:v>2156.9343749999998</c:v>
                </c:pt>
                <c:pt idx="536">
                  <c:v>1926.1875</c:v>
                </c:pt>
                <c:pt idx="537">
                  <c:v>2214.9516250000001</c:v>
                </c:pt>
                <c:pt idx="538">
                  <c:v>1951.0851250000001</c:v>
                </c:pt>
                <c:pt idx="539">
                  <c:v>2127.3627916666601</c:v>
                </c:pt>
                <c:pt idx="540">
                  <c:v>1725.21108333333</c:v>
                </c:pt>
                <c:pt idx="541">
                  <c:v>1899.99741666666</c:v>
                </c:pt>
                <c:pt idx="542">
                  <c:v>1602.6900416666599</c:v>
                </c:pt>
                <c:pt idx="543">
                  <c:v>1989.90491666666</c:v>
                </c:pt>
                <c:pt idx="544">
                  <c:v>1684.1917083333301</c:v>
                </c:pt>
                <c:pt idx="545">
                  <c:v>1953.3324583333299</c:v>
                </c:pt>
                <c:pt idx="546">
                  <c:v>2007.6444999999901</c:v>
                </c:pt>
                <c:pt idx="547">
                  <c:v>2220.78666666666</c:v>
                </c:pt>
                <c:pt idx="548">
                  <c:v>1886.12816666666</c:v>
                </c:pt>
                <c:pt idx="549">
                  <c:v>2790.45141666666</c:v>
                </c:pt>
                <c:pt idx="550">
                  <c:v>1962.5399583333301</c:v>
                </c:pt>
                <c:pt idx="551">
                  <c:v>2332.38454166666</c:v>
                </c:pt>
                <c:pt idx="552">
                  <c:v>2132.88175</c:v>
                </c:pt>
                <c:pt idx="553">
                  <c:v>2626.2460416666599</c:v>
                </c:pt>
                <c:pt idx="554">
                  <c:v>2052.8806666666601</c:v>
                </c:pt>
                <c:pt idx="555">
                  <c:v>1989.07779166666</c:v>
                </c:pt>
                <c:pt idx="556">
                  <c:v>1942.3025416666601</c:v>
                </c:pt>
                <c:pt idx="557">
                  <c:v>2247.8567916666598</c:v>
                </c:pt>
                <c:pt idx="558">
                  <c:v>2029.9478749999901</c:v>
                </c:pt>
                <c:pt idx="559">
                  <c:v>2304.0392916666601</c:v>
                </c:pt>
                <c:pt idx="560">
                  <c:v>1755.5350416666599</c:v>
                </c:pt>
                <c:pt idx="561">
                  <c:v>2048.3871666666601</c:v>
                </c:pt>
                <c:pt idx="562">
                  <c:v>1943.12725</c:v>
                </c:pt>
                <c:pt idx="563">
                  <c:v>2243.9492500000001</c:v>
                </c:pt>
                <c:pt idx="564">
                  <c:v>1881.1257083333301</c:v>
                </c:pt>
                <c:pt idx="565">
                  <c:v>2096.1401249999999</c:v>
                </c:pt>
                <c:pt idx="566">
                  <c:v>1722.9338333333301</c:v>
                </c:pt>
                <c:pt idx="567">
                  <c:v>2293.70854166666</c:v>
                </c:pt>
                <c:pt idx="568">
                  <c:v>1850.04408333333</c:v>
                </c:pt>
                <c:pt idx="569">
                  <c:v>2374.0641666666602</c:v>
                </c:pt>
                <c:pt idx="570">
                  <c:v>1611.22</c:v>
                </c:pt>
                <c:pt idx="571">
                  <c:v>1846.55791666666</c:v>
                </c:pt>
                <c:pt idx="572">
                  <c:v>1799.310375</c:v>
                </c:pt>
                <c:pt idx="573">
                  <c:v>2070.2994583333302</c:v>
                </c:pt>
                <c:pt idx="574">
                  <c:v>1832.39116666666</c:v>
                </c:pt>
                <c:pt idx="575">
                  <c:v>2099.4979583333302</c:v>
                </c:pt>
                <c:pt idx="576">
                  <c:v>1845.81924999999</c:v>
                </c:pt>
                <c:pt idx="577">
                  <c:v>2042.6991666666599</c:v>
                </c:pt>
                <c:pt idx="578">
                  <c:v>1838.79779166666</c:v>
                </c:pt>
                <c:pt idx="579">
                  <c:v>2088.8355833333299</c:v>
                </c:pt>
                <c:pt idx="580">
                  <c:v>1883.367125</c:v>
                </c:pt>
                <c:pt idx="581">
                  <c:v>2092.3713333333299</c:v>
                </c:pt>
                <c:pt idx="582">
                  <c:v>1741.1714999999999</c:v>
                </c:pt>
                <c:pt idx="583">
                  <c:v>2051.60645833333</c:v>
                </c:pt>
                <c:pt idx="584">
                  <c:v>1642.1816249999999</c:v>
                </c:pt>
                <c:pt idx="585">
                  <c:v>1924.9824166666599</c:v>
                </c:pt>
                <c:pt idx="586">
                  <c:v>1831.9275833333299</c:v>
                </c:pt>
                <c:pt idx="587">
                  <c:v>2062.1536249999999</c:v>
                </c:pt>
                <c:pt idx="588">
                  <c:v>1844.1833750000001</c:v>
                </c:pt>
                <c:pt idx="589">
                  <c:v>2069.80945833333</c:v>
                </c:pt>
                <c:pt idx="590">
                  <c:v>1826.20020833333</c:v>
                </c:pt>
                <c:pt idx="591">
                  <c:v>2041.8861666666601</c:v>
                </c:pt>
                <c:pt idx="592">
                  <c:v>1819.0770833333299</c:v>
                </c:pt>
                <c:pt idx="593">
                  <c:v>2089.3340416666601</c:v>
                </c:pt>
                <c:pt idx="594">
                  <c:v>1807.22899999999</c:v>
                </c:pt>
                <c:pt idx="595">
                  <c:v>2062.937625</c:v>
                </c:pt>
                <c:pt idx="596">
                  <c:v>1688.17129166666</c:v>
                </c:pt>
                <c:pt idx="597">
                  <c:v>1882.3611249999999</c:v>
                </c:pt>
                <c:pt idx="598">
                  <c:v>1591.99795833333</c:v>
                </c:pt>
                <c:pt idx="599">
                  <c:v>1926.1012499999999</c:v>
                </c:pt>
                <c:pt idx="600">
                  <c:v>1874.9264166666601</c:v>
                </c:pt>
                <c:pt idx="601">
                  <c:v>2207.3483333333302</c:v>
                </c:pt>
                <c:pt idx="602">
                  <c:v>1911.4361249999999</c:v>
                </c:pt>
                <c:pt idx="603">
                  <c:v>2309.9924166666601</c:v>
                </c:pt>
                <c:pt idx="604">
                  <c:v>1934.6754166666601</c:v>
                </c:pt>
                <c:pt idx="605">
                  <c:v>2446.9752916666598</c:v>
                </c:pt>
                <c:pt idx="606">
                  <c:v>1950.0437916666599</c:v>
                </c:pt>
                <c:pt idx="607">
                  <c:v>2245.5435833333299</c:v>
                </c:pt>
                <c:pt idx="608">
                  <c:v>2055.8892500000002</c:v>
                </c:pt>
                <c:pt idx="609">
                  <c:v>2244.6372500000002</c:v>
                </c:pt>
                <c:pt idx="610">
                  <c:v>2363.6295416666599</c:v>
                </c:pt>
                <c:pt idx="611">
                  <c:v>3211.5232499999902</c:v>
                </c:pt>
                <c:pt idx="612">
                  <c:v>2147.2688333333299</c:v>
                </c:pt>
                <c:pt idx="613">
                  <c:v>2340.14141666666</c:v>
                </c:pt>
                <c:pt idx="614">
                  <c:v>2180.6801249999999</c:v>
                </c:pt>
                <c:pt idx="615">
                  <c:v>2606.2606666666602</c:v>
                </c:pt>
                <c:pt idx="616">
                  <c:v>1593.28204166666</c:v>
                </c:pt>
                <c:pt idx="617">
                  <c:v>1816.4230833333299</c:v>
                </c:pt>
                <c:pt idx="618">
                  <c:v>2012.89008333333</c:v>
                </c:pt>
                <c:pt idx="619">
                  <c:v>2323.33687499999</c:v>
                </c:pt>
                <c:pt idx="620">
                  <c:v>2038.519125</c:v>
                </c:pt>
                <c:pt idx="621">
                  <c:v>2540.8084583333298</c:v>
                </c:pt>
                <c:pt idx="622">
                  <c:v>1708.6217083333299</c:v>
                </c:pt>
                <c:pt idx="623">
                  <c:v>2016.7689583333299</c:v>
                </c:pt>
                <c:pt idx="624">
                  <c:v>1949.9066250000001</c:v>
                </c:pt>
                <c:pt idx="625">
                  <c:v>2290.6012500000002</c:v>
                </c:pt>
                <c:pt idx="626">
                  <c:v>1880.72729166666</c:v>
                </c:pt>
                <c:pt idx="627">
                  <c:v>2154.9060416666598</c:v>
                </c:pt>
                <c:pt idx="628">
                  <c:v>1956.88375</c:v>
                </c:pt>
                <c:pt idx="629">
                  <c:v>2342.821625</c:v>
                </c:pt>
                <c:pt idx="630">
                  <c:v>2046.5167083333299</c:v>
                </c:pt>
                <c:pt idx="631">
                  <c:v>2574.9333750000001</c:v>
                </c:pt>
                <c:pt idx="632">
                  <c:v>1838.4179166666599</c:v>
                </c:pt>
                <c:pt idx="633">
                  <c:v>2156.3199583333299</c:v>
                </c:pt>
                <c:pt idx="634">
                  <c:v>1879.3218749999901</c:v>
                </c:pt>
                <c:pt idx="635">
                  <c:v>2407.2310416666601</c:v>
                </c:pt>
                <c:pt idx="636">
                  <c:v>1984.76958333333</c:v>
                </c:pt>
                <c:pt idx="637">
                  <c:v>2474.5342083333298</c:v>
                </c:pt>
                <c:pt idx="638">
                  <c:v>1896.93095833333</c:v>
                </c:pt>
                <c:pt idx="639">
                  <c:v>2473.4072916666601</c:v>
                </c:pt>
                <c:pt idx="640">
                  <c:v>1830.4516249999999</c:v>
                </c:pt>
                <c:pt idx="641">
                  <c:v>2146.0133333333301</c:v>
                </c:pt>
                <c:pt idx="642">
                  <c:v>1967.22974999999</c:v>
                </c:pt>
                <c:pt idx="643">
                  <c:v>2182.4940000000001</c:v>
                </c:pt>
                <c:pt idx="644">
                  <c:v>1929.8937777777701</c:v>
                </c:pt>
                <c:pt idx="645">
                  <c:v>2045.6363636363601</c:v>
                </c:pt>
                <c:pt idx="646">
                  <c:v>1880.0908571428499</c:v>
                </c:pt>
                <c:pt idx="647">
                  <c:v>2085.9897500000002</c:v>
                </c:pt>
                <c:pt idx="648">
                  <c:v>2014.6393125</c:v>
                </c:pt>
                <c:pt idx="649">
                  <c:v>2325.59958333333</c:v>
                </c:pt>
                <c:pt idx="650">
                  <c:v>1960.05679166666</c:v>
                </c:pt>
                <c:pt idx="651">
                  <c:v>2341.8746666666598</c:v>
                </c:pt>
                <c:pt idx="652">
                  <c:v>1722.6105</c:v>
                </c:pt>
                <c:pt idx="653">
                  <c:v>2026.1913750000001</c:v>
                </c:pt>
                <c:pt idx="654">
                  <c:v>1621.5212916666601</c:v>
                </c:pt>
                <c:pt idx="655">
                  <c:v>1833.5901249999999</c:v>
                </c:pt>
                <c:pt idx="656">
                  <c:v>1763.4928749999999</c:v>
                </c:pt>
                <c:pt idx="657">
                  <c:v>2059.60249999999</c:v>
                </c:pt>
                <c:pt idx="658">
                  <c:v>1995.29342857142</c:v>
                </c:pt>
                <c:pt idx="659">
                  <c:v>2089.6785416666598</c:v>
                </c:pt>
                <c:pt idx="660">
                  <c:v>1968.56105555555</c:v>
                </c:pt>
                <c:pt idx="661">
                  <c:v>2332.91908333333</c:v>
                </c:pt>
                <c:pt idx="662">
                  <c:v>2027.29349999999</c:v>
                </c:pt>
                <c:pt idx="663">
                  <c:v>2408.9666666666599</c:v>
                </c:pt>
                <c:pt idx="664">
                  <c:v>2020.8008749999999</c:v>
                </c:pt>
                <c:pt idx="665">
                  <c:v>2143.7741666666602</c:v>
                </c:pt>
                <c:pt idx="666">
                  <c:v>1733.66625</c:v>
                </c:pt>
                <c:pt idx="667">
                  <c:v>1938.42895833333</c:v>
                </c:pt>
                <c:pt idx="668">
                  <c:v>1811.3492083333299</c:v>
                </c:pt>
                <c:pt idx="669">
                  <c:v>2407.5522083333299</c:v>
                </c:pt>
                <c:pt idx="670">
                  <c:v>2557.52991666666</c:v>
                </c:pt>
                <c:pt idx="671">
                  <c:v>3343.2067916666601</c:v>
                </c:pt>
                <c:pt idx="672">
                  <c:v>1855.5550416666599</c:v>
                </c:pt>
                <c:pt idx="673">
                  <c:v>2107.1355416666602</c:v>
                </c:pt>
                <c:pt idx="674">
                  <c:v>2148.7616249999901</c:v>
                </c:pt>
                <c:pt idx="675">
                  <c:v>2362.4044583333298</c:v>
                </c:pt>
                <c:pt idx="676">
                  <c:v>1645.9032999999999</c:v>
                </c:pt>
                <c:pt idx="677">
                  <c:v>1852.95022727272</c:v>
                </c:pt>
                <c:pt idx="678">
                  <c:v>2100.8144499999999</c:v>
                </c:pt>
                <c:pt idx="679">
                  <c:v>2257.8534999999902</c:v>
                </c:pt>
                <c:pt idx="680">
                  <c:v>2056.5866249999999</c:v>
                </c:pt>
                <c:pt idx="681">
                  <c:v>2275.6061666666601</c:v>
                </c:pt>
                <c:pt idx="682">
                  <c:v>1961.3328750000001</c:v>
                </c:pt>
                <c:pt idx="683">
                  <c:v>2277.7167083333302</c:v>
                </c:pt>
                <c:pt idx="684">
                  <c:v>1943.82499999999</c:v>
                </c:pt>
                <c:pt idx="685">
                  <c:v>2235.0515416666599</c:v>
                </c:pt>
                <c:pt idx="686">
                  <c:v>1723.949625</c:v>
                </c:pt>
                <c:pt idx="687">
                  <c:v>1901.2469166666599</c:v>
                </c:pt>
                <c:pt idx="688">
                  <c:v>1893.2130833333299</c:v>
                </c:pt>
                <c:pt idx="689">
                  <c:v>2235.2352083333299</c:v>
                </c:pt>
                <c:pt idx="690">
                  <c:v>2172.7842083333298</c:v>
                </c:pt>
                <c:pt idx="691">
                  <c:v>2876.3842499999901</c:v>
                </c:pt>
                <c:pt idx="692">
                  <c:v>2270.6802499999999</c:v>
                </c:pt>
                <c:pt idx="693">
                  <c:v>3024.1334583333301</c:v>
                </c:pt>
                <c:pt idx="694">
                  <c:v>2140.97379166666</c:v>
                </c:pt>
                <c:pt idx="695">
                  <c:v>2883.3863333333302</c:v>
                </c:pt>
                <c:pt idx="696">
                  <c:v>2117.8012916666598</c:v>
                </c:pt>
                <c:pt idx="697">
                  <c:v>2926.3967916666602</c:v>
                </c:pt>
                <c:pt idx="698">
                  <c:v>2367.2226249999999</c:v>
                </c:pt>
                <c:pt idx="699">
                  <c:v>3195.3001250000002</c:v>
                </c:pt>
                <c:pt idx="700">
                  <c:v>2338.9344166666601</c:v>
                </c:pt>
                <c:pt idx="701">
                  <c:v>2643.5017916666602</c:v>
                </c:pt>
                <c:pt idx="702">
                  <c:v>2096.2074166666598</c:v>
                </c:pt>
                <c:pt idx="703">
                  <c:v>2410.1449583333301</c:v>
                </c:pt>
                <c:pt idx="704">
                  <c:v>2059.38004166666</c:v>
                </c:pt>
                <c:pt idx="705">
                  <c:v>2394.1077500000001</c:v>
                </c:pt>
                <c:pt idx="706">
                  <c:v>1972.1649583333301</c:v>
                </c:pt>
                <c:pt idx="707">
                  <c:v>2230.0864999999999</c:v>
                </c:pt>
                <c:pt idx="708">
                  <c:v>1787.87870833333</c:v>
                </c:pt>
                <c:pt idx="709">
                  <c:v>1997.3041250000001</c:v>
                </c:pt>
                <c:pt idx="710">
                  <c:v>1729.9509166666601</c:v>
                </c:pt>
                <c:pt idx="711">
                  <c:v>2047.0395000000001</c:v>
                </c:pt>
                <c:pt idx="712">
                  <c:v>1953.6437083333301</c:v>
                </c:pt>
                <c:pt idx="713">
                  <c:v>2451.7428749999999</c:v>
                </c:pt>
                <c:pt idx="714">
                  <c:v>1992.5728749999901</c:v>
                </c:pt>
                <c:pt idx="715">
                  <c:v>2288.7292499999999</c:v>
                </c:pt>
                <c:pt idx="716">
                  <c:v>1741.06274999999</c:v>
                </c:pt>
                <c:pt idx="717">
                  <c:v>1948.48549999999</c:v>
                </c:pt>
                <c:pt idx="718">
                  <c:v>1686.002375</c:v>
                </c:pt>
                <c:pt idx="719">
                  <c:v>2049.07045833333</c:v>
                </c:pt>
                <c:pt idx="720">
                  <c:v>1898.9733333333299</c:v>
                </c:pt>
                <c:pt idx="721">
                  <c:v>2160.0101249999998</c:v>
                </c:pt>
                <c:pt idx="722">
                  <c:v>1749.8718636363601</c:v>
                </c:pt>
                <c:pt idx="723">
                  <c:v>2125.4543749999998</c:v>
                </c:pt>
                <c:pt idx="724">
                  <c:v>1779.80779166666</c:v>
                </c:pt>
                <c:pt idx="725">
                  <c:v>2286.2164166666598</c:v>
                </c:pt>
                <c:pt idx="726">
                  <c:v>1982.47729166666</c:v>
                </c:pt>
                <c:pt idx="727">
                  <c:v>2385.11704166666</c:v>
                </c:pt>
                <c:pt idx="728">
                  <c:v>1959.6472916666601</c:v>
                </c:pt>
                <c:pt idx="729">
                  <c:v>2134.0819999999999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3-4071-AF2A-AEAE59E2C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982687"/>
        <c:axId val="830593327"/>
      </c:scatterChart>
      <c:valAx>
        <c:axId val="68298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93327"/>
        <c:crosses val="autoZero"/>
        <c:crossBetween val="midCat"/>
      </c:valAx>
      <c:valAx>
        <c:axId val="830593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  <a:r>
                  <a:rPr lang="en-US" baseline="0"/>
                  <a:t> of Water (Giga-Liters)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98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Kootha Cost to Produce vs.</a:t>
            </a:r>
            <a:r>
              <a:rPr lang="en-US" baseline="0"/>
              <a:t> Volume of Water Produced</a:t>
            </a:r>
            <a:endParaRPr lang="en-US"/>
          </a:p>
        </c:rich>
      </c:tx>
      <c:layout>
        <c:manualLayout>
          <c:xMode val="edge"/>
          <c:yMode val="edge"/>
          <c:x val="0.42338407422077812"/>
          <c:y val="2.5352126734017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'Economic Cost Analysis'!$G$15:$R$15</c:f>
              <c:numCache>
                <c:formatCode>#,##0.00</c:formatCode>
                <c:ptCount val="12"/>
                <c:pt idx="0">
                  <c:v>181.933291</c:v>
                </c:pt>
                <c:pt idx="1">
                  <c:v>187.44394299999999</c:v>
                </c:pt>
                <c:pt idx="2">
                  <c:v>184.77365699999999</c:v>
                </c:pt>
                <c:pt idx="3">
                  <c:v>191.54109299999999</c:v>
                </c:pt>
                <c:pt idx="4">
                  <c:v>98.096062000000003</c:v>
                </c:pt>
                <c:pt idx="5">
                  <c:v>185.30685299999999</c:v>
                </c:pt>
                <c:pt idx="6">
                  <c:v>186.90143900000001</c:v>
                </c:pt>
                <c:pt idx="7">
                  <c:v>158.58676500000001</c:v>
                </c:pt>
                <c:pt idx="8">
                  <c:v>191.40367599999999</c:v>
                </c:pt>
                <c:pt idx="9">
                  <c:v>171.057864</c:v>
                </c:pt>
                <c:pt idx="10">
                  <c:v>169.28699900000001</c:v>
                </c:pt>
                <c:pt idx="11">
                  <c:v>142.50871699999999</c:v>
                </c:pt>
              </c:numCache>
            </c:numRef>
          </c:xVal>
          <c:yVal>
            <c:numRef>
              <c:f>'Economic Cost Analysis'!$G$16:$R$16</c:f>
              <c:numCache>
                <c:formatCode>"$"#,##0.00;[Red]\-"$"#,##0.00\ "$/ML"</c:formatCode>
                <c:ptCount val="12"/>
                <c:pt idx="0">
                  <c:v>19008554.4604031</c:v>
                </c:pt>
                <c:pt idx="1">
                  <c:v>25492172.623052564</c:v>
                </c:pt>
                <c:pt idx="2">
                  <c:v>20246430.814356368</c:v>
                </c:pt>
                <c:pt idx="3">
                  <c:v>18538208.897820558</c:v>
                </c:pt>
                <c:pt idx="4">
                  <c:v>37173188.73459211</c:v>
                </c:pt>
                <c:pt idx="5">
                  <c:v>18926571.259334378</c:v>
                </c:pt>
                <c:pt idx="6">
                  <c:v>28088710.165040504</c:v>
                </c:pt>
                <c:pt idx="7">
                  <c:v>27869870.996564563</c:v>
                </c:pt>
                <c:pt idx="8">
                  <c:v>23038875.551690031</c:v>
                </c:pt>
                <c:pt idx="9">
                  <c:v>25835142.653285149</c:v>
                </c:pt>
                <c:pt idx="10">
                  <c:v>27720966.236714665</c:v>
                </c:pt>
                <c:pt idx="11">
                  <c:v>37542526.065045901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1-4B6A-8C3C-17D44D6DB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818671"/>
        <c:axId val="1468343727"/>
      </c:scatterChart>
      <c:valAx>
        <c:axId val="1475818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of Water (GL)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343727"/>
        <c:crosses val="autoZero"/>
        <c:crossBetween val="midCat"/>
      </c:valAx>
      <c:valAx>
        <c:axId val="1468343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to Produce ($/ML)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81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Surjek Cost to Produce vs. Volume of Water Produced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'Economic Cost Analysis'!$G$26:$R$26</c:f>
              <c:numCache>
                <c:formatCode>#,##0.00</c:formatCode>
                <c:ptCount val="12"/>
                <c:pt idx="0">
                  <c:v>214.968999</c:v>
                </c:pt>
                <c:pt idx="1">
                  <c:v>228.199051</c:v>
                </c:pt>
                <c:pt idx="2">
                  <c:v>216.53646700000002</c:v>
                </c:pt>
                <c:pt idx="3">
                  <c:v>236.760276</c:v>
                </c:pt>
                <c:pt idx="4">
                  <c:v>232.052864</c:v>
                </c:pt>
                <c:pt idx="5">
                  <c:v>240.21016</c:v>
                </c:pt>
                <c:pt idx="6">
                  <c:v>288.160549</c:v>
                </c:pt>
                <c:pt idx="7">
                  <c:v>306.884524</c:v>
                </c:pt>
                <c:pt idx="8">
                  <c:v>367.65100600000005</c:v>
                </c:pt>
                <c:pt idx="9">
                  <c:v>351.99016599999999</c:v>
                </c:pt>
                <c:pt idx="10">
                  <c:v>362.822</c:v>
                </c:pt>
                <c:pt idx="11">
                  <c:v>260.31229999999999</c:v>
                </c:pt>
              </c:numCache>
            </c:numRef>
          </c:xVal>
          <c:yVal>
            <c:numRef>
              <c:f>'Economic Cost Analysis'!$G$27:$R$27</c:f>
              <c:numCache>
                <c:formatCode>"$"#,##0.00;[Red]\-"$"#,##0.00\ "$/ML"</c:formatCode>
                <c:ptCount val="12"/>
                <c:pt idx="0">
                  <c:v>52749704.483604208</c:v>
                </c:pt>
                <c:pt idx="1">
                  <c:v>59863878.813385598</c:v>
                </c:pt>
                <c:pt idx="2">
                  <c:v>63762690.282929726</c:v>
                </c:pt>
                <c:pt idx="3">
                  <c:v>78188472.724753365</c:v>
                </c:pt>
                <c:pt idx="4">
                  <c:v>86296565.119062245</c:v>
                </c:pt>
                <c:pt idx="5">
                  <c:v>53948353.573134474</c:v>
                </c:pt>
                <c:pt idx="6">
                  <c:v>48540531.907011323</c:v>
                </c:pt>
                <c:pt idx="7">
                  <c:v>53663485.346415199</c:v>
                </c:pt>
                <c:pt idx="8">
                  <c:v>40836500.744441323</c:v>
                </c:pt>
                <c:pt idx="9">
                  <c:v>45840777.989347592</c:v>
                </c:pt>
                <c:pt idx="10">
                  <c:v>52150567.77763202</c:v>
                </c:pt>
                <c:pt idx="11">
                  <c:v>32611103.369040955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B-4FF3-A4FD-D7B1D007B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4271"/>
        <c:axId val="1469669855"/>
      </c:scatterChart>
      <c:valAx>
        <c:axId val="150140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of Water (GL)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9855"/>
        <c:crosses val="autoZero"/>
        <c:crossBetween val="midCat"/>
      </c:valAx>
      <c:valAx>
        <c:axId val="14696698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Cpst</a:t>
                </a:r>
                <a:r>
                  <a:rPr lang="en-US" baseline="0"/>
                  <a:t> to Produce ($/ML)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Jutik Cost to Produce vs. Volume of Water Produced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'Economic Cost Analysis'!$G$37:$R$37</c:f>
              <c:numCache>
                <c:formatCode>#,##0.00</c:formatCode>
                <c:ptCount val="12"/>
                <c:pt idx="0">
                  <c:v>250.24199099999998</c:v>
                </c:pt>
                <c:pt idx="1">
                  <c:v>206.740703</c:v>
                </c:pt>
                <c:pt idx="2">
                  <c:v>201.23546099999996</c:v>
                </c:pt>
                <c:pt idx="3">
                  <c:v>174.36956599999999</c:v>
                </c:pt>
                <c:pt idx="4">
                  <c:v>204.09105</c:v>
                </c:pt>
                <c:pt idx="5">
                  <c:v>146.35666599999999</c:v>
                </c:pt>
                <c:pt idx="6">
                  <c:v>204.20249700000002</c:v>
                </c:pt>
                <c:pt idx="7">
                  <c:v>217.43019900000002</c:v>
                </c:pt>
                <c:pt idx="8">
                  <c:v>230.98220000000001</c:v>
                </c:pt>
                <c:pt idx="9">
                  <c:v>236.441136</c:v>
                </c:pt>
                <c:pt idx="10">
                  <c:v>241.40736899999999</c:v>
                </c:pt>
                <c:pt idx="11">
                  <c:v>220.380334</c:v>
                </c:pt>
              </c:numCache>
            </c:numRef>
          </c:xVal>
          <c:yVal>
            <c:numRef>
              <c:f>'Economic Cost Analysis'!$G$38:$R$38</c:f>
              <c:numCache>
                <c:formatCode>"$"#,##0.00;[Red]\-"$"#,##0.00\ "$/ML"</c:formatCode>
                <c:ptCount val="12"/>
                <c:pt idx="0">
                  <c:v>32644395.721309703</c:v>
                </c:pt>
                <c:pt idx="1">
                  <c:v>31479124.229144558</c:v>
                </c:pt>
                <c:pt idx="2">
                  <c:v>43716430.376785927</c:v>
                </c:pt>
                <c:pt idx="3">
                  <c:v>42437461.047529586</c:v>
                </c:pt>
                <c:pt idx="4">
                  <c:v>30832306.822249629</c:v>
                </c:pt>
                <c:pt idx="5">
                  <c:v>40056607.121314861</c:v>
                </c:pt>
                <c:pt idx="6">
                  <c:v>35252643.432800435</c:v>
                </c:pt>
                <c:pt idx="7">
                  <c:v>34409704.749282546</c:v>
                </c:pt>
                <c:pt idx="8">
                  <c:v>37625793.747462474</c:v>
                </c:pt>
                <c:pt idx="9">
                  <c:v>28473377.116074249</c:v>
                </c:pt>
                <c:pt idx="10">
                  <c:v>33597819.13685286</c:v>
                </c:pt>
                <c:pt idx="11">
                  <c:v>43016148.904686302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F-41DD-B0DA-143AEDDC2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321967"/>
        <c:axId val="1332294447"/>
      </c:scatterChart>
      <c:valAx>
        <c:axId val="134232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of Water (GL)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294447"/>
        <c:crosses val="autoZero"/>
        <c:crossBetween val="midCat"/>
      </c:valAx>
      <c:valAx>
        <c:axId val="13322944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to Produce ($/ML)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2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to Produce vs. WBMP Market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Overall Desalination Cost to Produce ($/ML)</c:v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Kootha</c:v>
              </c:pt>
              <c:pt idx="1">
                <c:v>Surjek</c:v>
              </c:pt>
              <c:pt idx="2">
                <c:v>Jutik</c:v>
              </c:pt>
            </c:strLit>
          </c:cat>
          <c:val>
            <c:numRef>
              <c:f>'Economic Cost Analysis'!$B$219:$B$221</c:f>
              <c:numCache>
                <c:formatCode>"$"#,##0.00;[Red]\-"$"#,##0.00</c:formatCode>
                <c:ptCount val="3"/>
                <c:pt idx="0" formatCode="&quot;$&quot;#,##0.00;[Red]\-&quot;$&quot;#,##0.00\ &quot;$/ML&quot;">
                  <c:v>25001374.005209882</c:v>
                </c:pt>
                <c:pt idx="1">
                  <c:v>54231506.516209804</c:v>
                </c:pt>
                <c:pt idx="2">
                  <c:v>35804189.198254958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5-4ADC-BD3B-AFCD6CBC7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184959"/>
        <c:axId val="1371929775"/>
      </c:barChart>
      <c:lineChart>
        <c:grouping val="standard"/>
        <c:varyColors val="0"/>
        <c:ser>
          <c:idx val="1"/>
          <c:order val="1"/>
          <c:tx>
            <c:v>Overall Average WBMP Market Price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'Economic Cost Analysis'!$C$219:$C$221</c:f>
              <c:numCache>
                <c:formatCode>"$"#,##0.00;[Red]\-"$"#,##0.00</c:formatCode>
                <c:ptCount val="3"/>
                <c:pt idx="0">
                  <c:v>76.577683416577656</c:v>
                </c:pt>
                <c:pt idx="1">
                  <c:v>76.577683416577656</c:v>
                </c:pt>
                <c:pt idx="2">
                  <c:v>76.577683416577656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5-4ADC-BD3B-AFCD6CBC7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201871"/>
        <c:axId val="1469672735"/>
      </c:lineChart>
      <c:catAx>
        <c:axId val="157618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29775"/>
        <c:crosses val="autoZero"/>
        <c:auto val="1"/>
        <c:lblAlgn val="ctr"/>
        <c:lblOffset val="100"/>
        <c:noMultiLvlLbl val="0"/>
      </c:catAx>
      <c:valAx>
        <c:axId val="13719297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</a:t>
                </a:r>
                <a:r>
                  <a:rPr lang="en-US" baseline="0"/>
                  <a:t> Desalination Cost to Produce ($/ML)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84959"/>
        <c:crosses val="autoZero"/>
        <c:crossBetween val="between"/>
      </c:valAx>
      <c:valAx>
        <c:axId val="14696727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</a:t>
                </a:r>
                <a:r>
                  <a:rPr lang="en-US" baseline="0"/>
                  <a:t> Average WBMP Market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201871"/>
        <c:crosses val="max"/>
        <c:crossBetween val="between"/>
      </c:valAx>
      <c:catAx>
        <c:axId val="1373201871"/>
        <c:scaling>
          <c:orientation val="minMax"/>
        </c:scaling>
        <c:delete val="1"/>
        <c:axPos val="b"/>
        <c:majorTickMark val="out"/>
        <c:minorTickMark val="none"/>
        <c:tickLblPos val="nextTo"/>
        <c:crossAx val="1469672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Aggregate</a:t>
            </a:r>
            <a:r>
              <a:rPr lang="en-US" baseline="0"/>
              <a:t> Cost to Produce vs. Kootha, Surjek and Jutik</a:t>
            </a:r>
            <a:endParaRPr lang="en-US"/>
          </a:p>
        </c:rich>
      </c:tx>
      <c:layout>
        <c:manualLayout>
          <c:xMode val="edge"/>
          <c:yMode val="edge"/>
          <c:x val="0.20642344706911636"/>
          <c:y val="0.11574074074074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Kootha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'Economic Cost Analysis'!$G$4:$R$4</c15:sqref>
                  </c15:fullRef>
                </c:ext>
              </c:extLst>
              <c:f>'Economic Cost Analysis'!$H$4:$R$4</c:f>
              <c:numCache>
                <c:formatCode>mmm\-yy</c:formatCode>
                <c:ptCount val="11"/>
                <c:pt idx="0">
                  <c:v>41487</c:v>
                </c:pt>
                <c:pt idx="1">
                  <c:v>41518</c:v>
                </c:pt>
                <c:pt idx="2">
                  <c:v>41548</c:v>
                </c:pt>
                <c:pt idx="3">
                  <c:v>41579</c:v>
                </c:pt>
                <c:pt idx="4">
                  <c:v>41609</c:v>
                </c:pt>
                <c:pt idx="5">
                  <c:v>41640</c:v>
                </c:pt>
                <c:pt idx="6">
                  <c:v>41671</c:v>
                </c:pt>
                <c:pt idx="7">
                  <c:v>41699</c:v>
                </c:pt>
                <c:pt idx="8">
                  <c:v>41730</c:v>
                </c:pt>
                <c:pt idx="9">
                  <c:v>41760</c:v>
                </c:pt>
                <c:pt idx="10">
                  <c:v>41791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'Economic Cost Analysis'!$G$16:$R$16</c15:sqref>
                  </c15:fullRef>
                </c:ext>
              </c:extLst>
              <c:f>'Economic Cost Analysis'!$H$16:$R$16</c:f>
              <c:numCache>
                <c:formatCode>"$"#,##0.00;[Red]\-"$"#,##0.00\ "$/ML"</c:formatCode>
                <c:ptCount val="11"/>
                <c:pt idx="0">
                  <c:v>25492172.623052564</c:v>
                </c:pt>
                <c:pt idx="1">
                  <c:v>20246430.814356368</c:v>
                </c:pt>
                <c:pt idx="2">
                  <c:v>18538208.897820558</c:v>
                </c:pt>
                <c:pt idx="3">
                  <c:v>37173188.73459211</c:v>
                </c:pt>
                <c:pt idx="4">
                  <c:v>18926571.259334378</c:v>
                </c:pt>
                <c:pt idx="5">
                  <c:v>28088710.165040504</c:v>
                </c:pt>
                <c:pt idx="6">
                  <c:v>27869870.996564563</c:v>
                </c:pt>
                <c:pt idx="7">
                  <c:v>23038875.551690031</c:v>
                </c:pt>
                <c:pt idx="8">
                  <c:v>25835142.653285149</c:v>
                </c:pt>
                <c:pt idx="9">
                  <c:v>27720966.236714665</c:v>
                </c:pt>
                <c:pt idx="10">
                  <c:v>37542526.065045901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8-4C71-857A-4FE7920E2222}"/>
            </c:ext>
          </c:extLst>
        </c:ser>
        <c:ser>
          <c:idx val="1"/>
          <c:order val="1"/>
          <c:tx>
            <c:v>Surjek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'Economic Cost Analysis'!$G$4:$R$4</c15:sqref>
                  </c15:fullRef>
                </c:ext>
              </c:extLst>
              <c:f>'Economic Cost Analysis'!$H$4:$R$4</c:f>
              <c:numCache>
                <c:formatCode>mmm\-yy</c:formatCode>
                <c:ptCount val="11"/>
                <c:pt idx="0">
                  <c:v>41487</c:v>
                </c:pt>
                <c:pt idx="1">
                  <c:v>41518</c:v>
                </c:pt>
                <c:pt idx="2">
                  <c:v>41548</c:v>
                </c:pt>
                <c:pt idx="3">
                  <c:v>41579</c:v>
                </c:pt>
                <c:pt idx="4">
                  <c:v>41609</c:v>
                </c:pt>
                <c:pt idx="5">
                  <c:v>41640</c:v>
                </c:pt>
                <c:pt idx="6">
                  <c:v>41671</c:v>
                </c:pt>
                <c:pt idx="7">
                  <c:v>41699</c:v>
                </c:pt>
                <c:pt idx="8">
                  <c:v>41730</c:v>
                </c:pt>
                <c:pt idx="9">
                  <c:v>41760</c:v>
                </c:pt>
                <c:pt idx="10">
                  <c:v>41791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'Economic Cost Analysis'!$G$27:$R$27</c15:sqref>
                  </c15:fullRef>
                </c:ext>
              </c:extLst>
              <c:f>'Economic Cost Analysis'!$H$27:$R$27</c:f>
              <c:numCache>
                <c:formatCode>"$"#,##0.00;[Red]\-"$"#,##0.00\ "$/ML"</c:formatCode>
                <c:ptCount val="11"/>
                <c:pt idx="0">
                  <c:v>59863878.813385598</c:v>
                </c:pt>
                <c:pt idx="1">
                  <c:v>63762690.282929726</c:v>
                </c:pt>
                <c:pt idx="2">
                  <c:v>78188472.724753365</c:v>
                </c:pt>
                <c:pt idx="3">
                  <c:v>86296565.119062245</c:v>
                </c:pt>
                <c:pt idx="4">
                  <c:v>53948353.573134474</c:v>
                </c:pt>
                <c:pt idx="5">
                  <c:v>48540531.907011323</c:v>
                </c:pt>
                <c:pt idx="6">
                  <c:v>53663485.346415199</c:v>
                </c:pt>
                <c:pt idx="7">
                  <c:v>40836500.744441323</c:v>
                </c:pt>
                <c:pt idx="8">
                  <c:v>45840777.989347592</c:v>
                </c:pt>
                <c:pt idx="9">
                  <c:v>52150567.77763202</c:v>
                </c:pt>
                <c:pt idx="10">
                  <c:v>32611103.369040955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C71-857A-4FE7920E2222}"/>
            </c:ext>
          </c:extLst>
        </c:ser>
        <c:ser>
          <c:idx val="2"/>
          <c:order val="2"/>
          <c:tx>
            <c:v>Jutik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'Economic Cost Analysis'!$G$4:$R$4</c15:sqref>
                  </c15:fullRef>
                </c:ext>
              </c:extLst>
              <c:f>'Economic Cost Analysis'!$H$4:$R$4</c:f>
              <c:numCache>
                <c:formatCode>mmm\-yy</c:formatCode>
                <c:ptCount val="11"/>
                <c:pt idx="0">
                  <c:v>41487</c:v>
                </c:pt>
                <c:pt idx="1">
                  <c:v>41518</c:v>
                </c:pt>
                <c:pt idx="2">
                  <c:v>41548</c:v>
                </c:pt>
                <c:pt idx="3">
                  <c:v>41579</c:v>
                </c:pt>
                <c:pt idx="4">
                  <c:v>41609</c:v>
                </c:pt>
                <c:pt idx="5">
                  <c:v>41640</c:v>
                </c:pt>
                <c:pt idx="6">
                  <c:v>41671</c:v>
                </c:pt>
                <c:pt idx="7">
                  <c:v>41699</c:v>
                </c:pt>
                <c:pt idx="8">
                  <c:v>41730</c:v>
                </c:pt>
                <c:pt idx="9">
                  <c:v>41760</c:v>
                </c:pt>
                <c:pt idx="10">
                  <c:v>41791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'Economic Cost Analysis'!$G$38:$R$38</c15:sqref>
                  </c15:fullRef>
                </c:ext>
              </c:extLst>
              <c:f>'Economic Cost Analysis'!$H$38:$R$38</c:f>
              <c:numCache>
                <c:formatCode>"$"#,##0.00;[Red]\-"$"#,##0.00\ "$/ML"</c:formatCode>
                <c:ptCount val="11"/>
                <c:pt idx="0">
                  <c:v>31479124.229144558</c:v>
                </c:pt>
                <c:pt idx="1">
                  <c:v>43716430.376785927</c:v>
                </c:pt>
                <c:pt idx="2">
                  <c:v>42437461.047529586</c:v>
                </c:pt>
                <c:pt idx="3">
                  <c:v>30832306.822249629</c:v>
                </c:pt>
                <c:pt idx="4">
                  <c:v>40056607.121314861</c:v>
                </c:pt>
                <c:pt idx="5">
                  <c:v>35252643.432800435</c:v>
                </c:pt>
                <c:pt idx="6">
                  <c:v>34409704.749282546</c:v>
                </c:pt>
                <c:pt idx="7">
                  <c:v>37625793.747462474</c:v>
                </c:pt>
                <c:pt idx="8">
                  <c:v>28473377.116074249</c:v>
                </c:pt>
                <c:pt idx="9">
                  <c:v>33597819.13685286</c:v>
                </c:pt>
                <c:pt idx="10">
                  <c:v>43016148.904686302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28-4C71-857A-4FE7920E2222}"/>
            </c:ext>
          </c:extLst>
        </c:ser>
        <c:ser>
          <c:idx val="3"/>
          <c:order val="3"/>
          <c:tx>
            <c:v>Kootha+Surjek+Jutik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'Economic Cost Analysis'!$G$4:$R$4</c15:sqref>
                  </c15:fullRef>
                </c:ext>
              </c:extLst>
              <c:f>'Economic Cost Analysis'!$H$4:$R$4</c:f>
              <c:numCache>
                <c:formatCode>mmm\-yy</c:formatCode>
                <c:ptCount val="11"/>
                <c:pt idx="0">
                  <c:v>41487</c:v>
                </c:pt>
                <c:pt idx="1">
                  <c:v>41518</c:v>
                </c:pt>
                <c:pt idx="2">
                  <c:v>41548</c:v>
                </c:pt>
                <c:pt idx="3">
                  <c:v>41579</c:v>
                </c:pt>
                <c:pt idx="4">
                  <c:v>41609</c:v>
                </c:pt>
                <c:pt idx="5">
                  <c:v>41640</c:v>
                </c:pt>
                <c:pt idx="6">
                  <c:v>41671</c:v>
                </c:pt>
                <c:pt idx="7">
                  <c:v>41699</c:v>
                </c:pt>
                <c:pt idx="8">
                  <c:v>41730</c:v>
                </c:pt>
                <c:pt idx="9">
                  <c:v>41760</c:v>
                </c:pt>
                <c:pt idx="10">
                  <c:v>41791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'Economic Cost Analysis'!$G$54:$S$54</c15:sqref>
                  </c15:fullRef>
                </c:ext>
              </c:extLst>
              <c:f>'Economic Cost Analysis'!$H$54:$S$54</c:f>
              <c:numCache>
                <c:formatCode>"$"#,##0.00;[Red]\-"$"#,##0.00</c:formatCode>
                <c:ptCount val="12"/>
                <c:pt idx="0">
                  <c:v>40083392.414844856</c:v>
                </c:pt>
                <c:pt idx="1">
                  <c:v>43723249.193160832</c:v>
                </c:pt>
                <c:pt idx="2">
                  <c:v>48886636.356341936</c:v>
                </c:pt>
                <c:pt idx="3">
                  <c:v>56088102.230227396</c:v>
                </c:pt>
                <c:pt idx="4">
                  <c:v>39044842.053719014</c:v>
                </c:pt>
                <c:pt idx="5">
                  <c:v>38918514.17405533</c:v>
                </c:pt>
                <c:pt idx="6">
                  <c:v>41543319.627670586</c:v>
                </c:pt>
                <c:pt idx="7">
                  <c:v>35585926.820374347</c:v>
                </c:pt>
                <c:pt idx="8">
                  <c:v>35928208.36041636</c:v>
                </c:pt>
                <c:pt idx="9">
                  <c:v>41013913.758286819</c:v>
                </c:pt>
                <c:pt idx="10">
                  <c:v>37418278.653587282</c:v>
                </c:pt>
                <c:pt idx="11">
                  <c:v>40721955.036810517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28-4C71-857A-4FE7920E2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3672623"/>
        <c:axId val="1188089119"/>
      </c:lineChart>
      <c:catAx>
        <c:axId val="191367262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089119"/>
        <c:crosses val="autoZero"/>
        <c:auto val="1"/>
        <c:lblAlgn val="ctr"/>
        <c:lblOffset val="100"/>
        <c:noMultiLvlLbl val="0"/>
      </c:catAx>
      <c:valAx>
        <c:axId val="1188089119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7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208351452793222"/>
          <c:y val="0.20977099236641222"/>
          <c:w val="0.46921684470948888"/>
          <c:h val="7.3610111713135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Surjek</a:t>
            </a:r>
            <a:r>
              <a:rPr lang="en-US" b="1" baseline="0"/>
              <a:t> Quarterly Revenues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Q1</c:v>
              </c:pt>
              <c:pt idx="1">
                <c:v>Q2</c:v>
              </c:pt>
              <c:pt idx="2">
                <c:v>Q3</c:v>
              </c:pt>
              <c:pt idx="3">
                <c:v>Q4</c:v>
              </c:pt>
            </c:strLit>
          </c:cat>
          <c:val>
            <c:numRef>
              <c:f>('What-If Analysis'!$G$28,'What-If Analysis'!$J$28,'What-If Analysis'!$M$28,'What-If Analysis'!$P$28)</c:f>
              <c:numCache>
                <c:formatCode>"$"#,##0.00;[Red]\-"$"#,##0.00</c:formatCode>
                <c:ptCount val="4"/>
                <c:pt idx="0">
                  <c:v>48068265.527999997</c:v>
                </c:pt>
                <c:pt idx="1">
                  <c:v>44547493.697999991</c:v>
                </c:pt>
                <c:pt idx="2">
                  <c:v>60579689.130999997</c:v>
                </c:pt>
                <c:pt idx="3">
                  <c:v>49059900.811999999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1-4764-8025-466FFE8091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19681263"/>
        <c:axId val="1411124559"/>
      </c:barChart>
      <c:catAx>
        <c:axId val="141968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124559"/>
        <c:crosses val="autoZero"/>
        <c:auto val="1"/>
        <c:lblAlgn val="ctr"/>
        <c:lblOffset val="100"/>
        <c:noMultiLvlLbl val="0"/>
      </c:catAx>
      <c:valAx>
        <c:axId val="1411124559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68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What-If: Surjek</a:t>
            </a:r>
            <a:r>
              <a:rPr lang="en-US" b="1" baseline="0"/>
              <a:t> Revenue Reductions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'What-If Analysis'!$D$33:$D$36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'What-If Analysis'!$S$33:$S$36</c:f>
              <c:numCache>
                <c:formatCode>"$"#,##0.00_);[Red]\("$"#,##0.00\)</c:formatCode>
                <c:ptCount val="4"/>
                <c:pt idx="0">
                  <c:v>60579689.130999982</c:v>
                </c:pt>
                <c:pt idx="1">
                  <c:v>49059900.811999977</c:v>
                </c:pt>
                <c:pt idx="2">
                  <c:v>48068265.527999997</c:v>
                </c:pt>
                <c:pt idx="3">
                  <c:v>44547493.697999984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E-4DAB-8467-61B54EA71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916368"/>
        <c:axId val="794447936"/>
      </c:barChart>
      <c:catAx>
        <c:axId val="120491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47936"/>
        <c:crosses val="autoZero"/>
        <c:auto val="1"/>
        <c:lblAlgn val="ctr"/>
        <c:lblOffset val="100"/>
        <c:noMultiLvlLbl val="0"/>
      </c:catAx>
      <c:valAx>
        <c:axId val="7944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1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What-If: Surjek Revenue Reductions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'What-If Analysis'!$D$33:$D$36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'What-If Analysis'!$R$33:$R$36</c:f>
              <c:numCache>
                <c:formatCode>0.00%</c:formatCode>
                <c:ptCount val="4"/>
                <c:pt idx="0">
                  <c:v>0.2995208254313263</c:v>
                </c:pt>
                <c:pt idx="1">
                  <c:v>0.24256416956867055</c:v>
                </c:pt>
                <c:pt idx="2">
                  <c:v>0.23766128176830195</c:v>
                </c:pt>
                <c:pt idx="3">
                  <c:v>0.22025372323170109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C-451E-9DE3-6CB578C90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6974224"/>
        <c:axId val="535944016"/>
      </c:barChart>
      <c:catAx>
        <c:axId val="140697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44016"/>
        <c:crosses val="autoZero"/>
        <c:auto val="1"/>
        <c:lblAlgn val="ctr"/>
        <c:lblOffset val="100"/>
        <c:noMultiLvlLbl val="0"/>
      </c:catAx>
      <c:valAx>
        <c:axId val="5359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97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0</xdr:rowOff>
    </xdr:from>
    <xdr:to>
      <xdr:col>3</xdr:col>
      <xdr:colOff>531812</xdr:colOff>
      <xdr:row>54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83978A-7E83-4A98-B244-A71BB7436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45</xdr:row>
      <xdr:rowOff>0</xdr:rowOff>
    </xdr:from>
    <xdr:to>
      <xdr:col>8</xdr:col>
      <xdr:colOff>293687</xdr:colOff>
      <xdr:row>54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2CB2461-DD85-48F4-9A88-2335E6DAA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45</xdr:row>
      <xdr:rowOff>0</xdr:rowOff>
    </xdr:from>
    <xdr:to>
      <xdr:col>13</xdr:col>
      <xdr:colOff>904875</xdr:colOff>
      <xdr:row>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CDFB0E1-8A7F-4A36-849F-DF0F60031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72837</xdr:colOff>
      <xdr:row>17</xdr:row>
      <xdr:rowOff>129989</xdr:rowOff>
    </xdr:from>
    <xdr:to>
      <xdr:col>2</xdr:col>
      <xdr:colOff>218513</xdr:colOff>
      <xdr:row>25</xdr:row>
      <xdr:rowOff>94130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96EFD0-162F-7408-D1A5-6D5367E2E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168088</xdr:colOff>
      <xdr:row>17</xdr:row>
      <xdr:rowOff>129989</xdr:rowOff>
    </xdr:from>
    <xdr:to>
      <xdr:col>6</xdr:col>
      <xdr:colOff>470647</xdr:colOff>
      <xdr:row>25</xdr:row>
      <xdr:rowOff>94130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C08053-A715-BB85-B3A7-6278C4EDE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381000</xdr:colOff>
      <xdr:row>17</xdr:row>
      <xdr:rowOff>107576</xdr:rowOff>
    </xdr:from>
    <xdr:to>
      <xdr:col>13</xdr:col>
      <xdr:colOff>33618</xdr:colOff>
      <xdr:row>25</xdr:row>
      <xdr:rowOff>71717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763C4E-412E-03FC-9FC1-10931861D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291353</xdr:colOff>
      <xdr:row>30</xdr:row>
      <xdr:rowOff>100853</xdr:rowOff>
    </xdr:from>
    <xdr:to>
      <xdr:col>2</xdr:col>
      <xdr:colOff>437029</xdr:colOff>
      <xdr:row>38</xdr:row>
      <xdr:rowOff>64994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889B04A-8169-4A50-A8C7-08AC98046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8</xdr:col>
      <xdr:colOff>44824</xdr:colOff>
      <xdr:row>37</xdr:row>
      <xdr:rowOff>311523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80977DF8-4D4B-45EB-9320-8F8F4DAB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13</xdr:col>
      <xdr:colOff>627530</xdr:colOff>
      <xdr:row>37</xdr:row>
      <xdr:rowOff>311523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29DD0BDB-E7CD-45CC-BAA8-91D6699FA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42334</xdr:colOff>
      <xdr:row>74</xdr:row>
      <xdr:rowOff>84669</xdr:rowOff>
    </xdr:from>
    <xdr:to>
      <xdr:col>2</xdr:col>
      <xdr:colOff>2190750</xdr:colOff>
      <xdr:row>88</xdr:row>
      <xdr:rowOff>52917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8975B4-C6A2-A671-987C-AD8608A70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1370540</xdr:colOff>
      <xdr:row>74</xdr:row>
      <xdr:rowOff>51858</xdr:rowOff>
    </xdr:from>
    <xdr:to>
      <xdr:col>8</xdr:col>
      <xdr:colOff>100540</xdr:colOff>
      <xdr:row>88</xdr:row>
      <xdr:rowOff>128058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75F7E5-7223-D508-9613-14196C10B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227542</xdr:colOff>
      <xdr:row>74</xdr:row>
      <xdr:rowOff>62441</xdr:rowOff>
    </xdr:from>
    <xdr:to>
      <xdr:col>13</xdr:col>
      <xdr:colOff>788459</xdr:colOff>
      <xdr:row>88</xdr:row>
      <xdr:rowOff>138641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C60D1AE-A2F7-564E-2DC9-1EA9DA768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566208</xdr:colOff>
      <xdr:row>217</xdr:row>
      <xdr:rowOff>263524</xdr:rowOff>
    </xdr:from>
    <xdr:to>
      <xdr:col>8</xdr:col>
      <xdr:colOff>201084</xdr:colOff>
      <xdr:row>235</xdr:row>
      <xdr:rowOff>116417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EED5983-226F-5FBE-499F-22FBECCA3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142874</xdr:colOff>
      <xdr:row>54</xdr:row>
      <xdr:rowOff>74083</xdr:rowOff>
    </xdr:from>
    <xdr:to>
      <xdr:col>5</xdr:col>
      <xdr:colOff>571500</xdr:colOff>
      <xdr:row>69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024ED8-53D7-ADEF-B28C-02EBDDF51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125015</xdr:colOff>
      <xdr:row>40</xdr:row>
      <xdr:rowOff>33338</xdr:rowOff>
    </xdr:from>
    <xdr:to>
      <xdr:col>3</xdr:col>
      <xdr:colOff>922734</xdr:colOff>
      <xdr:row>55</xdr:row>
      <xdr:rowOff>97632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8C0A0E-AB6C-88D0-9253-D5883135E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1137047</xdr:colOff>
      <xdr:row>40</xdr:row>
      <xdr:rowOff>51196</xdr:rowOff>
    </xdr:from>
    <xdr:to>
      <xdr:col>7</xdr:col>
      <xdr:colOff>720328</xdr:colOff>
      <xdr:row>55</xdr:row>
      <xdr:rowOff>115490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7D6B08-27A1-FCCC-54A0-04985A129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922734</xdr:colOff>
      <xdr:row>40</xdr:row>
      <xdr:rowOff>51197</xdr:rowOff>
    </xdr:from>
    <xdr:to>
      <xdr:col>12</xdr:col>
      <xdr:colOff>553640</xdr:colOff>
      <xdr:row>55</xdr:row>
      <xdr:rowOff>115491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26004A-33A1-C745-21F4-2345D0509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0E71-13DE-4FD1-9410-8937C6FC069B}">
  <dimension ref="A1:L1011"/>
  <sheetViews>
    <sheetView workbookViewId="0">
      <pane ySplit="2" topLeftCell="A3" activePane="bottomLeft" state="frozen"/>
      <selection pane="bottomLeft" activeCell="J959" sqref="J959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19.85546875" customWidth="1"/>
    <col min="5" max="5" width="15.140625" bestFit="1" customWidth="1"/>
    <col min="6" max="6" width="15.140625" customWidth="1"/>
    <col min="7" max="7" width="27.5703125" customWidth="1"/>
    <col min="8" max="8" width="31.85546875" bestFit="1" customWidth="1"/>
    <col min="9" max="9" width="16.85546875" bestFit="1" customWidth="1"/>
    <col min="10" max="10" width="18.7109375" customWidth="1"/>
    <col min="11" max="12" width="12.28515625" bestFit="1" customWidth="1"/>
  </cols>
  <sheetData>
    <row r="1" spans="1:11" s="17" customFormat="1" x14ac:dyDescent="0.25">
      <c r="A1" s="30" t="s">
        <v>17</v>
      </c>
      <c r="B1" s="31"/>
      <c r="C1" s="30"/>
      <c r="D1" s="31"/>
      <c r="E1" s="31"/>
      <c r="F1" s="31"/>
      <c r="G1" s="31"/>
      <c r="H1" s="31"/>
      <c r="I1" s="31"/>
      <c r="J1" s="31"/>
    </row>
    <row r="2" spans="1:11" s="17" customFormat="1" x14ac:dyDescent="0.25">
      <c r="A2" s="30" t="s">
        <v>36</v>
      </c>
      <c r="B2" s="30" t="s">
        <v>18</v>
      </c>
      <c r="C2" s="30" t="s">
        <v>5</v>
      </c>
      <c r="D2" s="30" t="s">
        <v>10</v>
      </c>
      <c r="E2" s="30" t="s">
        <v>19</v>
      </c>
      <c r="F2" s="30" t="s">
        <v>21</v>
      </c>
      <c r="G2" s="30" t="s">
        <v>22</v>
      </c>
      <c r="H2" s="30" t="s">
        <v>23</v>
      </c>
      <c r="I2" s="30" t="s">
        <v>45</v>
      </c>
      <c r="J2" s="35" t="s">
        <v>41</v>
      </c>
      <c r="K2" s="18"/>
    </row>
    <row r="3" spans="1:11" x14ac:dyDescent="0.25">
      <c r="A3" s="5" t="s">
        <v>37</v>
      </c>
      <c r="B3" s="5" t="s">
        <v>0</v>
      </c>
      <c r="C3" s="5" t="s">
        <v>6</v>
      </c>
      <c r="D3" s="32">
        <v>41456</v>
      </c>
      <c r="E3" s="33">
        <f>MONTH(D3)</f>
        <v>7</v>
      </c>
      <c r="F3" s="33" t="s">
        <v>20</v>
      </c>
      <c r="G3" s="5" t="s">
        <v>13</v>
      </c>
      <c r="H3" s="5" t="s">
        <v>16</v>
      </c>
      <c r="I3" s="5" t="s">
        <v>4</v>
      </c>
      <c r="J3" s="36">
        <v>1473589.0469999998</v>
      </c>
      <c r="K3" s="8"/>
    </row>
    <row r="4" spans="1:11" x14ac:dyDescent="0.25">
      <c r="A4" s="5" t="s">
        <v>37</v>
      </c>
      <c r="B4" s="5" t="s">
        <v>0</v>
      </c>
      <c r="C4" s="5" t="s">
        <v>6</v>
      </c>
      <c r="D4" s="32">
        <v>41487</v>
      </c>
      <c r="E4" s="33">
        <f t="shared" ref="E4:E62" si="0">MONTH(D4)</f>
        <v>8</v>
      </c>
      <c r="F4" s="33" t="s">
        <v>20</v>
      </c>
      <c r="G4" s="5" t="s">
        <v>13</v>
      </c>
      <c r="H4" s="5" t="s">
        <v>16</v>
      </c>
      <c r="I4" s="5" t="s">
        <v>4</v>
      </c>
      <c r="J4" s="36">
        <v>1419296.1002499999</v>
      </c>
      <c r="K4" s="8"/>
    </row>
    <row r="5" spans="1:11" x14ac:dyDescent="0.25">
      <c r="A5" s="5" t="s">
        <v>37</v>
      </c>
      <c r="B5" s="5" t="s">
        <v>0</v>
      </c>
      <c r="C5" s="5" t="s">
        <v>6</v>
      </c>
      <c r="D5" s="32">
        <v>41518</v>
      </c>
      <c r="E5" s="33">
        <f t="shared" si="0"/>
        <v>9</v>
      </c>
      <c r="F5" s="33" t="s">
        <v>20</v>
      </c>
      <c r="G5" s="5" t="s">
        <v>13</v>
      </c>
      <c r="H5" s="5" t="s">
        <v>16</v>
      </c>
      <c r="I5" s="5" t="s">
        <v>4</v>
      </c>
      <c r="J5" s="36">
        <v>1310673.21</v>
      </c>
      <c r="K5" s="8"/>
    </row>
    <row r="6" spans="1:11" x14ac:dyDescent="0.25">
      <c r="A6" s="5" t="s">
        <v>37</v>
      </c>
      <c r="B6" s="5" t="s">
        <v>0</v>
      </c>
      <c r="C6" s="5" t="s">
        <v>6</v>
      </c>
      <c r="D6" s="32">
        <v>41548</v>
      </c>
      <c r="E6" s="33">
        <f t="shared" si="0"/>
        <v>10</v>
      </c>
      <c r="F6" s="33" t="s">
        <v>20</v>
      </c>
      <c r="G6" s="5" t="s">
        <v>13</v>
      </c>
      <c r="H6" s="5" t="s">
        <v>16</v>
      </c>
      <c r="I6" s="5" t="s">
        <v>4</v>
      </c>
      <c r="J6" s="36">
        <v>1301024.7319999998</v>
      </c>
      <c r="K6" s="8"/>
    </row>
    <row r="7" spans="1:11" x14ac:dyDescent="0.25">
      <c r="A7" s="5" t="s">
        <v>37</v>
      </c>
      <c r="B7" s="5" t="s">
        <v>0</v>
      </c>
      <c r="C7" s="5" t="s">
        <v>6</v>
      </c>
      <c r="D7" s="32">
        <v>41579</v>
      </c>
      <c r="E7" s="33">
        <f t="shared" si="0"/>
        <v>11</v>
      </c>
      <c r="F7" s="33" t="s">
        <v>20</v>
      </c>
      <c r="G7" s="5" t="s">
        <v>13</v>
      </c>
      <c r="H7" s="5" t="s">
        <v>16</v>
      </c>
      <c r="I7" s="5" t="s">
        <v>4</v>
      </c>
      <c r="J7" s="36">
        <v>1373822.8629999999</v>
      </c>
    </row>
    <row r="8" spans="1:11" x14ac:dyDescent="0.25">
      <c r="A8" s="5" t="s">
        <v>37</v>
      </c>
      <c r="B8" s="5" t="s">
        <v>0</v>
      </c>
      <c r="C8" s="5" t="s">
        <v>6</v>
      </c>
      <c r="D8" s="32">
        <v>41609</v>
      </c>
      <c r="E8" s="33">
        <f t="shared" si="0"/>
        <v>12</v>
      </c>
      <c r="F8" s="33" t="s">
        <v>20</v>
      </c>
      <c r="G8" s="5" t="s">
        <v>13</v>
      </c>
      <c r="H8" s="5" t="s">
        <v>16</v>
      </c>
      <c r="I8" s="5" t="s">
        <v>4</v>
      </c>
      <c r="J8" s="36">
        <v>1340623.0372500001</v>
      </c>
    </row>
    <row r="9" spans="1:11" x14ac:dyDescent="0.25">
      <c r="A9" s="5" t="s">
        <v>37</v>
      </c>
      <c r="B9" s="5" t="s">
        <v>0</v>
      </c>
      <c r="C9" s="5" t="s">
        <v>6</v>
      </c>
      <c r="D9" s="32">
        <v>41640</v>
      </c>
      <c r="E9" s="33">
        <f t="shared" si="0"/>
        <v>1</v>
      </c>
      <c r="F9" s="33" t="s">
        <v>20</v>
      </c>
      <c r="G9" s="5" t="s">
        <v>13</v>
      </c>
      <c r="H9" s="5" t="s">
        <v>16</v>
      </c>
      <c r="I9" s="5" t="s">
        <v>4</v>
      </c>
      <c r="J9" s="36">
        <v>1948962.5522499997</v>
      </c>
    </row>
    <row r="10" spans="1:11" x14ac:dyDescent="0.25">
      <c r="A10" s="5" t="s">
        <v>37</v>
      </c>
      <c r="B10" s="5" t="s">
        <v>0</v>
      </c>
      <c r="C10" s="5" t="s">
        <v>6</v>
      </c>
      <c r="D10" s="32">
        <v>41671</v>
      </c>
      <c r="E10" s="33">
        <f t="shared" si="0"/>
        <v>2</v>
      </c>
      <c r="F10" s="33" t="s">
        <v>20</v>
      </c>
      <c r="G10" s="5" t="s">
        <v>13</v>
      </c>
      <c r="H10" s="5" t="s">
        <v>16</v>
      </c>
      <c r="I10" s="5" t="s">
        <v>4</v>
      </c>
      <c r="J10" s="36">
        <v>1725161.6969999999</v>
      </c>
    </row>
    <row r="11" spans="1:11" x14ac:dyDescent="0.25">
      <c r="A11" s="5" t="s">
        <v>37</v>
      </c>
      <c r="B11" s="5" t="s">
        <v>0</v>
      </c>
      <c r="C11" s="5" t="s">
        <v>6</v>
      </c>
      <c r="D11" s="32">
        <v>41699</v>
      </c>
      <c r="E11" s="33">
        <f t="shared" si="0"/>
        <v>3</v>
      </c>
      <c r="F11" s="33" t="s">
        <v>20</v>
      </c>
      <c r="G11" s="5" t="s">
        <v>13</v>
      </c>
      <c r="H11" s="5" t="s">
        <v>16</v>
      </c>
      <c r="I11" s="5" t="s">
        <v>4</v>
      </c>
      <c r="J11" s="36">
        <v>1818208.6194999998</v>
      </c>
    </row>
    <row r="12" spans="1:11" x14ac:dyDescent="0.25">
      <c r="A12" s="5" t="s">
        <v>37</v>
      </c>
      <c r="B12" s="5" t="s">
        <v>0</v>
      </c>
      <c r="C12" s="5" t="s">
        <v>6</v>
      </c>
      <c r="D12" s="32">
        <v>41730</v>
      </c>
      <c r="E12" s="33">
        <f t="shared" si="0"/>
        <v>4</v>
      </c>
      <c r="F12" s="33" t="s">
        <v>20</v>
      </c>
      <c r="G12" s="5" t="s">
        <v>13</v>
      </c>
      <c r="H12" s="5" t="s">
        <v>16</v>
      </c>
      <c r="I12" s="5" t="s">
        <v>4</v>
      </c>
      <c r="J12" s="36">
        <v>1328501.68325</v>
      </c>
    </row>
    <row r="13" spans="1:11" x14ac:dyDescent="0.25">
      <c r="A13" s="5" t="s">
        <v>37</v>
      </c>
      <c r="B13" s="5" t="s">
        <v>0</v>
      </c>
      <c r="C13" s="5" t="s">
        <v>6</v>
      </c>
      <c r="D13" s="32">
        <v>41760</v>
      </c>
      <c r="E13" s="33">
        <f t="shared" si="0"/>
        <v>5</v>
      </c>
      <c r="F13" s="33" t="s">
        <v>20</v>
      </c>
      <c r="G13" s="5" t="s">
        <v>13</v>
      </c>
      <c r="H13" s="5" t="s">
        <v>16</v>
      </c>
      <c r="I13" s="5" t="s">
        <v>4</v>
      </c>
      <c r="J13" s="36">
        <v>1344117.2814999998</v>
      </c>
    </row>
    <row r="14" spans="1:11" x14ac:dyDescent="0.25">
      <c r="A14" s="5" t="s">
        <v>37</v>
      </c>
      <c r="B14" s="5" t="s">
        <v>0</v>
      </c>
      <c r="C14" s="5" t="s">
        <v>6</v>
      </c>
      <c r="D14" s="32">
        <v>41791</v>
      </c>
      <c r="E14" s="33">
        <f t="shared" si="0"/>
        <v>6</v>
      </c>
      <c r="F14" s="33" t="s">
        <v>20</v>
      </c>
      <c r="G14" s="5" t="s">
        <v>13</v>
      </c>
      <c r="H14" s="5" t="s">
        <v>16</v>
      </c>
      <c r="I14" s="5" t="s">
        <v>4</v>
      </c>
      <c r="J14" s="36">
        <v>1291609.1335</v>
      </c>
    </row>
    <row r="15" spans="1:11" x14ac:dyDescent="0.25">
      <c r="A15" s="5" t="s">
        <v>37</v>
      </c>
      <c r="B15" s="5" t="s">
        <v>0</v>
      </c>
      <c r="C15" s="5" t="s">
        <v>6</v>
      </c>
      <c r="D15" s="32">
        <v>41456</v>
      </c>
      <c r="E15" s="33">
        <f t="shared" si="0"/>
        <v>7</v>
      </c>
      <c r="F15" s="33" t="s">
        <v>20</v>
      </c>
      <c r="G15" s="5" t="s">
        <v>13</v>
      </c>
      <c r="H15" s="5" t="s">
        <v>15</v>
      </c>
      <c r="I15" s="5" t="s">
        <v>4</v>
      </c>
      <c r="J15" s="36">
        <v>1620947.9516999999</v>
      </c>
    </row>
    <row r="16" spans="1:11" x14ac:dyDescent="0.25">
      <c r="A16" s="5" t="s">
        <v>37</v>
      </c>
      <c r="B16" s="5" t="s">
        <v>0</v>
      </c>
      <c r="C16" s="5" t="s">
        <v>6</v>
      </c>
      <c r="D16" s="32">
        <v>41487</v>
      </c>
      <c r="E16" s="33">
        <f t="shared" si="0"/>
        <v>8</v>
      </c>
      <c r="F16" s="33" t="s">
        <v>20</v>
      </c>
      <c r="G16" s="5" t="s">
        <v>13</v>
      </c>
      <c r="H16" s="5" t="s">
        <v>15</v>
      </c>
      <c r="I16" s="5" t="s">
        <v>4</v>
      </c>
      <c r="J16" s="36">
        <v>1561225.710275</v>
      </c>
    </row>
    <row r="17" spans="1:10" x14ac:dyDescent="0.25">
      <c r="A17" s="5" t="s">
        <v>37</v>
      </c>
      <c r="B17" s="5" t="s">
        <v>0</v>
      </c>
      <c r="C17" s="5" t="s">
        <v>6</v>
      </c>
      <c r="D17" s="32">
        <v>41518</v>
      </c>
      <c r="E17" s="33">
        <f t="shared" si="0"/>
        <v>9</v>
      </c>
      <c r="F17" s="33" t="s">
        <v>20</v>
      </c>
      <c r="G17" s="5" t="s">
        <v>13</v>
      </c>
      <c r="H17" s="5" t="s">
        <v>15</v>
      </c>
      <c r="I17" s="5" t="s">
        <v>4</v>
      </c>
      <c r="J17" s="36">
        <v>1441740.531</v>
      </c>
    </row>
    <row r="18" spans="1:10" x14ac:dyDescent="0.25">
      <c r="A18" s="5" t="s">
        <v>37</v>
      </c>
      <c r="B18" s="5" t="s">
        <v>0</v>
      </c>
      <c r="C18" s="5" t="s">
        <v>6</v>
      </c>
      <c r="D18" s="32">
        <v>41548</v>
      </c>
      <c r="E18" s="33">
        <f t="shared" si="0"/>
        <v>10</v>
      </c>
      <c r="F18" s="33" t="s">
        <v>20</v>
      </c>
      <c r="G18" s="5" t="s">
        <v>13</v>
      </c>
      <c r="H18" s="5" t="s">
        <v>15</v>
      </c>
      <c r="I18" s="5" t="s">
        <v>4</v>
      </c>
      <c r="J18" s="36">
        <v>1431127.2052</v>
      </c>
    </row>
    <row r="19" spans="1:10" x14ac:dyDescent="0.25">
      <c r="A19" s="5" t="s">
        <v>37</v>
      </c>
      <c r="B19" s="5" t="s">
        <v>0</v>
      </c>
      <c r="C19" s="5" t="s">
        <v>6</v>
      </c>
      <c r="D19" s="32">
        <v>41579</v>
      </c>
      <c r="E19" s="33">
        <f t="shared" si="0"/>
        <v>11</v>
      </c>
      <c r="F19" s="33" t="s">
        <v>20</v>
      </c>
      <c r="G19" s="5" t="s">
        <v>13</v>
      </c>
      <c r="H19" s="5" t="s">
        <v>15</v>
      </c>
      <c r="I19" s="5" t="s">
        <v>4</v>
      </c>
      <c r="J19" s="36">
        <v>1511205.1492999999</v>
      </c>
    </row>
    <row r="20" spans="1:10" x14ac:dyDescent="0.25">
      <c r="A20" s="5" t="s">
        <v>37</v>
      </c>
      <c r="B20" s="5" t="s">
        <v>0</v>
      </c>
      <c r="C20" s="5" t="s">
        <v>6</v>
      </c>
      <c r="D20" s="32">
        <v>41609</v>
      </c>
      <c r="E20" s="33">
        <f t="shared" si="0"/>
        <v>12</v>
      </c>
      <c r="F20" s="33" t="s">
        <v>20</v>
      </c>
      <c r="G20" s="5" t="s">
        <v>13</v>
      </c>
      <c r="H20" s="5" t="s">
        <v>15</v>
      </c>
      <c r="I20" s="5" t="s">
        <v>4</v>
      </c>
      <c r="J20" s="36">
        <v>1474685.3409750003</v>
      </c>
    </row>
    <row r="21" spans="1:10" x14ac:dyDescent="0.25">
      <c r="A21" s="5" t="s">
        <v>37</v>
      </c>
      <c r="B21" s="5" t="s">
        <v>0</v>
      </c>
      <c r="C21" s="5" t="s">
        <v>6</v>
      </c>
      <c r="D21" s="32">
        <v>41640</v>
      </c>
      <c r="E21" s="33">
        <f t="shared" si="0"/>
        <v>1</v>
      </c>
      <c r="F21" s="33" t="s">
        <v>20</v>
      </c>
      <c r="G21" s="5" t="s">
        <v>13</v>
      </c>
      <c r="H21" s="5" t="s">
        <v>15</v>
      </c>
      <c r="I21" s="5" t="s">
        <v>4</v>
      </c>
      <c r="J21" s="36">
        <v>2143858.8074749997</v>
      </c>
    </row>
    <row r="22" spans="1:10" x14ac:dyDescent="0.25">
      <c r="A22" s="5" t="s">
        <v>37</v>
      </c>
      <c r="B22" s="5" t="s">
        <v>0</v>
      </c>
      <c r="C22" s="5" t="s">
        <v>6</v>
      </c>
      <c r="D22" s="32">
        <v>41671</v>
      </c>
      <c r="E22" s="33">
        <f t="shared" si="0"/>
        <v>2</v>
      </c>
      <c r="F22" s="33" t="s">
        <v>20</v>
      </c>
      <c r="G22" s="5" t="s">
        <v>13</v>
      </c>
      <c r="H22" s="5" t="s">
        <v>15</v>
      </c>
      <c r="I22" s="5" t="s">
        <v>4</v>
      </c>
      <c r="J22" s="36">
        <v>1897677.8667000001</v>
      </c>
    </row>
    <row r="23" spans="1:10" x14ac:dyDescent="0.25">
      <c r="A23" s="5" t="s">
        <v>37</v>
      </c>
      <c r="B23" s="5" t="s">
        <v>0</v>
      </c>
      <c r="C23" s="5" t="s">
        <v>6</v>
      </c>
      <c r="D23" s="32">
        <v>41699</v>
      </c>
      <c r="E23" s="33">
        <f t="shared" si="0"/>
        <v>3</v>
      </c>
      <c r="F23" s="33" t="s">
        <v>20</v>
      </c>
      <c r="G23" s="5" t="s">
        <v>13</v>
      </c>
      <c r="H23" s="5" t="s">
        <v>15</v>
      </c>
      <c r="I23" s="5" t="s">
        <v>4</v>
      </c>
      <c r="J23" s="36">
        <v>2000029.4814499998</v>
      </c>
    </row>
    <row r="24" spans="1:10" x14ac:dyDescent="0.25">
      <c r="A24" s="5" t="s">
        <v>37</v>
      </c>
      <c r="B24" s="5" t="s">
        <v>0</v>
      </c>
      <c r="C24" s="5" t="s">
        <v>6</v>
      </c>
      <c r="D24" s="32">
        <v>41730</v>
      </c>
      <c r="E24" s="33">
        <f t="shared" si="0"/>
        <v>4</v>
      </c>
      <c r="F24" s="33" t="s">
        <v>20</v>
      </c>
      <c r="G24" s="5" t="s">
        <v>13</v>
      </c>
      <c r="H24" s="5" t="s">
        <v>15</v>
      </c>
      <c r="I24" s="5" t="s">
        <v>4</v>
      </c>
      <c r="J24" s="36">
        <v>1461351.8515750002</v>
      </c>
    </row>
    <row r="25" spans="1:10" x14ac:dyDescent="0.25">
      <c r="A25" s="5" t="s">
        <v>37</v>
      </c>
      <c r="B25" s="5" t="s">
        <v>0</v>
      </c>
      <c r="C25" s="5" t="s">
        <v>6</v>
      </c>
      <c r="D25" s="32">
        <v>41760</v>
      </c>
      <c r="E25" s="33">
        <f t="shared" si="0"/>
        <v>5</v>
      </c>
      <c r="F25" s="33" t="s">
        <v>20</v>
      </c>
      <c r="G25" s="5" t="s">
        <v>13</v>
      </c>
      <c r="H25" s="5" t="s">
        <v>15</v>
      </c>
      <c r="I25" s="5" t="s">
        <v>4</v>
      </c>
      <c r="J25" s="36">
        <v>1478529.0096499999</v>
      </c>
    </row>
    <row r="26" spans="1:10" x14ac:dyDescent="0.25">
      <c r="A26" s="5" t="s">
        <v>37</v>
      </c>
      <c r="B26" s="5" t="s">
        <v>0</v>
      </c>
      <c r="C26" s="5" t="s">
        <v>6</v>
      </c>
      <c r="D26" s="32">
        <v>41791</v>
      </c>
      <c r="E26" s="33">
        <f t="shared" si="0"/>
        <v>6</v>
      </c>
      <c r="F26" s="33" t="s">
        <v>20</v>
      </c>
      <c r="G26" s="5" t="s">
        <v>13</v>
      </c>
      <c r="H26" s="5" t="s">
        <v>15</v>
      </c>
      <c r="I26" s="5" t="s">
        <v>4</v>
      </c>
      <c r="J26" s="36">
        <v>1420770.04685</v>
      </c>
    </row>
    <row r="27" spans="1:10" x14ac:dyDescent="0.25">
      <c r="A27" s="5" t="s">
        <v>37</v>
      </c>
      <c r="B27" s="5" t="s">
        <v>0</v>
      </c>
      <c r="C27" s="5" t="s">
        <v>6</v>
      </c>
      <c r="D27" s="32">
        <v>41456</v>
      </c>
      <c r="E27" s="33">
        <f t="shared" si="0"/>
        <v>7</v>
      </c>
      <c r="F27" s="33" t="s">
        <v>20</v>
      </c>
      <c r="G27" s="5" t="s">
        <v>12</v>
      </c>
      <c r="H27" s="5" t="s">
        <v>16</v>
      </c>
      <c r="I27" s="5" t="s">
        <v>4</v>
      </c>
      <c r="J27" s="36">
        <v>567331.78309499996</v>
      </c>
    </row>
    <row r="28" spans="1:10" x14ac:dyDescent="0.25">
      <c r="A28" s="5" t="s">
        <v>37</v>
      </c>
      <c r="B28" s="5" t="s">
        <v>0</v>
      </c>
      <c r="C28" s="5" t="s">
        <v>6</v>
      </c>
      <c r="D28" s="32">
        <v>41487</v>
      </c>
      <c r="E28" s="33">
        <f t="shared" si="0"/>
        <v>8</v>
      </c>
      <c r="F28" s="33" t="s">
        <v>20</v>
      </c>
      <c r="G28" s="5" t="s">
        <v>12</v>
      </c>
      <c r="H28" s="5" t="s">
        <v>16</v>
      </c>
      <c r="I28" s="5" t="s">
        <v>4</v>
      </c>
      <c r="J28" s="36">
        <v>546428.99859624996</v>
      </c>
    </row>
    <row r="29" spans="1:10" x14ac:dyDescent="0.25">
      <c r="A29" s="5" t="s">
        <v>37</v>
      </c>
      <c r="B29" s="5" t="s">
        <v>0</v>
      </c>
      <c r="C29" s="5" t="s">
        <v>6</v>
      </c>
      <c r="D29" s="32">
        <v>41518</v>
      </c>
      <c r="E29" s="33">
        <f t="shared" si="0"/>
        <v>9</v>
      </c>
      <c r="F29" s="33" t="s">
        <v>20</v>
      </c>
      <c r="G29" s="5" t="s">
        <v>12</v>
      </c>
      <c r="H29" s="5" t="s">
        <v>16</v>
      </c>
      <c r="I29" s="5" t="s">
        <v>4</v>
      </c>
      <c r="J29" s="36">
        <v>504609.18584999995</v>
      </c>
    </row>
    <row r="30" spans="1:10" x14ac:dyDescent="0.25">
      <c r="A30" s="5" t="s">
        <v>37</v>
      </c>
      <c r="B30" s="5" t="s">
        <v>0</v>
      </c>
      <c r="C30" s="5" t="s">
        <v>6</v>
      </c>
      <c r="D30" s="32">
        <v>41548</v>
      </c>
      <c r="E30" s="33">
        <f t="shared" si="0"/>
        <v>10</v>
      </c>
      <c r="F30" s="33" t="s">
        <v>20</v>
      </c>
      <c r="G30" s="5" t="s">
        <v>12</v>
      </c>
      <c r="H30" s="5" t="s">
        <v>16</v>
      </c>
      <c r="I30" s="5" t="s">
        <v>4</v>
      </c>
      <c r="J30" s="36">
        <v>500894.52181999997</v>
      </c>
    </row>
    <row r="31" spans="1:10" x14ac:dyDescent="0.25">
      <c r="A31" s="5" t="s">
        <v>37</v>
      </c>
      <c r="B31" s="5" t="s">
        <v>0</v>
      </c>
      <c r="C31" s="5" t="s">
        <v>6</v>
      </c>
      <c r="D31" s="32">
        <v>41579</v>
      </c>
      <c r="E31" s="33">
        <f t="shared" si="0"/>
        <v>11</v>
      </c>
      <c r="F31" s="33" t="s">
        <v>20</v>
      </c>
      <c r="G31" s="5" t="s">
        <v>12</v>
      </c>
      <c r="H31" s="5" t="s">
        <v>16</v>
      </c>
      <c r="I31" s="5" t="s">
        <v>4</v>
      </c>
      <c r="J31" s="36">
        <v>528921.80225499999</v>
      </c>
    </row>
    <row r="32" spans="1:10" x14ac:dyDescent="0.25">
      <c r="A32" s="5" t="s">
        <v>37</v>
      </c>
      <c r="B32" s="5" t="s">
        <v>0</v>
      </c>
      <c r="C32" s="5" t="s">
        <v>6</v>
      </c>
      <c r="D32" s="32">
        <v>41609</v>
      </c>
      <c r="E32" s="33">
        <f t="shared" si="0"/>
        <v>12</v>
      </c>
      <c r="F32" s="33" t="s">
        <v>20</v>
      </c>
      <c r="G32" s="5" t="s">
        <v>12</v>
      </c>
      <c r="H32" s="5" t="s">
        <v>16</v>
      </c>
      <c r="I32" s="5" t="s">
        <v>4</v>
      </c>
      <c r="J32" s="36">
        <v>516139.86934125004</v>
      </c>
    </row>
    <row r="33" spans="1:10" x14ac:dyDescent="0.25">
      <c r="A33" s="5" t="s">
        <v>37</v>
      </c>
      <c r="B33" s="5" t="s">
        <v>0</v>
      </c>
      <c r="C33" s="5" t="s">
        <v>6</v>
      </c>
      <c r="D33" s="32">
        <v>41640</v>
      </c>
      <c r="E33" s="33">
        <f t="shared" si="0"/>
        <v>1</v>
      </c>
      <c r="F33" s="33" t="s">
        <v>20</v>
      </c>
      <c r="G33" s="5" t="s">
        <v>12</v>
      </c>
      <c r="H33" s="5" t="s">
        <v>16</v>
      </c>
      <c r="I33" s="5" t="s">
        <v>4</v>
      </c>
      <c r="J33" s="36">
        <v>750350.5826162498</v>
      </c>
    </row>
    <row r="34" spans="1:10" x14ac:dyDescent="0.25">
      <c r="A34" s="5" t="s">
        <v>37</v>
      </c>
      <c r="B34" s="5" t="s">
        <v>0</v>
      </c>
      <c r="C34" s="5" t="s">
        <v>6</v>
      </c>
      <c r="D34" s="32">
        <v>41671</v>
      </c>
      <c r="E34" s="33">
        <f t="shared" si="0"/>
        <v>2</v>
      </c>
      <c r="F34" s="33" t="s">
        <v>20</v>
      </c>
      <c r="G34" s="5" t="s">
        <v>12</v>
      </c>
      <c r="H34" s="5" t="s">
        <v>16</v>
      </c>
      <c r="I34" s="5" t="s">
        <v>4</v>
      </c>
      <c r="J34" s="36">
        <v>664187.25334499998</v>
      </c>
    </row>
    <row r="35" spans="1:10" x14ac:dyDescent="0.25">
      <c r="A35" s="5" t="s">
        <v>37</v>
      </c>
      <c r="B35" s="5" t="s">
        <v>0</v>
      </c>
      <c r="C35" s="5" t="s">
        <v>6</v>
      </c>
      <c r="D35" s="32">
        <v>41699</v>
      </c>
      <c r="E35" s="33">
        <f t="shared" si="0"/>
        <v>3</v>
      </c>
      <c r="F35" s="33" t="s">
        <v>20</v>
      </c>
      <c r="G35" s="5" t="s">
        <v>12</v>
      </c>
      <c r="H35" s="5" t="s">
        <v>16</v>
      </c>
      <c r="I35" s="5" t="s">
        <v>4</v>
      </c>
      <c r="J35" s="36">
        <v>700010.31850749988</v>
      </c>
    </row>
    <row r="36" spans="1:10" x14ac:dyDescent="0.25">
      <c r="A36" s="5" t="s">
        <v>37</v>
      </c>
      <c r="B36" s="5" t="s">
        <v>0</v>
      </c>
      <c r="C36" s="5" t="s">
        <v>6</v>
      </c>
      <c r="D36" s="32">
        <v>41730</v>
      </c>
      <c r="E36" s="33">
        <f t="shared" si="0"/>
        <v>4</v>
      </c>
      <c r="F36" s="33" t="s">
        <v>20</v>
      </c>
      <c r="G36" s="5" t="s">
        <v>12</v>
      </c>
      <c r="H36" s="5" t="s">
        <v>16</v>
      </c>
      <c r="I36" s="5" t="s">
        <v>4</v>
      </c>
      <c r="J36" s="36">
        <v>511473.14805125003</v>
      </c>
    </row>
    <row r="37" spans="1:10" x14ac:dyDescent="0.25">
      <c r="A37" s="5" t="s">
        <v>37</v>
      </c>
      <c r="B37" s="5" t="s">
        <v>0</v>
      </c>
      <c r="C37" s="5" t="s">
        <v>6</v>
      </c>
      <c r="D37" s="32">
        <v>41760</v>
      </c>
      <c r="E37" s="33">
        <f t="shared" si="0"/>
        <v>5</v>
      </c>
      <c r="F37" s="33" t="s">
        <v>20</v>
      </c>
      <c r="G37" s="5" t="s">
        <v>12</v>
      </c>
      <c r="H37" s="5" t="s">
        <v>16</v>
      </c>
      <c r="I37" s="5" t="s">
        <v>4</v>
      </c>
      <c r="J37" s="36">
        <v>517485.15337749996</v>
      </c>
    </row>
    <row r="38" spans="1:10" x14ac:dyDescent="0.25">
      <c r="A38" s="5" t="s">
        <v>37</v>
      </c>
      <c r="B38" s="5" t="s">
        <v>0</v>
      </c>
      <c r="C38" s="5" t="s">
        <v>6</v>
      </c>
      <c r="D38" s="32">
        <v>41791</v>
      </c>
      <c r="E38" s="33">
        <f t="shared" si="0"/>
        <v>6</v>
      </c>
      <c r="F38" s="33" t="s">
        <v>20</v>
      </c>
      <c r="G38" s="5" t="s">
        <v>12</v>
      </c>
      <c r="H38" s="5" t="s">
        <v>16</v>
      </c>
      <c r="I38" s="5" t="s">
        <v>4</v>
      </c>
      <c r="J38" s="36">
        <v>497269.5163975</v>
      </c>
    </row>
    <row r="39" spans="1:10" x14ac:dyDescent="0.25">
      <c r="A39" s="5" t="s">
        <v>37</v>
      </c>
      <c r="B39" s="5" t="s">
        <v>0</v>
      </c>
      <c r="C39" s="5" t="s">
        <v>6</v>
      </c>
      <c r="D39" s="32">
        <v>41456</v>
      </c>
      <c r="E39" s="33">
        <f t="shared" si="0"/>
        <v>7</v>
      </c>
      <c r="F39" s="33" t="s">
        <v>20</v>
      </c>
      <c r="G39" s="5" t="s">
        <v>12</v>
      </c>
      <c r="H39" s="5" t="s">
        <v>15</v>
      </c>
      <c r="I39" s="5" t="s">
        <v>4</v>
      </c>
      <c r="J39" s="36">
        <v>955954.05451507494</v>
      </c>
    </row>
    <row r="40" spans="1:10" x14ac:dyDescent="0.25">
      <c r="A40" s="5" t="s">
        <v>37</v>
      </c>
      <c r="B40" s="5" t="s">
        <v>0</v>
      </c>
      <c r="C40" s="5" t="s">
        <v>6</v>
      </c>
      <c r="D40" s="32">
        <v>41487</v>
      </c>
      <c r="E40" s="33">
        <f t="shared" si="0"/>
        <v>8</v>
      </c>
      <c r="F40" s="33" t="s">
        <v>20</v>
      </c>
      <c r="G40" s="5" t="s">
        <v>12</v>
      </c>
      <c r="H40" s="5" t="s">
        <v>15</v>
      </c>
      <c r="I40" s="5" t="s">
        <v>4</v>
      </c>
      <c r="J40" s="36">
        <v>920732.86263468117</v>
      </c>
    </row>
    <row r="41" spans="1:10" x14ac:dyDescent="0.25">
      <c r="A41" s="5" t="s">
        <v>37</v>
      </c>
      <c r="B41" s="5" t="s">
        <v>0</v>
      </c>
      <c r="C41" s="5" t="s">
        <v>6</v>
      </c>
      <c r="D41" s="32">
        <v>41518</v>
      </c>
      <c r="E41" s="33">
        <f t="shared" si="0"/>
        <v>9</v>
      </c>
      <c r="F41" s="33" t="s">
        <v>20</v>
      </c>
      <c r="G41" s="5" t="s">
        <v>12</v>
      </c>
      <c r="H41" s="5" t="s">
        <v>15</v>
      </c>
      <c r="I41" s="5" t="s">
        <v>4</v>
      </c>
      <c r="J41" s="36">
        <v>850266.47815724998</v>
      </c>
    </row>
    <row r="42" spans="1:10" x14ac:dyDescent="0.25">
      <c r="A42" s="5" t="s">
        <v>37</v>
      </c>
      <c r="B42" s="5" t="s">
        <v>0</v>
      </c>
      <c r="C42" s="5" t="s">
        <v>6</v>
      </c>
      <c r="D42" s="32">
        <v>41548</v>
      </c>
      <c r="E42" s="33">
        <f t="shared" si="0"/>
        <v>10</v>
      </c>
      <c r="F42" s="33" t="s">
        <v>20</v>
      </c>
      <c r="G42" s="5" t="s">
        <v>12</v>
      </c>
      <c r="H42" s="5" t="s">
        <v>15</v>
      </c>
      <c r="I42" s="5" t="s">
        <v>4</v>
      </c>
      <c r="J42" s="36">
        <v>844007.26926670002</v>
      </c>
    </row>
    <row r="43" spans="1:10" x14ac:dyDescent="0.25">
      <c r="A43" s="5" t="s">
        <v>37</v>
      </c>
      <c r="B43" s="5" t="s">
        <v>0</v>
      </c>
      <c r="C43" s="5" t="s">
        <v>6</v>
      </c>
      <c r="D43" s="32">
        <v>41579</v>
      </c>
      <c r="E43" s="33">
        <f t="shared" si="0"/>
        <v>11</v>
      </c>
      <c r="F43" s="33" t="s">
        <v>20</v>
      </c>
      <c r="G43" s="5" t="s">
        <v>12</v>
      </c>
      <c r="H43" s="5" t="s">
        <v>15</v>
      </c>
      <c r="I43" s="5" t="s">
        <v>4</v>
      </c>
      <c r="J43" s="36">
        <v>891233.23679967504</v>
      </c>
    </row>
    <row r="44" spans="1:10" x14ac:dyDescent="0.25">
      <c r="A44" s="5" t="s">
        <v>37</v>
      </c>
      <c r="B44" s="5" t="s">
        <v>0</v>
      </c>
      <c r="C44" s="5" t="s">
        <v>6</v>
      </c>
      <c r="D44" s="32">
        <v>41609</v>
      </c>
      <c r="E44" s="33">
        <f t="shared" si="0"/>
        <v>12</v>
      </c>
      <c r="F44" s="33" t="s">
        <v>20</v>
      </c>
      <c r="G44" s="5" t="s">
        <v>12</v>
      </c>
      <c r="H44" s="5" t="s">
        <v>15</v>
      </c>
      <c r="I44" s="5" t="s">
        <v>4</v>
      </c>
      <c r="J44" s="36">
        <v>869695.6798400064</v>
      </c>
    </row>
    <row r="45" spans="1:10" x14ac:dyDescent="0.25">
      <c r="A45" s="5" t="s">
        <v>37</v>
      </c>
      <c r="B45" s="5" t="s">
        <v>0</v>
      </c>
      <c r="C45" s="5" t="s">
        <v>6</v>
      </c>
      <c r="D45" s="32">
        <v>41640</v>
      </c>
      <c r="E45" s="33">
        <f t="shared" si="0"/>
        <v>1</v>
      </c>
      <c r="F45" s="33" t="s">
        <v>20</v>
      </c>
      <c r="G45" s="5" t="s">
        <v>12</v>
      </c>
      <c r="H45" s="5" t="s">
        <v>15</v>
      </c>
      <c r="I45" s="5" t="s">
        <v>4</v>
      </c>
      <c r="J45" s="36">
        <v>1264340.7317083809</v>
      </c>
    </row>
    <row r="46" spans="1:10" x14ac:dyDescent="0.25">
      <c r="A46" s="5" t="s">
        <v>37</v>
      </c>
      <c r="B46" s="5" t="s">
        <v>0</v>
      </c>
      <c r="C46" s="5" t="s">
        <v>6</v>
      </c>
      <c r="D46" s="32">
        <v>41671</v>
      </c>
      <c r="E46" s="33">
        <f t="shared" si="0"/>
        <v>2</v>
      </c>
      <c r="F46" s="33" t="s">
        <v>20</v>
      </c>
      <c r="G46" s="5" t="s">
        <v>12</v>
      </c>
      <c r="H46" s="5" t="s">
        <v>15</v>
      </c>
      <c r="I46" s="5" t="s">
        <v>4</v>
      </c>
      <c r="J46" s="36">
        <v>1119155.521886325</v>
      </c>
    </row>
    <row r="47" spans="1:10" x14ac:dyDescent="0.25">
      <c r="A47" s="5" t="s">
        <v>37</v>
      </c>
      <c r="B47" s="5" t="s">
        <v>0</v>
      </c>
      <c r="C47" s="5" t="s">
        <v>6</v>
      </c>
      <c r="D47" s="32">
        <v>41699</v>
      </c>
      <c r="E47" s="33">
        <f t="shared" si="0"/>
        <v>3</v>
      </c>
      <c r="F47" s="33" t="s">
        <v>20</v>
      </c>
      <c r="G47" s="5" t="s">
        <v>12</v>
      </c>
      <c r="H47" s="5" t="s">
        <v>15</v>
      </c>
      <c r="I47" s="5" t="s">
        <v>4</v>
      </c>
      <c r="J47" s="36">
        <v>1179517.3866851374</v>
      </c>
    </row>
    <row r="48" spans="1:10" x14ac:dyDescent="0.25">
      <c r="A48" s="5" t="s">
        <v>37</v>
      </c>
      <c r="B48" s="5" t="s">
        <v>0</v>
      </c>
      <c r="C48" s="5" t="s">
        <v>6</v>
      </c>
      <c r="D48" s="32">
        <v>41730</v>
      </c>
      <c r="E48" s="33">
        <f t="shared" si="0"/>
        <v>4</v>
      </c>
      <c r="F48" s="33" t="s">
        <v>20</v>
      </c>
      <c r="G48" s="5" t="s">
        <v>12</v>
      </c>
      <c r="H48" s="5" t="s">
        <v>15</v>
      </c>
      <c r="I48" s="5" t="s">
        <v>4</v>
      </c>
      <c r="J48" s="36">
        <v>861832.25446635636</v>
      </c>
    </row>
    <row r="49" spans="1:10" x14ac:dyDescent="0.25">
      <c r="A49" s="5" t="s">
        <v>37</v>
      </c>
      <c r="B49" s="5" t="s">
        <v>0</v>
      </c>
      <c r="C49" s="5" t="s">
        <v>6</v>
      </c>
      <c r="D49" s="32">
        <v>41760</v>
      </c>
      <c r="E49" s="33">
        <f t="shared" si="0"/>
        <v>5</v>
      </c>
      <c r="F49" s="33" t="s">
        <v>20</v>
      </c>
      <c r="G49" s="5" t="s">
        <v>12</v>
      </c>
      <c r="H49" s="5" t="s">
        <v>15</v>
      </c>
      <c r="I49" s="5" t="s">
        <v>4</v>
      </c>
      <c r="J49" s="36">
        <v>871962.48344108742</v>
      </c>
    </row>
    <row r="50" spans="1:10" x14ac:dyDescent="0.25">
      <c r="A50" s="5" t="s">
        <v>37</v>
      </c>
      <c r="B50" s="5" t="s">
        <v>0</v>
      </c>
      <c r="C50" s="5" t="s">
        <v>6</v>
      </c>
      <c r="D50" s="32">
        <v>41791</v>
      </c>
      <c r="E50" s="33">
        <f t="shared" si="0"/>
        <v>6</v>
      </c>
      <c r="F50" s="33" t="s">
        <v>20</v>
      </c>
      <c r="G50" s="5" t="s">
        <v>12</v>
      </c>
      <c r="H50" s="5" t="s">
        <v>15</v>
      </c>
      <c r="I50" s="5" t="s">
        <v>4</v>
      </c>
      <c r="J50" s="36">
        <v>837899.13512978749</v>
      </c>
    </row>
    <row r="51" spans="1:10" x14ac:dyDescent="0.25">
      <c r="A51" s="5" t="s">
        <v>37</v>
      </c>
      <c r="B51" s="5" t="s">
        <v>0</v>
      </c>
      <c r="C51" s="5" t="s">
        <v>6</v>
      </c>
      <c r="D51" s="32">
        <v>41456</v>
      </c>
      <c r="E51" s="33">
        <f t="shared" si="0"/>
        <v>7</v>
      </c>
      <c r="F51" s="33" t="s">
        <v>20</v>
      </c>
      <c r="G51" s="5" t="s">
        <v>14</v>
      </c>
      <c r="H51" s="5" t="s">
        <v>16</v>
      </c>
      <c r="I51" s="5" t="s">
        <v>4</v>
      </c>
      <c r="J51" s="36">
        <v>1296758.36136</v>
      </c>
    </row>
    <row r="52" spans="1:10" x14ac:dyDescent="0.25">
      <c r="A52" s="5" t="s">
        <v>37</v>
      </c>
      <c r="B52" s="5" t="s">
        <v>0</v>
      </c>
      <c r="C52" s="5" t="s">
        <v>6</v>
      </c>
      <c r="D52" s="32">
        <v>41487</v>
      </c>
      <c r="E52" s="33">
        <f t="shared" si="0"/>
        <v>8</v>
      </c>
      <c r="F52" s="33" t="s">
        <v>20</v>
      </c>
      <c r="G52" s="5" t="s">
        <v>14</v>
      </c>
      <c r="H52" s="5" t="s">
        <v>16</v>
      </c>
      <c r="I52" s="5" t="s">
        <v>4</v>
      </c>
      <c r="J52" s="36">
        <v>1248980.56822</v>
      </c>
    </row>
    <row r="53" spans="1:10" x14ac:dyDescent="0.25">
      <c r="A53" s="5" t="s">
        <v>37</v>
      </c>
      <c r="B53" s="5" t="s">
        <v>0</v>
      </c>
      <c r="C53" s="5" t="s">
        <v>6</v>
      </c>
      <c r="D53" s="32">
        <v>41518</v>
      </c>
      <c r="E53" s="33">
        <f t="shared" si="0"/>
        <v>9</v>
      </c>
      <c r="F53" s="33" t="s">
        <v>20</v>
      </c>
      <c r="G53" s="5" t="s">
        <v>14</v>
      </c>
      <c r="H53" s="5" t="s">
        <v>16</v>
      </c>
      <c r="I53" s="5" t="s">
        <v>4</v>
      </c>
      <c r="J53" s="36">
        <v>1153392.4247999999</v>
      </c>
    </row>
    <row r="54" spans="1:10" x14ac:dyDescent="0.25">
      <c r="A54" s="5" t="s">
        <v>37</v>
      </c>
      <c r="B54" s="5" t="s">
        <v>0</v>
      </c>
      <c r="C54" s="5" t="s">
        <v>6</v>
      </c>
      <c r="D54" s="32">
        <v>41548</v>
      </c>
      <c r="E54" s="33">
        <f t="shared" si="0"/>
        <v>10</v>
      </c>
      <c r="F54" s="33" t="s">
        <v>20</v>
      </c>
      <c r="G54" s="5" t="s">
        <v>14</v>
      </c>
      <c r="H54" s="5" t="s">
        <v>16</v>
      </c>
      <c r="I54" s="5" t="s">
        <v>4</v>
      </c>
      <c r="J54" s="36">
        <v>1144901.76416</v>
      </c>
    </row>
    <row r="55" spans="1:10" x14ac:dyDescent="0.25">
      <c r="A55" s="5" t="s">
        <v>37</v>
      </c>
      <c r="B55" s="5" t="s">
        <v>0</v>
      </c>
      <c r="C55" s="5" t="s">
        <v>6</v>
      </c>
      <c r="D55" s="32">
        <v>41579</v>
      </c>
      <c r="E55" s="33">
        <f t="shared" si="0"/>
        <v>11</v>
      </c>
      <c r="F55" s="33" t="s">
        <v>20</v>
      </c>
      <c r="G55" s="5" t="s">
        <v>14</v>
      </c>
      <c r="H55" s="5" t="s">
        <v>16</v>
      </c>
      <c r="I55" s="5" t="s">
        <v>4</v>
      </c>
      <c r="J55" s="36">
        <v>1208964.11944</v>
      </c>
    </row>
    <row r="56" spans="1:10" x14ac:dyDescent="0.25">
      <c r="A56" s="5" t="s">
        <v>37</v>
      </c>
      <c r="B56" s="5" t="s">
        <v>0</v>
      </c>
      <c r="C56" s="5" t="s">
        <v>6</v>
      </c>
      <c r="D56" s="32">
        <v>41609</v>
      </c>
      <c r="E56" s="33">
        <f t="shared" si="0"/>
        <v>12</v>
      </c>
      <c r="F56" s="33" t="s">
        <v>20</v>
      </c>
      <c r="G56" s="5" t="s">
        <v>14</v>
      </c>
      <c r="H56" s="5" t="s">
        <v>16</v>
      </c>
      <c r="I56" s="5" t="s">
        <v>4</v>
      </c>
      <c r="J56" s="36">
        <v>1179748.2727800002</v>
      </c>
    </row>
    <row r="57" spans="1:10" x14ac:dyDescent="0.25">
      <c r="A57" s="5" t="s">
        <v>37</v>
      </c>
      <c r="B57" s="5" t="s">
        <v>0</v>
      </c>
      <c r="C57" s="5" t="s">
        <v>6</v>
      </c>
      <c r="D57" s="32">
        <v>41640</v>
      </c>
      <c r="E57" s="33">
        <f t="shared" si="0"/>
        <v>1</v>
      </c>
      <c r="F57" s="33" t="s">
        <v>20</v>
      </c>
      <c r="G57" s="5" t="s">
        <v>14</v>
      </c>
      <c r="H57" s="5" t="s">
        <v>16</v>
      </c>
      <c r="I57" s="5" t="s">
        <v>4</v>
      </c>
      <c r="J57" s="36">
        <v>1715087.0459799999</v>
      </c>
    </row>
    <row r="58" spans="1:10" x14ac:dyDescent="0.25">
      <c r="A58" s="5" t="s">
        <v>37</v>
      </c>
      <c r="B58" s="5" t="s">
        <v>0</v>
      </c>
      <c r="C58" s="5" t="s">
        <v>6</v>
      </c>
      <c r="D58" s="32">
        <v>41671</v>
      </c>
      <c r="E58" s="33">
        <f t="shared" si="0"/>
        <v>2</v>
      </c>
      <c r="F58" s="33" t="s">
        <v>20</v>
      </c>
      <c r="G58" s="5" t="s">
        <v>14</v>
      </c>
      <c r="H58" s="5" t="s">
        <v>16</v>
      </c>
      <c r="I58" s="5" t="s">
        <v>4</v>
      </c>
      <c r="J58" s="36">
        <v>1518142.2933600002</v>
      </c>
    </row>
    <row r="59" spans="1:10" x14ac:dyDescent="0.25">
      <c r="A59" s="5" t="s">
        <v>37</v>
      </c>
      <c r="B59" s="5" t="s">
        <v>0</v>
      </c>
      <c r="C59" s="5" t="s">
        <v>6</v>
      </c>
      <c r="D59" s="32">
        <v>41699</v>
      </c>
      <c r="E59" s="33">
        <f t="shared" si="0"/>
        <v>3</v>
      </c>
      <c r="F59" s="33" t="s">
        <v>20</v>
      </c>
      <c r="G59" s="5" t="s">
        <v>14</v>
      </c>
      <c r="H59" s="5" t="s">
        <v>16</v>
      </c>
      <c r="I59" s="5" t="s">
        <v>4</v>
      </c>
      <c r="J59" s="36">
        <v>1600023.58516</v>
      </c>
    </row>
    <row r="60" spans="1:10" x14ac:dyDescent="0.25">
      <c r="A60" s="5" t="s">
        <v>37</v>
      </c>
      <c r="B60" s="5" t="s">
        <v>0</v>
      </c>
      <c r="C60" s="5" t="s">
        <v>6</v>
      </c>
      <c r="D60" s="32">
        <v>41730</v>
      </c>
      <c r="E60" s="33">
        <f t="shared" si="0"/>
        <v>4</v>
      </c>
      <c r="F60" s="33" t="s">
        <v>20</v>
      </c>
      <c r="G60" s="5" t="s">
        <v>14</v>
      </c>
      <c r="H60" s="5" t="s">
        <v>16</v>
      </c>
      <c r="I60" s="5" t="s">
        <v>4</v>
      </c>
      <c r="J60" s="36">
        <v>1169081.4812600003</v>
      </c>
    </row>
    <row r="61" spans="1:10" x14ac:dyDescent="0.25">
      <c r="A61" s="5" t="s">
        <v>37</v>
      </c>
      <c r="B61" s="5" t="s">
        <v>0</v>
      </c>
      <c r="C61" s="5" t="s">
        <v>6</v>
      </c>
      <c r="D61" s="32">
        <v>41760</v>
      </c>
      <c r="E61" s="33">
        <f t="shared" si="0"/>
        <v>5</v>
      </c>
      <c r="F61" s="33" t="s">
        <v>20</v>
      </c>
      <c r="G61" s="5" t="s">
        <v>14</v>
      </c>
      <c r="H61" s="5" t="s">
        <v>16</v>
      </c>
      <c r="I61" s="5" t="s">
        <v>4</v>
      </c>
      <c r="J61" s="36">
        <v>1182823.2077200001</v>
      </c>
    </row>
    <row r="62" spans="1:10" x14ac:dyDescent="0.25">
      <c r="A62" s="5" t="s">
        <v>37</v>
      </c>
      <c r="B62" s="5" t="s">
        <v>0</v>
      </c>
      <c r="C62" s="5" t="s">
        <v>6</v>
      </c>
      <c r="D62" s="32">
        <v>41791</v>
      </c>
      <c r="E62" s="33">
        <f t="shared" si="0"/>
        <v>6</v>
      </c>
      <c r="F62" s="33" t="s">
        <v>20</v>
      </c>
      <c r="G62" s="5" t="s">
        <v>14</v>
      </c>
      <c r="H62" s="5" t="s">
        <v>16</v>
      </c>
      <c r="I62" s="5" t="s">
        <v>4</v>
      </c>
      <c r="J62" s="36">
        <v>1136616.0374800002</v>
      </c>
    </row>
    <row r="63" spans="1:10" x14ac:dyDescent="0.25">
      <c r="A63" s="5" t="s">
        <v>37</v>
      </c>
      <c r="B63" s="5" t="s">
        <v>0</v>
      </c>
      <c r="C63" s="5" t="s">
        <v>8</v>
      </c>
      <c r="D63" s="32">
        <v>41456</v>
      </c>
      <c r="E63" s="33">
        <f>MONTH(D63)</f>
        <v>7</v>
      </c>
      <c r="F63" s="33" t="s">
        <v>20</v>
      </c>
      <c r="G63" s="5" t="s">
        <v>13</v>
      </c>
      <c r="H63" s="5" t="s">
        <v>16</v>
      </c>
      <c r="I63" s="5" t="s">
        <v>4</v>
      </c>
      <c r="J63" s="36">
        <v>2406673.7462499999</v>
      </c>
    </row>
    <row r="64" spans="1:10" x14ac:dyDescent="0.25">
      <c r="A64" s="5" t="s">
        <v>37</v>
      </c>
      <c r="B64" s="5" t="s">
        <v>0</v>
      </c>
      <c r="C64" s="5" t="s">
        <v>8</v>
      </c>
      <c r="D64" s="32">
        <v>41487</v>
      </c>
      <c r="E64" s="33">
        <f t="shared" ref="E64:E122" si="1">MONTH(D64)</f>
        <v>8</v>
      </c>
      <c r="F64" s="33" t="s">
        <v>20</v>
      </c>
      <c r="G64" s="5" t="s">
        <v>13</v>
      </c>
      <c r="H64" s="5" t="s">
        <v>16</v>
      </c>
      <c r="I64" s="5" t="s">
        <v>4</v>
      </c>
      <c r="J64" s="36">
        <v>2028377.0049999999</v>
      </c>
    </row>
    <row r="65" spans="1:10" x14ac:dyDescent="0.25">
      <c r="A65" s="5" t="s">
        <v>37</v>
      </c>
      <c r="B65" s="5" t="s">
        <v>0</v>
      </c>
      <c r="C65" s="5" t="s">
        <v>8</v>
      </c>
      <c r="D65" s="32">
        <v>41518</v>
      </c>
      <c r="E65" s="33">
        <f t="shared" si="1"/>
        <v>9</v>
      </c>
      <c r="F65" s="33" t="s">
        <v>20</v>
      </c>
      <c r="G65" s="5" t="s">
        <v>13</v>
      </c>
      <c r="H65" s="5" t="s">
        <v>16</v>
      </c>
      <c r="I65" s="5" t="s">
        <v>4</v>
      </c>
      <c r="J65" s="36">
        <v>2241097.23875</v>
      </c>
    </row>
    <row r="66" spans="1:10" x14ac:dyDescent="0.25">
      <c r="A66" s="5" t="s">
        <v>37</v>
      </c>
      <c r="B66" s="5" t="s">
        <v>0</v>
      </c>
      <c r="C66" s="5" t="s">
        <v>8</v>
      </c>
      <c r="D66" s="32">
        <v>41548</v>
      </c>
      <c r="E66" s="33">
        <f t="shared" si="1"/>
        <v>10</v>
      </c>
      <c r="F66" s="33" t="s">
        <v>20</v>
      </c>
      <c r="G66" s="5" t="s">
        <v>13</v>
      </c>
      <c r="H66" s="5" t="s">
        <v>16</v>
      </c>
      <c r="I66" s="5" t="s">
        <v>4</v>
      </c>
      <c r="J66" s="36">
        <v>2104393.5099999998</v>
      </c>
    </row>
    <row r="67" spans="1:10" x14ac:dyDescent="0.25">
      <c r="A67" s="5" t="s">
        <v>37</v>
      </c>
      <c r="B67" s="5" t="s">
        <v>0</v>
      </c>
      <c r="C67" s="5" t="s">
        <v>8</v>
      </c>
      <c r="D67" s="32">
        <v>41579</v>
      </c>
      <c r="E67" s="33">
        <f t="shared" si="1"/>
        <v>11</v>
      </c>
      <c r="F67" s="33" t="s">
        <v>20</v>
      </c>
      <c r="G67" s="5" t="s">
        <v>13</v>
      </c>
      <c r="H67" s="5" t="s">
        <v>16</v>
      </c>
      <c r="I67" s="5" t="s">
        <v>4</v>
      </c>
      <c r="J67" s="36">
        <v>1921236.2224999999</v>
      </c>
    </row>
    <row r="68" spans="1:10" x14ac:dyDescent="0.25">
      <c r="A68" s="5" t="s">
        <v>37</v>
      </c>
      <c r="B68" s="5" t="s">
        <v>0</v>
      </c>
      <c r="C68" s="5" t="s">
        <v>8</v>
      </c>
      <c r="D68" s="32">
        <v>41609</v>
      </c>
      <c r="E68" s="33">
        <f t="shared" si="1"/>
        <v>12</v>
      </c>
      <c r="F68" s="33" t="s">
        <v>20</v>
      </c>
      <c r="G68" s="5" t="s">
        <v>13</v>
      </c>
      <c r="H68" s="5" t="s">
        <v>16</v>
      </c>
      <c r="I68" s="5" t="s">
        <v>4</v>
      </c>
      <c r="J68" s="36">
        <v>2161522.17</v>
      </c>
    </row>
    <row r="69" spans="1:10" x14ac:dyDescent="0.25">
      <c r="A69" s="5" t="s">
        <v>37</v>
      </c>
      <c r="B69" s="5" t="s">
        <v>0</v>
      </c>
      <c r="C69" s="5" t="s">
        <v>8</v>
      </c>
      <c r="D69" s="32">
        <v>41640</v>
      </c>
      <c r="E69" s="33">
        <f t="shared" si="1"/>
        <v>1</v>
      </c>
      <c r="F69" s="33" t="s">
        <v>20</v>
      </c>
      <c r="G69" s="5" t="s">
        <v>13</v>
      </c>
      <c r="H69" s="5" t="s">
        <v>16</v>
      </c>
      <c r="I69" s="5" t="s">
        <v>4</v>
      </c>
      <c r="J69" s="36">
        <v>3104730.2250000001</v>
      </c>
    </row>
    <row r="70" spans="1:10" x14ac:dyDescent="0.25">
      <c r="A70" s="5" t="s">
        <v>37</v>
      </c>
      <c r="B70" s="5" t="s">
        <v>0</v>
      </c>
      <c r="C70" s="5" t="s">
        <v>8</v>
      </c>
      <c r="D70" s="32">
        <v>41671</v>
      </c>
      <c r="E70" s="33">
        <f t="shared" si="1"/>
        <v>2</v>
      </c>
      <c r="F70" s="33" t="s">
        <v>20</v>
      </c>
      <c r="G70" s="5" t="s">
        <v>13</v>
      </c>
      <c r="H70" s="5" t="s">
        <v>16</v>
      </c>
      <c r="I70" s="5" t="s">
        <v>4</v>
      </c>
      <c r="J70" s="36">
        <v>2116798.7124999999</v>
      </c>
    </row>
    <row r="71" spans="1:10" x14ac:dyDescent="0.25">
      <c r="A71" s="5" t="s">
        <v>37</v>
      </c>
      <c r="B71" s="5" t="s">
        <v>0</v>
      </c>
      <c r="C71" s="5" t="s">
        <v>8</v>
      </c>
      <c r="D71" s="32">
        <v>41699</v>
      </c>
      <c r="E71" s="33">
        <f t="shared" si="1"/>
        <v>3</v>
      </c>
      <c r="F71" s="33" t="s">
        <v>20</v>
      </c>
      <c r="G71" s="5" t="s">
        <v>13</v>
      </c>
      <c r="H71" s="5" t="s">
        <v>16</v>
      </c>
      <c r="I71" s="5" t="s">
        <v>4</v>
      </c>
      <c r="J71" s="36">
        <v>2728427.88625</v>
      </c>
    </row>
    <row r="72" spans="1:10" x14ac:dyDescent="0.25">
      <c r="A72" s="5" t="s">
        <v>37</v>
      </c>
      <c r="B72" s="5" t="s">
        <v>0</v>
      </c>
      <c r="C72" s="5" t="s">
        <v>8</v>
      </c>
      <c r="D72" s="32">
        <v>41730</v>
      </c>
      <c r="E72" s="33">
        <f t="shared" si="1"/>
        <v>4</v>
      </c>
      <c r="F72" s="33" t="s">
        <v>20</v>
      </c>
      <c r="G72" s="5" t="s">
        <v>13</v>
      </c>
      <c r="H72" s="5" t="s">
        <v>16</v>
      </c>
      <c r="I72" s="5" t="s">
        <v>4</v>
      </c>
      <c r="J72" s="36">
        <v>2259504.8675000002</v>
      </c>
    </row>
    <row r="73" spans="1:10" x14ac:dyDescent="0.25">
      <c r="A73" s="5" t="s">
        <v>37</v>
      </c>
      <c r="B73" s="5" t="s">
        <v>0</v>
      </c>
      <c r="C73" s="5" t="s">
        <v>8</v>
      </c>
      <c r="D73" s="32">
        <v>41760</v>
      </c>
      <c r="E73" s="33">
        <f t="shared" si="1"/>
        <v>5</v>
      </c>
      <c r="F73" s="33" t="s">
        <v>20</v>
      </c>
      <c r="G73" s="5" t="s">
        <v>13</v>
      </c>
      <c r="H73" s="5" t="s">
        <v>16</v>
      </c>
      <c r="I73" s="5" t="s">
        <v>4</v>
      </c>
      <c r="J73" s="36">
        <v>2031569.2350000001</v>
      </c>
    </row>
    <row r="74" spans="1:10" x14ac:dyDescent="0.25">
      <c r="A74" s="5" t="s">
        <v>37</v>
      </c>
      <c r="B74" s="5" t="s">
        <v>0</v>
      </c>
      <c r="C74" s="5" t="s">
        <v>8</v>
      </c>
      <c r="D74" s="32">
        <v>41791</v>
      </c>
      <c r="E74" s="33">
        <f t="shared" si="1"/>
        <v>6</v>
      </c>
      <c r="F74" s="33" t="s">
        <v>20</v>
      </c>
      <c r="G74" s="5" t="s">
        <v>13</v>
      </c>
      <c r="H74" s="5" t="s">
        <v>16</v>
      </c>
      <c r="I74" s="5" t="s">
        <v>4</v>
      </c>
      <c r="J74" s="36">
        <v>2245023.2324999999</v>
      </c>
    </row>
    <row r="75" spans="1:10" x14ac:dyDescent="0.25">
      <c r="A75" s="5" t="s">
        <v>37</v>
      </c>
      <c r="B75" s="5" t="s">
        <v>0</v>
      </c>
      <c r="C75" s="5" t="s">
        <v>8</v>
      </c>
      <c r="D75" s="32">
        <v>41456</v>
      </c>
      <c r="E75" s="33">
        <f t="shared" si="1"/>
        <v>7</v>
      </c>
      <c r="F75" s="33" t="s">
        <v>20</v>
      </c>
      <c r="G75" s="5" t="s">
        <v>13</v>
      </c>
      <c r="H75" s="5" t="s">
        <v>15</v>
      </c>
      <c r="I75" s="5" t="s">
        <v>4</v>
      </c>
      <c r="J75" s="36">
        <v>4813347.4924999997</v>
      </c>
    </row>
    <row r="76" spans="1:10" x14ac:dyDescent="0.25">
      <c r="A76" s="5" t="s">
        <v>37</v>
      </c>
      <c r="B76" s="5" t="s">
        <v>0</v>
      </c>
      <c r="C76" s="5" t="s">
        <v>8</v>
      </c>
      <c r="D76" s="32">
        <v>41487</v>
      </c>
      <c r="E76" s="33">
        <f t="shared" si="1"/>
        <v>8</v>
      </c>
      <c r="F76" s="33" t="s">
        <v>20</v>
      </c>
      <c r="G76" s="5" t="s">
        <v>13</v>
      </c>
      <c r="H76" s="5" t="s">
        <v>15</v>
      </c>
      <c r="I76" s="5" t="s">
        <v>4</v>
      </c>
      <c r="J76" s="36">
        <v>4056754.01</v>
      </c>
    </row>
    <row r="77" spans="1:10" x14ac:dyDescent="0.25">
      <c r="A77" s="5" t="s">
        <v>37</v>
      </c>
      <c r="B77" s="5" t="s">
        <v>0</v>
      </c>
      <c r="C77" s="5" t="s">
        <v>8</v>
      </c>
      <c r="D77" s="32">
        <v>41518</v>
      </c>
      <c r="E77" s="33">
        <f t="shared" si="1"/>
        <v>9</v>
      </c>
      <c r="F77" s="33" t="s">
        <v>20</v>
      </c>
      <c r="G77" s="5" t="s">
        <v>13</v>
      </c>
      <c r="H77" s="5" t="s">
        <v>15</v>
      </c>
      <c r="I77" s="5" t="s">
        <v>4</v>
      </c>
      <c r="J77" s="36">
        <v>4482194.4775</v>
      </c>
    </row>
    <row r="78" spans="1:10" x14ac:dyDescent="0.25">
      <c r="A78" s="5" t="s">
        <v>37</v>
      </c>
      <c r="B78" s="5" t="s">
        <v>0</v>
      </c>
      <c r="C78" s="5" t="s">
        <v>8</v>
      </c>
      <c r="D78" s="32">
        <v>41548</v>
      </c>
      <c r="E78" s="33">
        <f t="shared" si="1"/>
        <v>10</v>
      </c>
      <c r="F78" s="33" t="s">
        <v>20</v>
      </c>
      <c r="G78" s="5" t="s">
        <v>13</v>
      </c>
      <c r="H78" s="5" t="s">
        <v>15</v>
      </c>
      <c r="I78" s="5" t="s">
        <v>4</v>
      </c>
      <c r="J78" s="36">
        <v>4208787.0199999996</v>
      </c>
    </row>
    <row r="79" spans="1:10" x14ac:dyDescent="0.25">
      <c r="A79" s="5" t="s">
        <v>37</v>
      </c>
      <c r="B79" s="5" t="s">
        <v>0</v>
      </c>
      <c r="C79" s="5" t="s">
        <v>8</v>
      </c>
      <c r="D79" s="32">
        <v>41579</v>
      </c>
      <c r="E79" s="33">
        <f t="shared" si="1"/>
        <v>11</v>
      </c>
      <c r="F79" s="33" t="s">
        <v>20</v>
      </c>
      <c r="G79" s="5" t="s">
        <v>13</v>
      </c>
      <c r="H79" s="5" t="s">
        <v>15</v>
      </c>
      <c r="I79" s="5" t="s">
        <v>4</v>
      </c>
      <c r="J79" s="36">
        <v>3842472.4449999998</v>
      </c>
    </row>
    <row r="80" spans="1:10" x14ac:dyDescent="0.25">
      <c r="A80" s="5" t="s">
        <v>37</v>
      </c>
      <c r="B80" s="5" t="s">
        <v>0</v>
      </c>
      <c r="C80" s="5" t="s">
        <v>8</v>
      </c>
      <c r="D80" s="32">
        <v>41609</v>
      </c>
      <c r="E80" s="33">
        <f t="shared" si="1"/>
        <v>12</v>
      </c>
      <c r="F80" s="33" t="s">
        <v>20</v>
      </c>
      <c r="G80" s="5" t="s">
        <v>13</v>
      </c>
      <c r="H80" s="5" t="s">
        <v>15</v>
      </c>
      <c r="I80" s="5" t="s">
        <v>4</v>
      </c>
      <c r="J80" s="36">
        <v>4323044.34</v>
      </c>
    </row>
    <row r="81" spans="1:10" x14ac:dyDescent="0.25">
      <c r="A81" s="5" t="s">
        <v>37</v>
      </c>
      <c r="B81" s="5" t="s">
        <v>0</v>
      </c>
      <c r="C81" s="5" t="s">
        <v>8</v>
      </c>
      <c r="D81" s="32">
        <v>41640</v>
      </c>
      <c r="E81" s="33">
        <f t="shared" si="1"/>
        <v>1</v>
      </c>
      <c r="F81" s="33" t="s">
        <v>20</v>
      </c>
      <c r="G81" s="5" t="s">
        <v>13</v>
      </c>
      <c r="H81" s="5" t="s">
        <v>15</v>
      </c>
      <c r="I81" s="5" t="s">
        <v>4</v>
      </c>
      <c r="J81" s="36">
        <v>6209460.4500000002</v>
      </c>
    </row>
    <row r="82" spans="1:10" x14ac:dyDescent="0.25">
      <c r="A82" s="5" t="s">
        <v>37</v>
      </c>
      <c r="B82" s="5" t="s">
        <v>0</v>
      </c>
      <c r="C82" s="5" t="s">
        <v>8</v>
      </c>
      <c r="D82" s="32">
        <v>41671</v>
      </c>
      <c r="E82" s="33">
        <f t="shared" si="1"/>
        <v>2</v>
      </c>
      <c r="F82" s="33" t="s">
        <v>20</v>
      </c>
      <c r="G82" s="5" t="s">
        <v>13</v>
      </c>
      <c r="H82" s="5" t="s">
        <v>15</v>
      </c>
      <c r="I82" s="5" t="s">
        <v>4</v>
      </c>
      <c r="J82" s="36">
        <v>4633597.4249999998</v>
      </c>
    </row>
    <row r="83" spans="1:10" x14ac:dyDescent="0.25">
      <c r="A83" s="5" t="s">
        <v>37</v>
      </c>
      <c r="B83" s="5" t="s">
        <v>0</v>
      </c>
      <c r="C83" s="5" t="s">
        <v>8</v>
      </c>
      <c r="D83" s="32">
        <v>41699</v>
      </c>
      <c r="E83" s="33">
        <f t="shared" si="1"/>
        <v>3</v>
      </c>
      <c r="F83" s="33" t="s">
        <v>20</v>
      </c>
      <c r="G83" s="5" t="s">
        <v>13</v>
      </c>
      <c r="H83" s="5" t="s">
        <v>15</v>
      </c>
      <c r="I83" s="5" t="s">
        <v>4</v>
      </c>
      <c r="J83" s="36">
        <v>5456855.7725</v>
      </c>
    </row>
    <row r="84" spans="1:10" x14ac:dyDescent="0.25">
      <c r="A84" s="5" t="s">
        <v>37</v>
      </c>
      <c r="B84" s="5" t="s">
        <v>0</v>
      </c>
      <c r="C84" s="5" t="s">
        <v>8</v>
      </c>
      <c r="D84" s="32">
        <v>41730</v>
      </c>
      <c r="E84" s="33">
        <f t="shared" si="1"/>
        <v>4</v>
      </c>
      <c r="F84" s="33" t="s">
        <v>20</v>
      </c>
      <c r="G84" s="5" t="s">
        <v>13</v>
      </c>
      <c r="H84" s="5" t="s">
        <v>15</v>
      </c>
      <c r="I84" s="5" t="s">
        <v>4</v>
      </c>
      <c r="J84" s="36">
        <v>4519009.7350000003</v>
      </c>
    </row>
    <row r="85" spans="1:10" x14ac:dyDescent="0.25">
      <c r="A85" s="5" t="s">
        <v>37</v>
      </c>
      <c r="B85" s="5" t="s">
        <v>0</v>
      </c>
      <c r="C85" s="5" t="s">
        <v>8</v>
      </c>
      <c r="D85" s="32">
        <v>41760</v>
      </c>
      <c r="E85" s="33">
        <f t="shared" si="1"/>
        <v>5</v>
      </c>
      <c r="F85" s="33" t="s">
        <v>20</v>
      </c>
      <c r="G85" s="5" t="s">
        <v>13</v>
      </c>
      <c r="H85" s="5" t="s">
        <v>15</v>
      </c>
      <c r="I85" s="5" t="s">
        <v>4</v>
      </c>
      <c r="J85" s="36">
        <v>4063138.47</v>
      </c>
    </row>
    <row r="86" spans="1:10" x14ac:dyDescent="0.25">
      <c r="A86" s="5" t="s">
        <v>37</v>
      </c>
      <c r="B86" s="5" t="s">
        <v>0</v>
      </c>
      <c r="C86" s="5" t="s">
        <v>8</v>
      </c>
      <c r="D86" s="32">
        <v>41791</v>
      </c>
      <c r="E86" s="33">
        <f t="shared" si="1"/>
        <v>6</v>
      </c>
      <c r="F86" s="33" t="s">
        <v>20</v>
      </c>
      <c r="G86" s="5" t="s">
        <v>13</v>
      </c>
      <c r="H86" s="5" t="s">
        <v>15</v>
      </c>
      <c r="I86" s="5" t="s">
        <v>4</v>
      </c>
      <c r="J86" s="36">
        <v>4490046.4649999999</v>
      </c>
    </row>
    <row r="87" spans="1:10" x14ac:dyDescent="0.25">
      <c r="A87" s="5" t="s">
        <v>37</v>
      </c>
      <c r="B87" s="5" t="s">
        <v>0</v>
      </c>
      <c r="C87" s="5" t="s">
        <v>8</v>
      </c>
      <c r="D87" s="32">
        <v>41456</v>
      </c>
      <c r="E87" s="33">
        <f t="shared" si="1"/>
        <v>7</v>
      </c>
      <c r="F87" s="33" t="s">
        <v>20</v>
      </c>
      <c r="G87" s="5" t="s">
        <v>12</v>
      </c>
      <c r="H87" s="5" t="s">
        <v>16</v>
      </c>
      <c r="I87" s="5" t="s">
        <v>4</v>
      </c>
      <c r="J87" s="36">
        <v>2117872.8966999999</v>
      </c>
    </row>
    <row r="88" spans="1:10" x14ac:dyDescent="0.25">
      <c r="A88" s="5" t="s">
        <v>37</v>
      </c>
      <c r="B88" s="5" t="s">
        <v>0</v>
      </c>
      <c r="C88" s="5" t="s">
        <v>8</v>
      </c>
      <c r="D88" s="32">
        <v>41487</v>
      </c>
      <c r="E88" s="33">
        <f t="shared" si="1"/>
        <v>8</v>
      </c>
      <c r="F88" s="33" t="s">
        <v>20</v>
      </c>
      <c r="G88" s="5" t="s">
        <v>12</v>
      </c>
      <c r="H88" s="5" t="s">
        <v>16</v>
      </c>
      <c r="I88" s="5" t="s">
        <v>4</v>
      </c>
      <c r="J88" s="36">
        <v>1784971.7644</v>
      </c>
    </row>
    <row r="89" spans="1:10" x14ac:dyDescent="0.25">
      <c r="A89" s="5" t="s">
        <v>37</v>
      </c>
      <c r="B89" s="5" t="s">
        <v>0</v>
      </c>
      <c r="C89" s="5" t="s">
        <v>8</v>
      </c>
      <c r="D89" s="32">
        <v>41518</v>
      </c>
      <c r="E89" s="33">
        <f t="shared" si="1"/>
        <v>9</v>
      </c>
      <c r="F89" s="33" t="s">
        <v>20</v>
      </c>
      <c r="G89" s="5" t="s">
        <v>12</v>
      </c>
      <c r="H89" s="5" t="s">
        <v>16</v>
      </c>
      <c r="I89" s="5" t="s">
        <v>4</v>
      </c>
      <c r="J89" s="36">
        <v>1972165.5701000001</v>
      </c>
    </row>
    <row r="90" spans="1:10" x14ac:dyDescent="0.25">
      <c r="A90" s="5" t="s">
        <v>37</v>
      </c>
      <c r="B90" s="5" t="s">
        <v>0</v>
      </c>
      <c r="C90" s="5" t="s">
        <v>8</v>
      </c>
      <c r="D90" s="32">
        <v>41548</v>
      </c>
      <c r="E90" s="33">
        <f t="shared" si="1"/>
        <v>10</v>
      </c>
      <c r="F90" s="33" t="s">
        <v>20</v>
      </c>
      <c r="G90" s="5" t="s">
        <v>12</v>
      </c>
      <c r="H90" s="5" t="s">
        <v>16</v>
      </c>
      <c r="I90" s="5" t="s">
        <v>4</v>
      </c>
      <c r="J90" s="36">
        <v>1851866.2887999997</v>
      </c>
    </row>
    <row r="91" spans="1:10" x14ac:dyDescent="0.25">
      <c r="A91" s="5" t="s">
        <v>37</v>
      </c>
      <c r="B91" s="5" t="s">
        <v>0</v>
      </c>
      <c r="C91" s="5" t="s">
        <v>8</v>
      </c>
      <c r="D91" s="32">
        <v>41579</v>
      </c>
      <c r="E91" s="33">
        <f t="shared" si="1"/>
        <v>11</v>
      </c>
      <c r="F91" s="33" t="s">
        <v>20</v>
      </c>
      <c r="G91" s="5" t="s">
        <v>12</v>
      </c>
      <c r="H91" s="5" t="s">
        <v>16</v>
      </c>
      <c r="I91" s="5" t="s">
        <v>4</v>
      </c>
      <c r="J91" s="36">
        <v>1690687.8758</v>
      </c>
    </row>
    <row r="92" spans="1:10" x14ac:dyDescent="0.25">
      <c r="A92" s="5" t="s">
        <v>37</v>
      </c>
      <c r="B92" s="5" t="s">
        <v>0</v>
      </c>
      <c r="C92" s="5" t="s">
        <v>8</v>
      </c>
      <c r="D92" s="32">
        <v>41609</v>
      </c>
      <c r="E92" s="33">
        <f t="shared" si="1"/>
        <v>12</v>
      </c>
      <c r="F92" s="33" t="s">
        <v>20</v>
      </c>
      <c r="G92" s="5" t="s">
        <v>12</v>
      </c>
      <c r="H92" s="5" t="s">
        <v>16</v>
      </c>
      <c r="I92" s="5" t="s">
        <v>4</v>
      </c>
      <c r="J92" s="36">
        <v>1902139.5096</v>
      </c>
    </row>
    <row r="93" spans="1:10" x14ac:dyDescent="0.25">
      <c r="A93" s="5" t="s">
        <v>37</v>
      </c>
      <c r="B93" s="5" t="s">
        <v>0</v>
      </c>
      <c r="C93" s="5" t="s">
        <v>8</v>
      </c>
      <c r="D93" s="32">
        <v>41640</v>
      </c>
      <c r="E93" s="33">
        <f t="shared" si="1"/>
        <v>1</v>
      </c>
      <c r="F93" s="33" t="s">
        <v>20</v>
      </c>
      <c r="G93" s="5" t="s">
        <v>12</v>
      </c>
      <c r="H93" s="5" t="s">
        <v>16</v>
      </c>
      <c r="I93" s="5" t="s">
        <v>4</v>
      </c>
      <c r="J93" s="36">
        <v>2732162.5980000002</v>
      </c>
    </row>
    <row r="94" spans="1:10" x14ac:dyDescent="0.25">
      <c r="A94" s="5" t="s">
        <v>37</v>
      </c>
      <c r="B94" s="5" t="s">
        <v>0</v>
      </c>
      <c r="C94" s="5" t="s">
        <v>8</v>
      </c>
      <c r="D94" s="32">
        <v>41671</v>
      </c>
      <c r="E94" s="33">
        <f t="shared" si="1"/>
        <v>2</v>
      </c>
      <c r="F94" s="33" t="s">
        <v>20</v>
      </c>
      <c r="G94" s="5" t="s">
        <v>12</v>
      </c>
      <c r="H94" s="5" t="s">
        <v>16</v>
      </c>
      <c r="I94" s="5" t="s">
        <v>4</v>
      </c>
      <c r="J94" s="36">
        <v>2478782.8670000001</v>
      </c>
    </row>
    <row r="95" spans="1:10" x14ac:dyDescent="0.25">
      <c r="A95" s="5" t="s">
        <v>37</v>
      </c>
      <c r="B95" s="5" t="s">
        <v>0</v>
      </c>
      <c r="C95" s="5" t="s">
        <v>8</v>
      </c>
      <c r="D95" s="32">
        <v>41699</v>
      </c>
      <c r="E95" s="33">
        <f t="shared" si="1"/>
        <v>3</v>
      </c>
      <c r="F95" s="33" t="s">
        <v>20</v>
      </c>
      <c r="G95" s="5" t="s">
        <v>12</v>
      </c>
      <c r="H95" s="5" t="s">
        <v>16</v>
      </c>
      <c r="I95" s="5" t="s">
        <v>4</v>
      </c>
      <c r="J95" s="36">
        <v>2401016.5399000002</v>
      </c>
    </row>
    <row r="96" spans="1:10" x14ac:dyDescent="0.25">
      <c r="A96" s="5" t="s">
        <v>37</v>
      </c>
      <c r="B96" s="5" t="s">
        <v>0</v>
      </c>
      <c r="C96" s="5" t="s">
        <v>8</v>
      </c>
      <c r="D96" s="32">
        <v>41730</v>
      </c>
      <c r="E96" s="33">
        <f t="shared" si="1"/>
        <v>4</v>
      </c>
      <c r="F96" s="33" t="s">
        <v>20</v>
      </c>
      <c r="G96" s="5" t="s">
        <v>12</v>
      </c>
      <c r="H96" s="5" t="s">
        <v>16</v>
      </c>
      <c r="I96" s="5" t="s">
        <v>4</v>
      </c>
      <c r="J96" s="36">
        <v>1988364.2834000001</v>
      </c>
    </row>
    <row r="97" spans="1:10" x14ac:dyDescent="0.25">
      <c r="A97" s="5" t="s">
        <v>37</v>
      </c>
      <c r="B97" s="5" t="s">
        <v>0</v>
      </c>
      <c r="C97" s="5" t="s">
        <v>8</v>
      </c>
      <c r="D97" s="32">
        <v>41760</v>
      </c>
      <c r="E97" s="33">
        <f t="shared" si="1"/>
        <v>5</v>
      </c>
      <c r="F97" s="33" t="s">
        <v>20</v>
      </c>
      <c r="G97" s="5" t="s">
        <v>12</v>
      </c>
      <c r="H97" s="5" t="s">
        <v>16</v>
      </c>
      <c r="I97" s="5" t="s">
        <v>4</v>
      </c>
      <c r="J97" s="36">
        <v>1787780.9268</v>
      </c>
    </row>
    <row r="98" spans="1:10" x14ac:dyDescent="0.25">
      <c r="A98" s="5" t="s">
        <v>37</v>
      </c>
      <c r="B98" s="5" t="s">
        <v>0</v>
      </c>
      <c r="C98" s="5" t="s">
        <v>8</v>
      </c>
      <c r="D98" s="32">
        <v>41791</v>
      </c>
      <c r="E98" s="33">
        <f t="shared" si="1"/>
        <v>6</v>
      </c>
      <c r="F98" s="33" t="s">
        <v>20</v>
      </c>
      <c r="G98" s="5" t="s">
        <v>12</v>
      </c>
      <c r="H98" s="5" t="s">
        <v>16</v>
      </c>
      <c r="I98" s="5" t="s">
        <v>4</v>
      </c>
      <c r="J98" s="36">
        <v>1975620.4446</v>
      </c>
    </row>
    <row r="99" spans="1:10" x14ac:dyDescent="0.25">
      <c r="A99" s="5" t="s">
        <v>37</v>
      </c>
      <c r="B99" s="5" t="s">
        <v>0</v>
      </c>
      <c r="C99" s="5" t="s">
        <v>8</v>
      </c>
      <c r="D99" s="32">
        <v>41456</v>
      </c>
      <c r="E99" s="33">
        <f t="shared" si="1"/>
        <v>7</v>
      </c>
      <c r="F99" s="33" t="s">
        <v>20</v>
      </c>
      <c r="G99" s="5" t="s">
        <v>12</v>
      </c>
      <c r="H99" s="5" t="s">
        <v>15</v>
      </c>
      <c r="I99" s="5" t="s">
        <v>4</v>
      </c>
      <c r="J99" s="36">
        <v>3850677.9939999999</v>
      </c>
    </row>
    <row r="100" spans="1:10" x14ac:dyDescent="0.25">
      <c r="A100" s="5" t="s">
        <v>37</v>
      </c>
      <c r="B100" s="5" t="s">
        <v>0</v>
      </c>
      <c r="C100" s="5" t="s">
        <v>8</v>
      </c>
      <c r="D100" s="32">
        <v>41487</v>
      </c>
      <c r="E100" s="33">
        <f t="shared" si="1"/>
        <v>8</v>
      </c>
      <c r="F100" s="33" t="s">
        <v>20</v>
      </c>
      <c r="G100" s="5" t="s">
        <v>12</v>
      </c>
      <c r="H100" s="5" t="s">
        <v>15</v>
      </c>
      <c r="I100" s="5" t="s">
        <v>4</v>
      </c>
      <c r="J100" s="36">
        <v>3245403.2080000001</v>
      </c>
    </row>
    <row r="101" spans="1:10" x14ac:dyDescent="0.25">
      <c r="A101" s="5" t="s">
        <v>37</v>
      </c>
      <c r="B101" s="5" t="s">
        <v>0</v>
      </c>
      <c r="C101" s="5" t="s">
        <v>8</v>
      </c>
      <c r="D101" s="32">
        <v>41518</v>
      </c>
      <c r="E101" s="33">
        <f t="shared" si="1"/>
        <v>9</v>
      </c>
      <c r="F101" s="33" t="s">
        <v>20</v>
      </c>
      <c r="G101" s="5" t="s">
        <v>12</v>
      </c>
      <c r="H101" s="5" t="s">
        <v>15</v>
      </c>
      <c r="I101" s="5" t="s">
        <v>4</v>
      </c>
      <c r="J101" s="36">
        <v>3585755.5820000004</v>
      </c>
    </row>
    <row r="102" spans="1:10" x14ac:dyDescent="0.25">
      <c r="A102" s="5" t="s">
        <v>37</v>
      </c>
      <c r="B102" s="5" t="s">
        <v>0</v>
      </c>
      <c r="C102" s="5" t="s">
        <v>8</v>
      </c>
      <c r="D102" s="32">
        <v>41548</v>
      </c>
      <c r="E102" s="33">
        <f t="shared" si="1"/>
        <v>10</v>
      </c>
      <c r="F102" s="33" t="s">
        <v>20</v>
      </c>
      <c r="G102" s="5" t="s">
        <v>12</v>
      </c>
      <c r="H102" s="5" t="s">
        <v>15</v>
      </c>
      <c r="I102" s="5" t="s">
        <v>4</v>
      </c>
      <c r="J102" s="36">
        <v>3367029.6159999999</v>
      </c>
    </row>
    <row r="103" spans="1:10" x14ac:dyDescent="0.25">
      <c r="A103" s="5" t="s">
        <v>37</v>
      </c>
      <c r="B103" s="5" t="s">
        <v>0</v>
      </c>
      <c r="C103" s="5" t="s">
        <v>8</v>
      </c>
      <c r="D103" s="32">
        <v>41579</v>
      </c>
      <c r="E103" s="33">
        <f t="shared" si="1"/>
        <v>11</v>
      </c>
      <c r="F103" s="33" t="s">
        <v>20</v>
      </c>
      <c r="G103" s="5" t="s">
        <v>12</v>
      </c>
      <c r="H103" s="5" t="s">
        <v>15</v>
      </c>
      <c r="I103" s="5" t="s">
        <v>4</v>
      </c>
      <c r="J103" s="36">
        <v>3073977.9560000002</v>
      </c>
    </row>
    <row r="104" spans="1:10" x14ac:dyDescent="0.25">
      <c r="A104" s="5" t="s">
        <v>37</v>
      </c>
      <c r="B104" s="5" t="s">
        <v>0</v>
      </c>
      <c r="C104" s="5" t="s">
        <v>8</v>
      </c>
      <c r="D104" s="32">
        <v>41609</v>
      </c>
      <c r="E104" s="33">
        <f t="shared" si="1"/>
        <v>12</v>
      </c>
      <c r="F104" s="33" t="s">
        <v>20</v>
      </c>
      <c r="G104" s="5" t="s">
        <v>12</v>
      </c>
      <c r="H104" s="5" t="s">
        <v>15</v>
      </c>
      <c r="I104" s="5" t="s">
        <v>4</v>
      </c>
      <c r="J104" s="36">
        <v>3458435.4720000001</v>
      </c>
    </row>
    <row r="105" spans="1:10" x14ac:dyDescent="0.25">
      <c r="A105" s="5" t="s">
        <v>37</v>
      </c>
      <c r="B105" s="5" t="s">
        <v>0</v>
      </c>
      <c r="C105" s="5" t="s">
        <v>8</v>
      </c>
      <c r="D105" s="32">
        <v>41640</v>
      </c>
      <c r="E105" s="33">
        <f t="shared" si="1"/>
        <v>1</v>
      </c>
      <c r="F105" s="33" t="s">
        <v>20</v>
      </c>
      <c r="G105" s="5" t="s">
        <v>12</v>
      </c>
      <c r="H105" s="5" t="s">
        <v>15</v>
      </c>
      <c r="I105" s="5" t="s">
        <v>4</v>
      </c>
      <c r="J105" s="36">
        <v>4967568.3600000003</v>
      </c>
    </row>
    <row r="106" spans="1:10" x14ac:dyDescent="0.25">
      <c r="A106" s="5" t="s">
        <v>37</v>
      </c>
      <c r="B106" s="5" t="s">
        <v>0</v>
      </c>
      <c r="C106" s="5" t="s">
        <v>8</v>
      </c>
      <c r="D106" s="32">
        <v>41671</v>
      </c>
      <c r="E106" s="33">
        <f t="shared" si="1"/>
        <v>2</v>
      </c>
      <c r="F106" s="33" t="s">
        <v>20</v>
      </c>
      <c r="G106" s="5" t="s">
        <v>12</v>
      </c>
      <c r="H106" s="5" t="s">
        <v>15</v>
      </c>
      <c r="I106" s="5" t="s">
        <v>4</v>
      </c>
      <c r="J106" s="36">
        <v>4506877.9400000004</v>
      </c>
    </row>
    <row r="107" spans="1:10" x14ac:dyDescent="0.25">
      <c r="A107" s="5" t="s">
        <v>37</v>
      </c>
      <c r="B107" s="5" t="s">
        <v>0</v>
      </c>
      <c r="C107" s="5" t="s">
        <v>8</v>
      </c>
      <c r="D107" s="32">
        <v>41699</v>
      </c>
      <c r="E107" s="33">
        <f t="shared" si="1"/>
        <v>3</v>
      </c>
      <c r="F107" s="33" t="s">
        <v>20</v>
      </c>
      <c r="G107" s="5" t="s">
        <v>12</v>
      </c>
      <c r="H107" s="5" t="s">
        <v>15</v>
      </c>
      <c r="I107" s="5" t="s">
        <v>4</v>
      </c>
      <c r="J107" s="36">
        <v>4365484.6179999998</v>
      </c>
    </row>
    <row r="108" spans="1:10" x14ac:dyDescent="0.25">
      <c r="A108" s="5" t="s">
        <v>37</v>
      </c>
      <c r="B108" s="5" t="s">
        <v>0</v>
      </c>
      <c r="C108" s="5" t="s">
        <v>8</v>
      </c>
      <c r="D108" s="32">
        <v>41730</v>
      </c>
      <c r="E108" s="33">
        <f t="shared" si="1"/>
        <v>4</v>
      </c>
      <c r="F108" s="33" t="s">
        <v>20</v>
      </c>
      <c r="G108" s="5" t="s">
        <v>12</v>
      </c>
      <c r="H108" s="5" t="s">
        <v>15</v>
      </c>
      <c r="I108" s="5" t="s">
        <v>4</v>
      </c>
      <c r="J108" s="36">
        <v>4615207.7879999997</v>
      </c>
    </row>
    <row r="109" spans="1:10" x14ac:dyDescent="0.25">
      <c r="A109" s="5" t="s">
        <v>37</v>
      </c>
      <c r="B109" s="5" t="s">
        <v>0</v>
      </c>
      <c r="C109" s="5" t="s">
        <v>8</v>
      </c>
      <c r="D109" s="32">
        <v>41760</v>
      </c>
      <c r="E109" s="33">
        <f t="shared" si="1"/>
        <v>5</v>
      </c>
      <c r="F109" s="33" t="s">
        <v>20</v>
      </c>
      <c r="G109" s="5" t="s">
        <v>12</v>
      </c>
      <c r="H109" s="5" t="s">
        <v>15</v>
      </c>
      <c r="I109" s="5" t="s">
        <v>4</v>
      </c>
      <c r="J109" s="36">
        <v>3250510.7760000005</v>
      </c>
    </row>
    <row r="110" spans="1:10" x14ac:dyDescent="0.25">
      <c r="A110" s="5" t="s">
        <v>37</v>
      </c>
      <c r="B110" s="5" t="s">
        <v>0</v>
      </c>
      <c r="C110" s="5" t="s">
        <v>8</v>
      </c>
      <c r="D110" s="32">
        <v>41791</v>
      </c>
      <c r="E110" s="33">
        <f t="shared" si="1"/>
        <v>6</v>
      </c>
      <c r="F110" s="33" t="s">
        <v>20</v>
      </c>
      <c r="G110" s="5" t="s">
        <v>12</v>
      </c>
      <c r="H110" s="5" t="s">
        <v>15</v>
      </c>
      <c r="I110" s="5" t="s">
        <v>4</v>
      </c>
      <c r="J110" s="36">
        <v>3592037.1720000003</v>
      </c>
    </row>
    <row r="111" spans="1:10" x14ac:dyDescent="0.25">
      <c r="A111" s="5" t="s">
        <v>37</v>
      </c>
      <c r="B111" s="5" t="s">
        <v>0</v>
      </c>
      <c r="C111" s="5" t="s">
        <v>8</v>
      </c>
      <c r="D111" s="32">
        <v>41456</v>
      </c>
      <c r="E111" s="33">
        <f t="shared" si="1"/>
        <v>7</v>
      </c>
      <c r="F111" s="33" t="s">
        <v>20</v>
      </c>
      <c r="G111" s="5" t="s">
        <v>14</v>
      </c>
      <c r="H111" s="5" t="s">
        <v>16</v>
      </c>
      <c r="I111" s="5" t="s">
        <v>4</v>
      </c>
      <c r="J111" s="36">
        <v>4139478.8435499985</v>
      </c>
    </row>
    <row r="112" spans="1:10" x14ac:dyDescent="0.25">
      <c r="A112" s="5" t="s">
        <v>37</v>
      </c>
      <c r="B112" s="5" t="s">
        <v>0</v>
      </c>
      <c r="C112" s="5" t="s">
        <v>8</v>
      </c>
      <c r="D112" s="32">
        <v>41487</v>
      </c>
      <c r="E112" s="33">
        <f t="shared" si="1"/>
        <v>8</v>
      </c>
      <c r="F112" s="33" t="s">
        <v>20</v>
      </c>
      <c r="G112" s="5" t="s">
        <v>14</v>
      </c>
      <c r="H112" s="5" t="s">
        <v>16</v>
      </c>
      <c r="I112" s="5" t="s">
        <v>4</v>
      </c>
      <c r="J112" s="36">
        <v>3488808.4485999988</v>
      </c>
    </row>
    <row r="113" spans="1:10" x14ac:dyDescent="0.25">
      <c r="A113" s="5" t="s">
        <v>37</v>
      </c>
      <c r="B113" s="5" t="s">
        <v>0</v>
      </c>
      <c r="C113" s="5" t="s">
        <v>8</v>
      </c>
      <c r="D113" s="32">
        <v>41518</v>
      </c>
      <c r="E113" s="33">
        <f t="shared" si="1"/>
        <v>9</v>
      </c>
      <c r="F113" s="33" t="s">
        <v>20</v>
      </c>
      <c r="G113" s="5" t="s">
        <v>14</v>
      </c>
      <c r="H113" s="5" t="s">
        <v>16</v>
      </c>
      <c r="I113" s="5" t="s">
        <v>4</v>
      </c>
      <c r="J113" s="36">
        <v>3854687.2506499989</v>
      </c>
    </row>
    <row r="114" spans="1:10" x14ac:dyDescent="0.25">
      <c r="A114" s="5" t="s">
        <v>37</v>
      </c>
      <c r="B114" s="5" t="s">
        <v>0</v>
      </c>
      <c r="C114" s="5" t="s">
        <v>8</v>
      </c>
      <c r="D114" s="32">
        <v>41548</v>
      </c>
      <c r="E114" s="33">
        <f t="shared" si="1"/>
        <v>10</v>
      </c>
      <c r="F114" s="33" t="s">
        <v>20</v>
      </c>
      <c r="G114" s="5" t="s">
        <v>14</v>
      </c>
      <c r="H114" s="5" t="s">
        <v>16</v>
      </c>
      <c r="I114" s="5" t="s">
        <v>4</v>
      </c>
      <c r="J114" s="36">
        <v>3619556.8371999986</v>
      </c>
    </row>
    <row r="115" spans="1:10" x14ac:dyDescent="0.25">
      <c r="A115" s="5" t="s">
        <v>37</v>
      </c>
      <c r="B115" s="5" t="s">
        <v>0</v>
      </c>
      <c r="C115" s="5" t="s">
        <v>8</v>
      </c>
      <c r="D115" s="32">
        <v>41579</v>
      </c>
      <c r="E115" s="33">
        <f t="shared" si="1"/>
        <v>11</v>
      </c>
      <c r="F115" s="33" t="s">
        <v>20</v>
      </c>
      <c r="G115" s="5" t="s">
        <v>14</v>
      </c>
      <c r="H115" s="5" t="s">
        <v>16</v>
      </c>
      <c r="I115" s="5" t="s">
        <v>4</v>
      </c>
      <c r="J115" s="36">
        <v>3304526.302699999</v>
      </c>
    </row>
    <row r="116" spans="1:10" x14ac:dyDescent="0.25">
      <c r="A116" s="5" t="s">
        <v>37</v>
      </c>
      <c r="B116" s="5" t="s">
        <v>0</v>
      </c>
      <c r="C116" s="5" t="s">
        <v>8</v>
      </c>
      <c r="D116" s="32">
        <v>41609</v>
      </c>
      <c r="E116" s="33">
        <f t="shared" si="1"/>
        <v>12</v>
      </c>
      <c r="F116" s="33" t="s">
        <v>20</v>
      </c>
      <c r="G116" s="5" t="s">
        <v>14</v>
      </c>
      <c r="H116" s="5" t="s">
        <v>16</v>
      </c>
      <c r="I116" s="5" t="s">
        <v>4</v>
      </c>
      <c r="J116" s="36">
        <v>3717818.1323999991</v>
      </c>
    </row>
    <row r="117" spans="1:10" x14ac:dyDescent="0.25">
      <c r="A117" s="5" t="s">
        <v>37</v>
      </c>
      <c r="B117" s="5" t="s">
        <v>0</v>
      </c>
      <c r="C117" s="5" t="s">
        <v>8</v>
      </c>
      <c r="D117" s="32">
        <v>41640</v>
      </c>
      <c r="E117" s="33">
        <f t="shared" si="1"/>
        <v>1</v>
      </c>
      <c r="F117" s="33" t="s">
        <v>20</v>
      </c>
      <c r="G117" s="5" t="s">
        <v>14</v>
      </c>
      <c r="H117" s="5" t="s">
        <v>16</v>
      </c>
      <c r="I117" s="5" t="s">
        <v>4</v>
      </c>
      <c r="J117" s="36">
        <v>5340135.9869999988</v>
      </c>
    </row>
    <row r="118" spans="1:10" x14ac:dyDescent="0.25">
      <c r="A118" s="5" t="s">
        <v>37</v>
      </c>
      <c r="B118" s="5" t="s">
        <v>0</v>
      </c>
      <c r="C118" s="5" t="s">
        <v>8</v>
      </c>
      <c r="D118" s="32">
        <v>41671</v>
      </c>
      <c r="E118" s="33">
        <f t="shared" si="1"/>
        <v>2</v>
      </c>
      <c r="F118" s="33" t="s">
        <v>20</v>
      </c>
      <c r="G118" s="5" t="s">
        <v>14</v>
      </c>
      <c r="H118" s="5" t="s">
        <v>16</v>
      </c>
      <c r="I118" s="5" t="s">
        <v>4</v>
      </c>
      <c r="J118" s="36">
        <v>4844893.7854999984</v>
      </c>
    </row>
    <row r="119" spans="1:10" x14ac:dyDescent="0.25">
      <c r="A119" s="5" t="s">
        <v>37</v>
      </c>
      <c r="B119" s="5" t="s">
        <v>0</v>
      </c>
      <c r="C119" s="5" t="s">
        <v>8</v>
      </c>
      <c r="D119" s="32">
        <v>41699</v>
      </c>
      <c r="E119" s="33">
        <f t="shared" si="1"/>
        <v>3</v>
      </c>
      <c r="F119" s="33" t="s">
        <v>20</v>
      </c>
      <c r="G119" s="5" t="s">
        <v>14</v>
      </c>
      <c r="H119" s="5" t="s">
        <v>16</v>
      </c>
      <c r="I119" s="5" t="s">
        <v>4</v>
      </c>
      <c r="J119" s="36">
        <v>4692895.9643499991</v>
      </c>
    </row>
    <row r="120" spans="1:10" x14ac:dyDescent="0.25">
      <c r="A120" s="5" t="s">
        <v>37</v>
      </c>
      <c r="B120" s="5" t="s">
        <v>0</v>
      </c>
      <c r="C120" s="5" t="s">
        <v>8</v>
      </c>
      <c r="D120" s="32">
        <v>41730</v>
      </c>
      <c r="E120" s="33">
        <f t="shared" si="1"/>
        <v>4</v>
      </c>
      <c r="F120" s="33" t="s">
        <v>20</v>
      </c>
      <c r="G120" s="5" t="s">
        <v>14</v>
      </c>
      <c r="H120" s="5" t="s">
        <v>16</v>
      </c>
      <c r="I120" s="5" t="s">
        <v>4</v>
      </c>
      <c r="J120" s="36">
        <v>4886348.3721000003</v>
      </c>
    </row>
    <row r="121" spans="1:10" x14ac:dyDescent="0.25">
      <c r="A121" s="5" t="s">
        <v>37</v>
      </c>
      <c r="B121" s="5" t="s">
        <v>0</v>
      </c>
      <c r="C121" s="5" t="s">
        <v>8</v>
      </c>
      <c r="D121" s="32">
        <v>41760</v>
      </c>
      <c r="E121" s="33">
        <f t="shared" si="1"/>
        <v>5</v>
      </c>
      <c r="F121" s="33" t="s">
        <v>20</v>
      </c>
      <c r="G121" s="5" t="s">
        <v>14</v>
      </c>
      <c r="H121" s="5" t="s">
        <v>16</v>
      </c>
      <c r="I121" s="5" t="s">
        <v>4</v>
      </c>
      <c r="J121" s="36">
        <v>3494299.084199999</v>
      </c>
    </row>
    <row r="122" spans="1:10" x14ac:dyDescent="0.25">
      <c r="A122" s="5" t="s">
        <v>37</v>
      </c>
      <c r="B122" s="5" t="s">
        <v>0</v>
      </c>
      <c r="C122" s="5" t="s">
        <v>8</v>
      </c>
      <c r="D122" s="32">
        <v>41791</v>
      </c>
      <c r="E122" s="33">
        <f t="shared" si="1"/>
        <v>6</v>
      </c>
      <c r="F122" s="33" t="s">
        <v>20</v>
      </c>
      <c r="G122" s="5" t="s">
        <v>14</v>
      </c>
      <c r="H122" s="5" t="s">
        <v>16</v>
      </c>
      <c r="I122" s="5" t="s">
        <v>4</v>
      </c>
      <c r="J122" s="36">
        <v>3861439.9598999987</v>
      </c>
    </row>
    <row r="123" spans="1:10" x14ac:dyDescent="0.25">
      <c r="A123" s="5" t="s">
        <v>37</v>
      </c>
      <c r="B123" s="5" t="s">
        <v>0</v>
      </c>
      <c r="C123" s="5" t="s">
        <v>7</v>
      </c>
      <c r="D123" s="32">
        <v>41456</v>
      </c>
      <c r="E123" s="33">
        <f>MONTH(D123)</f>
        <v>7</v>
      </c>
      <c r="F123" s="33" t="s">
        <v>20</v>
      </c>
      <c r="G123" s="5" t="s">
        <v>13</v>
      </c>
      <c r="H123" s="5" t="s">
        <v>16</v>
      </c>
      <c r="I123" s="5" t="s">
        <v>4</v>
      </c>
      <c r="J123" s="36">
        <v>1766228.7212499999</v>
      </c>
    </row>
    <row r="124" spans="1:10" x14ac:dyDescent="0.25">
      <c r="A124" s="5" t="s">
        <v>37</v>
      </c>
      <c r="B124" s="5" t="s">
        <v>0</v>
      </c>
      <c r="C124" s="5" t="s">
        <v>7</v>
      </c>
      <c r="D124" s="32">
        <v>41487</v>
      </c>
      <c r="E124" s="33">
        <f t="shared" ref="E124:E187" si="2">MONTH(D124)</f>
        <v>8</v>
      </c>
      <c r="F124" s="33" t="s">
        <v>20</v>
      </c>
      <c r="G124" s="5" t="s">
        <v>13</v>
      </c>
      <c r="H124" s="5" t="s">
        <v>16</v>
      </c>
      <c r="I124" s="5" t="s">
        <v>4</v>
      </c>
      <c r="J124" s="36">
        <v>1951422.76125</v>
      </c>
    </row>
    <row r="125" spans="1:10" x14ac:dyDescent="0.25">
      <c r="A125" s="5" t="s">
        <v>37</v>
      </c>
      <c r="B125" s="5" t="s">
        <v>0</v>
      </c>
      <c r="C125" s="5" t="s">
        <v>7</v>
      </c>
      <c r="D125" s="32">
        <v>41518</v>
      </c>
      <c r="E125" s="33">
        <f t="shared" si="2"/>
        <v>9</v>
      </c>
      <c r="F125" s="33" t="s">
        <v>20</v>
      </c>
      <c r="G125" s="5" t="s">
        <v>13</v>
      </c>
      <c r="H125" s="5" t="s">
        <v>16</v>
      </c>
      <c r="I125" s="5" t="s">
        <v>4</v>
      </c>
      <c r="J125" s="36">
        <v>1699371.23875</v>
      </c>
    </row>
    <row r="126" spans="1:10" x14ac:dyDescent="0.25">
      <c r="A126" s="5" t="s">
        <v>37</v>
      </c>
      <c r="B126" s="5" t="s">
        <v>0</v>
      </c>
      <c r="C126" s="5" t="s">
        <v>7</v>
      </c>
      <c r="D126" s="32">
        <v>41548</v>
      </c>
      <c r="E126" s="33">
        <f t="shared" si="2"/>
        <v>10</v>
      </c>
      <c r="F126" s="33" t="s">
        <v>20</v>
      </c>
      <c r="G126" s="5" t="s">
        <v>13</v>
      </c>
      <c r="H126" s="5" t="s">
        <v>16</v>
      </c>
      <c r="I126" s="5" t="s">
        <v>4</v>
      </c>
      <c r="J126" s="36">
        <v>1502189.2037500001</v>
      </c>
    </row>
    <row r="127" spans="1:10" x14ac:dyDescent="0.25">
      <c r="A127" s="5" t="s">
        <v>37</v>
      </c>
      <c r="B127" s="5" t="s">
        <v>0</v>
      </c>
      <c r="C127" s="5" t="s">
        <v>7</v>
      </c>
      <c r="D127" s="32">
        <v>41579</v>
      </c>
      <c r="E127" s="33">
        <f t="shared" si="2"/>
        <v>11</v>
      </c>
      <c r="F127" s="33" t="s">
        <v>20</v>
      </c>
      <c r="G127" s="5" t="s">
        <v>13</v>
      </c>
      <c r="H127" s="5" t="s">
        <v>16</v>
      </c>
      <c r="I127" s="5" t="s">
        <v>4</v>
      </c>
      <c r="J127" s="36">
        <v>1650239.5062500001</v>
      </c>
    </row>
    <row r="128" spans="1:10" x14ac:dyDescent="0.25">
      <c r="A128" s="5" t="s">
        <v>37</v>
      </c>
      <c r="B128" s="5" t="s">
        <v>0</v>
      </c>
      <c r="C128" s="5" t="s">
        <v>7</v>
      </c>
      <c r="D128" s="32">
        <v>41609</v>
      </c>
      <c r="E128" s="33">
        <f t="shared" si="2"/>
        <v>12</v>
      </c>
      <c r="F128" s="33" t="s">
        <v>20</v>
      </c>
      <c r="G128" s="5" t="s">
        <v>13</v>
      </c>
      <c r="H128" s="5" t="s">
        <v>16</v>
      </c>
      <c r="I128" s="5" t="s">
        <v>4</v>
      </c>
      <c r="J128" s="36">
        <v>1406546.085</v>
      </c>
    </row>
    <row r="129" spans="1:10" x14ac:dyDescent="0.25">
      <c r="A129" s="5" t="s">
        <v>37</v>
      </c>
      <c r="B129" s="5" t="s">
        <v>0</v>
      </c>
      <c r="C129" s="5" t="s">
        <v>7</v>
      </c>
      <c r="D129" s="32">
        <v>41640</v>
      </c>
      <c r="E129" s="33">
        <f t="shared" si="2"/>
        <v>1</v>
      </c>
      <c r="F129" s="33" t="s">
        <v>20</v>
      </c>
      <c r="G129" s="5" t="s">
        <v>13</v>
      </c>
      <c r="H129" s="5" t="s">
        <v>16</v>
      </c>
      <c r="I129" s="5" t="s">
        <v>4</v>
      </c>
      <c r="J129" s="36">
        <v>2151540.1949999998</v>
      </c>
    </row>
    <row r="130" spans="1:10" x14ac:dyDescent="0.25">
      <c r="A130" s="5" t="s">
        <v>37</v>
      </c>
      <c r="B130" s="5" t="s">
        <v>0</v>
      </c>
      <c r="C130" s="5" t="s">
        <v>7</v>
      </c>
      <c r="D130" s="32">
        <v>41671</v>
      </c>
      <c r="E130" s="33">
        <f t="shared" si="2"/>
        <v>2</v>
      </c>
      <c r="F130" s="33" t="s">
        <v>20</v>
      </c>
      <c r="G130" s="5" t="s">
        <v>13</v>
      </c>
      <c r="H130" s="5" t="s">
        <v>16</v>
      </c>
      <c r="I130" s="5" t="s">
        <v>4</v>
      </c>
      <c r="J130" s="36">
        <v>2191228.2262499998</v>
      </c>
    </row>
    <row r="131" spans="1:10" x14ac:dyDescent="0.25">
      <c r="A131" s="5" t="s">
        <v>37</v>
      </c>
      <c r="B131" s="5" t="s">
        <v>0</v>
      </c>
      <c r="C131" s="5" t="s">
        <v>7</v>
      </c>
      <c r="D131" s="32">
        <v>41699</v>
      </c>
      <c r="E131" s="33">
        <f t="shared" si="2"/>
        <v>3</v>
      </c>
      <c r="F131" s="33" t="s">
        <v>20</v>
      </c>
      <c r="G131" s="5" t="s">
        <v>13</v>
      </c>
      <c r="H131" s="5" t="s">
        <v>16</v>
      </c>
      <c r="I131" s="5" t="s">
        <v>4</v>
      </c>
      <c r="J131" s="36">
        <v>1965526.61625</v>
      </c>
    </row>
    <row r="132" spans="1:10" x14ac:dyDescent="0.25">
      <c r="A132" s="5" t="s">
        <v>37</v>
      </c>
      <c r="B132" s="5" t="s">
        <v>0</v>
      </c>
      <c r="C132" s="5" t="s">
        <v>7</v>
      </c>
      <c r="D132" s="32">
        <v>41730</v>
      </c>
      <c r="E132" s="33">
        <f t="shared" si="2"/>
        <v>4</v>
      </c>
      <c r="F132" s="33" t="s">
        <v>20</v>
      </c>
      <c r="G132" s="5" t="s">
        <v>13</v>
      </c>
      <c r="H132" s="5" t="s">
        <v>16</v>
      </c>
      <c r="I132" s="5" t="s">
        <v>4</v>
      </c>
      <c r="J132" s="36">
        <v>2084911.36</v>
      </c>
    </row>
    <row r="133" spans="1:10" x14ac:dyDescent="0.25">
      <c r="A133" s="5" t="s">
        <v>37</v>
      </c>
      <c r="B133" s="5" t="s">
        <v>0</v>
      </c>
      <c r="C133" s="5" t="s">
        <v>7</v>
      </c>
      <c r="D133" s="32">
        <v>41760</v>
      </c>
      <c r="E133" s="33">
        <f t="shared" si="2"/>
        <v>5</v>
      </c>
      <c r="F133" s="33" t="s">
        <v>20</v>
      </c>
      <c r="G133" s="5" t="s">
        <v>13</v>
      </c>
      <c r="H133" s="5" t="s">
        <v>16</v>
      </c>
      <c r="I133" s="5" t="s">
        <v>4</v>
      </c>
      <c r="J133" s="36">
        <v>2053699.35375</v>
      </c>
    </row>
    <row r="134" spans="1:10" x14ac:dyDescent="0.25">
      <c r="A134" s="5" t="s">
        <v>37</v>
      </c>
      <c r="B134" s="5" t="s">
        <v>0</v>
      </c>
      <c r="C134" s="5" t="s">
        <v>7</v>
      </c>
      <c r="D134" s="32">
        <v>41791</v>
      </c>
      <c r="E134" s="33">
        <f t="shared" si="2"/>
        <v>6</v>
      </c>
      <c r="F134" s="33" t="s">
        <v>20</v>
      </c>
      <c r="G134" s="5" t="s">
        <v>13</v>
      </c>
      <c r="H134" s="5" t="s">
        <v>16</v>
      </c>
      <c r="I134" s="5" t="s">
        <v>4</v>
      </c>
      <c r="J134" s="36">
        <v>2197266.9237500001</v>
      </c>
    </row>
    <row r="135" spans="1:10" x14ac:dyDescent="0.25">
      <c r="A135" s="5" t="s">
        <v>37</v>
      </c>
      <c r="B135" s="5" t="s">
        <v>0</v>
      </c>
      <c r="C135" s="5" t="s">
        <v>7</v>
      </c>
      <c r="D135" s="32">
        <v>41456</v>
      </c>
      <c r="E135" s="33">
        <f t="shared" si="2"/>
        <v>7</v>
      </c>
      <c r="F135" s="33" t="s">
        <v>20</v>
      </c>
      <c r="G135" s="5" t="s">
        <v>13</v>
      </c>
      <c r="H135" s="5" t="s">
        <v>15</v>
      </c>
      <c r="I135" s="5" t="s">
        <v>4</v>
      </c>
      <c r="J135" s="36">
        <v>3532457.4424999999</v>
      </c>
    </row>
    <row r="136" spans="1:10" x14ac:dyDescent="0.25">
      <c r="A136" s="5" t="s">
        <v>37</v>
      </c>
      <c r="B136" s="5" t="s">
        <v>0</v>
      </c>
      <c r="C136" s="5" t="s">
        <v>7</v>
      </c>
      <c r="D136" s="32">
        <v>41487</v>
      </c>
      <c r="E136" s="33">
        <f t="shared" si="2"/>
        <v>8</v>
      </c>
      <c r="F136" s="33" t="s">
        <v>20</v>
      </c>
      <c r="G136" s="5" t="s">
        <v>13</v>
      </c>
      <c r="H136" s="5" t="s">
        <v>15</v>
      </c>
      <c r="I136" s="5" t="s">
        <v>4</v>
      </c>
      <c r="J136" s="36">
        <v>3902845.5225</v>
      </c>
    </row>
    <row r="137" spans="1:10" x14ac:dyDescent="0.25">
      <c r="A137" s="5" t="s">
        <v>37</v>
      </c>
      <c r="B137" s="5" t="s">
        <v>0</v>
      </c>
      <c r="C137" s="5" t="s">
        <v>7</v>
      </c>
      <c r="D137" s="32">
        <v>41518</v>
      </c>
      <c r="E137" s="33">
        <f t="shared" si="2"/>
        <v>9</v>
      </c>
      <c r="F137" s="33" t="s">
        <v>20</v>
      </c>
      <c r="G137" s="5" t="s">
        <v>13</v>
      </c>
      <c r="H137" s="5" t="s">
        <v>15</v>
      </c>
      <c r="I137" s="5" t="s">
        <v>4</v>
      </c>
      <c r="J137" s="36">
        <v>3398742.4775</v>
      </c>
    </row>
    <row r="138" spans="1:10" x14ac:dyDescent="0.25">
      <c r="A138" s="5" t="s">
        <v>37</v>
      </c>
      <c r="B138" s="5" t="s">
        <v>0</v>
      </c>
      <c r="C138" s="5" t="s">
        <v>7</v>
      </c>
      <c r="D138" s="32">
        <v>41548</v>
      </c>
      <c r="E138" s="33">
        <f t="shared" si="2"/>
        <v>10</v>
      </c>
      <c r="F138" s="33" t="s">
        <v>20</v>
      </c>
      <c r="G138" s="5" t="s">
        <v>13</v>
      </c>
      <c r="H138" s="5" t="s">
        <v>15</v>
      </c>
      <c r="I138" s="5" t="s">
        <v>4</v>
      </c>
      <c r="J138" s="36">
        <v>3004378.4075000002</v>
      </c>
    </row>
    <row r="139" spans="1:10" x14ac:dyDescent="0.25">
      <c r="A139" s="5" t="s">
        <v>37</v>
      </c>
      <c r="B139" s="5" t="s">
        <v>0</v>
      </c>
      <c r="C139" s="5" t="s">
        <v>7</v>
      </c>
      <c r="D139" s="32">
        <v>41579</v>
      </c>
      <c r="E139" s="33">
        <f t="shared" si="2"/>
        <v>11</v>
      </c>
      <c r="F139" s="33" t="s">
        <v>20</v>
      </c>
      <c r="G139" s="5" t="s">
        <v>13</v>
      </c>
      <c r="H139" s="5" t="s">
        <v>15</v>
      </c>
      <c r="I139" s="5" t="s">
        <v>4</v>
      </c>
      <c r="J139" s="36">
        <v>3300479.0125000002</v>
      </c>
    </row>
    <row r="140" spans="1:10" x14ac:dyDescent="0.25">
      <c r="A140" s="5" t="s">
        <v>37</v>
      </c>
      <c r="B140" s="5" t="s">
        <v>0</v>
      </c>
      <c r="C140" s="5" t="s">
        <v>7</v>
      </c>
      <c r="D140" s="32">
        <v>41609</v>
      </c>
      <c r="E140" s="33">
        <f t="shared" si="2"/>
        <v>12</v>
      </c>
      <c r="F140" s="33" t="s">
        <v>20</v>
      </c>
      <c r="G140" s="5" t="s">
        <v>13</v>
      </c>
      <c r="H140" s="5" t="s">
        <v>15</v>
      </c>
      <c r="I140" s="5" t="s">
        <v>4</v>
      </c>
      <c r="J140" s="36">
        <v>2813092.17</v>
      </c>
    </row>
    <row r="141" spans="1:10" x14ac:dyDescent="0.25">
      <c r="A141" s="5" t="s">
        <v>37</v>
      </c>
      <c r="B141" s="5" t="s">
        <v>0</v>
      </c>
      <c r="C141" s="5" t="s">
        <v>7</v>
      </c>
      <c r="D141" s="32">
        <v>41640</v>
      </c>
      <c r="E141" s="33">
        <f t="shared" si="2"/>
        <v>1</v>
      </c>
      <c r="F141" s="33" t="s">
        <v>20</v>
      </c>
      <c r="G141" s="5" t="s">
        <v>13</v>
      </c>
      <c r="H141" s="5" t="s">
        <v>15</v>
      </c>
      <c r="I141" s="5" t="s">
        <v>4</v>
      </c>
      <c r="J141" s="36">
        <v>4303080.3899999997</v>
      </c>
    </row>
    <row r="142" spans="1:10" x14ac:dyDescent="0.25">
      <c r="A142" s="5" t="s">
        <v>37</v>
      </c>
      <c r="B142" s="5" t="s">
        <v>0</v>
      </c>
      <c r="C142" s="5" t="s">
        <v>7</v>
      </c>
      <c r="D142" s="32">
        <v>41671</v>
      </c>
      <c r="E142" s="33">
        <f t="shared" si="2"/>
        <v>2</v>
      </c>
      <c r="F142" s="33" t="s">
        <v>20</v>
      </c>
      <c r="G142" s="5" t="s">
        <v>13</v>
      </c>
      <c r="H142" s="5" t="s">
        <v>15</v>
      </c>
      <c r="I142" s="5" t="s">
        <v>4</v>
      </c>
      <c r="J142" s="36">
        <v>4382456.4524999997</v>
      </c>
    </row>
    <row r="143" spans="1:10" x14ac:dyDescent="0.25">
      <c r="A143" s="5" t="s">
        <v>37</v>
      </c>
      <c r="B143" s="5" t="s">
        <v>0</v>
      </c>
      <c r="C143" s="5" t="s">
        <v>7</v>
      </c>
      <c r="D143" s="32">
        <v>41699</v>
      </c>
      <c r="E143" s="33">
        <f t="shared" si="2"/>
        <v>3</v>
      </c>
      <c r="F143" s="33" t="s">
        <v>20</v>
      </c>
      <c r="G143" s="5" t="s">
        <v>13</v>
      </c>
      <c r="H143" s="5" t="s">
        <v>15</v>
      </c>
      <c r="I143" s="5" t="s">
        <v>4</v>
      </c>
      <c r="J143" s="36">
        <v>3931053.2324999999</v>
      </c>
    </row>
    <row r="144" spans="1:10" x14ac:dyDescent="0.25">
      <c r="A144" s="5" t="s">
        <v>37</v>
      </c>
      <c r="B144" s="5" t="s">
        <v>0</v>
      </c>
      <c r="C144" s="5" t="s">
        <v>7</v>
      </c>
      <c r="D144" s="32">
        <v>41730</v>
      </c>
      <c r="E144" s="33">
        <f t="shared" si="2"/>
        <v>4</v>
      </c>
      <c r="F144" s="33" t="s">
        <v>20</v>
      </c>
      <c r="G144" s="5" t="s">
        <v>13</v>
      </c>
      <c r="H144" s="5" t="s">
        <v>15</v>
      </c>
      <c r="I144" s="5" t="s">
        <v>4</v>
      </c>
      <c r="J144" s="36">
        <v>4169822.72</v>
      </c>
    </row>
    <row r="145" spans="1:10" x14ac:dyDescent="0.25">
      <c r="A145" s="5" t="s">
        <v>37</v>
      </c>
      <c r="B145" s="5" t="s">
        <v>0</v>
      </c>
      <c r="C145" s="5" t="s">
        <v>7</v>
      </c>
      <c r="D145" s="32">
        <v>41760</v>
      </c>
      <c r="E145" s="33">
        <f t="shared" si="2"/>
        <v>5</v>
      </c>
      <c r="F145" s="33" t="s">
        <v>20</v>
      </c>
      <c r="G145" s="5" t="s">
        <v>13</v>
      </c>
      <c r="H145" s="5" t="s">
        <v>15</v>
      </c>
      <c r="I145" s="5" t="s">
        <v>4</v>
      </c>
      <c r="J145" s="36">
        <v>4107398.7075</v>
      </c>
    </row>
    <row r="146" spans="1:10" x14ac:dyDescent="0.25">
      <c r="A146" s="5" t="s">
        <v>37</v>
      </c>
      <c r="B146" s="5" t="s">
        <v>0</v>
      </c>
      <c r="C146" s="5" t="s">
        <v>7</v>
      </c>
      <c r="D146" s="32">
        <v>41791</v>
      </c>
      <c r="E146" s="33">
        <f t="shared" si="2"/>
        <v>6</v>
      </c>
      <c r="F146" s="33" t="s">
        <v>20</v>
      </c>
      <c r="G146" s="5" t="s">
        <v>13</v>
      </c>
      <c r="H146" s="5" t="s">
        <v>15</v>
      </c>
      <c r="I146" s="5" t="s">
        <v>4</v>
      </c>
      <c r="J146" s="36">
        <v>4394533.8475000001</v>
      </c>
    </row>
    <row r="147" spans="1:10" x14ac:dyDescent="0.25">
      <c r="A147" s="5" t="s">
        <v>37</v>
      </c>
      <c r="B147" s="5" t="s">
        <v>0</v>
      </c>
      <c r="C147" s="5" t="s">
        <v>7</v>
      </c>
      <c r="D147" s="32">
        <v>41456</v>
      </c>
      <c r="E147" s="33">
        <f t="shared" si="2"/>
        <v>7</v>
      </c>
      <c r="F147" s="33" t="s">
        <v>20</v>
      </c>
      <c r="G147" s="5" t="s">
        <v>12</v>
      </c>
      <c r="H147" s="5" t="s">
        <v>16</v>
      </c>
      <c r="I147" s="5" t="s">
        <v>4</v>
      </c>
      <c r="J147" s="36">
        <v>1554281.2747</v>
      </c>
    </row>
    <row r="148" spans="1:10" x14ac:dyDescent="0.25">
      <c r="A148" s="5" t="s">
        <v>37</v>
      </c>
      <c r="B148" s="5" t="s">
        <v>0</v>
      </c>
      <c r="C148" s="5" t="s">
        <v>7</v>
      </c>
      <c r="D148" s="32">
        <v>41487</v>
      </c>
      <c r="E148" s="33">
        <f t="shared" si="2"/>
        <v>8</v>
      </c>
      <c r="F148" s="33" t="s">
        <v>20</v>
      </c>
      <c r="G148" s="5" t="s">
        <v>12</v>
      </c>
      <c r="H148" s="5" t="s">
        <v>16</v>
      </c>
      <c r="I148" s="5" t="s">
        <v>4</v>
      </c>
      <c r="J148" s="36">
        <v>1717252.0299</v>
      </c>
    </row>
    <row r="149" spans="1:10" x14ac:dyDescent="0.25">
      <c r="A149" s="5" t="s">
        <v>37</v>
      </c>
      <c r="B149" s="5" t="s">
        <v>0</v>
      </c>
      <c r="C149" s="5" t="s">
        <v>7</v>
      </c>
      <c r="D149" s="32">
        <v>41518</v>
      </c>
      <c r="E149" s="33">
        <f t="shared" si="2"/>
        <v>9</v>
      </c>
      <c r="F149" s="33" t="s">
        <v>20</v>
      </c>
      <c r="G149" s="5" t="s">
        <v>12</v>
      </c>
      <c r="H149" s="5" t="s">
        <v>16</v>
      </c>
      <c r="I149" s="5" t="s">
        <v>4</v>
      </c>
      <c r="J149" s="36">
        <v>1495446.6901</v>
      </c>
    </row>
    <row r="150" spans="1:10" x14ac:dyDescent="0.25">
      <c r="A150" s="5" t="s">
        <v>37</v>
      </c>
      <c r="B150" s="5" t="s">
        <v>0</v>
      </c>
      <c r="C150" s="5" t="s">
        <v>7</v>
      </c>
      <c r="D150" s="32">
        <v>41548</v>
      </c>
      <c r="E150" s="33">
        <f t="shared" si="2"/>
        <v>10</v>
      </c>
      <c r="F150" s="33" t="s">
        <v>20</v>
      </c>
      <c r="G150" s="5" t="s">
        <v>12</v>
      </c>
      <c r="H150" s="5" t="s">
        <v>16</v>
      </c>
      <c r="I150" s="5" t="s">
        <v>4</v>
      </c>
      <c r="J150" s="36">
        <v>1321926.4993</v>
      </c>
    </row>
    <row r="151" spans="1:10" x14ac:dyDescent="0.25">
      <c r="A151" s="5" t="s">
        <v>37</v>
      </c>
      <c r="B151" s="5" t="s">
        <v>0</v>
      </c>
      <c r="C151" s="5" t="s">
        <v>7</v>
      </c>
      <c r="D151" s="32">
        <v>41579</v>
      </c>
      <c r="E151" s="33">
        <f t="shared" si="2"/>
        <v>11</v>
      </c>
      <c r="F151" s="33" t="s">
        <v>20</v>
      </c>
      <c r="G151" s="5" t="s">
        <v>12</v>
      </c>
      <c r="H151" s="5" t="s">
        <v>16</v>
      </c>
      <c r="I151" s="5" t="s">
        <v>4</v>
      </c>
      <c r="J151" s="36">
        <v>1452210.7655</v>
      </c>
    </row>
    <row r="152" spans="1:10" x14ac:dyDescent="0.25">
      <c r="A152" s="5" t="s">
        <v>37</v>
      </c>
      <c r="B152" s="5" t="s">
        <v>0</v>
      </c>
      <c r="C152" s="5" t="s">
        <v>7</v>
      </c>
      <c r="D152" s="32">
        <v>41609</v>
      </c>
      <c r="E152" s="33">
        <f t="shared" si="2"/>
        <v>12</v>
      </c>
      <c r="F152" s="33" t="s">
        <v>20</v>
      </c>
      <c r="G152" s="5" t="s">
        <v>12</v>
      </c>
      <c r="H152" s="5" t="s">
        <v>16</v>
      </c>
      <c r="I152" s="5" t="s">
        <v>4</v>
      </c>
      <c r="J152" s="36">
        <v>1237760.5548</v>
      </c>
    </row>
    <row r="153" spans="1:10" x14ac:dyDescent="0.25">
      <c r="A153" s="5" t="s">
        <v>37</v>
      </c>
      <c r="B153" s="5" t="s">
        <v>0</v>
      </c>
      <c r="C153" s="5" t="s">
        <v>7</v>
      </c>
      <c r="D153" s="32">
        <v>41640</v>
      </c>
      <c r="E153" s="33">
        <f t="shared" si="2"/>
        <v>1</v>
      </c>
      <c r="F153" s="33" t="s">
        <v>20</v>
      </c>
      <c r="G153" s="5" t="s">
        <v>12</v>
      </c>
      <c r="H153" s="5" t="s">
        <v>16</v>
      </c>
      <c r="I153" s="5" t="s">
        <v>4</v>
      </c>
      <c r="J153" s="36">
        <v>1893355.3716</v>
      </c>
    </row>
    <row r="154" spans="1:10" x14ac:dyDescent="0.25">
      <c r="A154" s="5" t="s">
        <v>37</v>
      </c>
      <c r="B154" s="5" t="s">
        <v>0</v>
      </c>
      <c r="C154" s="5" t="s">
        <v>7</v>
      </c>
      <c r="D154" s="32">
        <v>41671</v>
      </c>
      <c r="E154" s="33">
        <f t="shared" si="2"/>
        <v>2</v>
      </c>
      <c r="F154" s="33" t="s">
        <v>20</v>
      </c>
      <c r="G154" s="5" t="s">
        <v>12</v>
      </c>
      <c r="H154" s="5" t="s">
        <v>16</v>
      </c>
      <c r="I154" s="5" t="s">
        <v>4</v>
      </c>
      <c r="J154" s="36">
        <v>1928280.8390999998</v>
      </c>
    </row>
    <row r="155" spans="1:10" x14ac:dyDescent="0.25">
      <c r="A155" s="5" t="s">
        <v>37</v>
      </c>
      <c r="B155" s="5" t="s">
        <v>0</v>
      </c>
      <c r="C155" s="5" t="s">
        <v>7</v>
      </c>
      <c r="D155" s="32">
        <v>41699</v>
      </c>
      <c r="E155" s="33">
        <f t="shared" si="2"/>
        <v>3</v>
      </c>
      <c r="F155" s="33" t="s">
        <v>20</v>
      </c>
      <c r="G155" s="5" t="s">
        <v>12</v>
      </c>
      <c r="H155" s="5" t="s">
        <v>16</v>
      </c>
      <c r="I155" s="5" t="s">
        <v>4</v>
      </c>
      <c r="J155" s="36">
        <v>1729663.4223</v>
      </c>
    </row>
    <row r="156" spans="1:10" x14ac:dyDescent="0.25">
      <c r="A156" s="5" t="s">
        <v>37</v>
      </c>
      <c r="B156" s="5" t="s">
        <v>0</v>
      </c>
      <c r="C156" s="5" t="s">
        <v>7</v>
      </c>
      <c r="D156" s="32">
        <v>41730</v>
      </c>
      <c r="E156" s="33">
        <f t="shared" si="2"/>
        <v>4</v>
      </c>
      <c r="F156" s="33" t="s">
        <v>20</v>
      </c>
      <c r="G156" s="5" t="s">
        <v>12</v>
      </c>
      <c r="H156" s="5" t="s">
        <v>16</v>
      </c>
      <c r="I156" s="5" t="s">
        <v>4</v>
      </c>
      <c r="J156" s="36">
        <v>1834721.9968000001</v>
      </c>
    </row>
    <row r="157" spans="1:10" x14ac:dyDescent="0.25">
      <c r="A157" s="5" t="s">
        <v>37</v>
      </c>
      <c r="B157" s="5" t="s">
        <v>0</v>
      </c>
      <c r="C157" s="5" t="s">
        <v>7</v>
      </c>
      <c r="D157" s="32">
        <v>41760</v>
      </c>
      <c r="E157" s="33">
        <f t="shared" si="2"/>
        <v>5</v>
      </c>
      <c r="F157" s="33" t="s">
        <v>20</v>
      </c>
      <c r="G157" s="5" t="s">
        <v>12</v>
      </c>
      <c r="H157" s="5" t="s">
        <v>16</v>
      </c>
      <c r="I157" s="5" t="s">
        <v>4</v>
      </c>
      <c r="J157" s="36">
        <v>1807255.4313000001</v>
      </c>
    </row>
    <row r="158" spans="1:10" x14ac:dyDescent="0.25">
      <c r="A158" s="5" t="s">
        <v>37</v>
      </c>
      <c r="B158" s="5" t="s">
        <v>0</v>
      </c>
      <c r="C158" s="5" t="s">
        <v>7</v>
      </c>
      <c r="D158" s="32">
        <v>41791</v>
      </c>
      <c r="E158" s="33">
        <f t="shared" si="2"/>
        <v>6</v>
      </c>
      <c r="F158" s="33" t="s">
        <v>20</v>
      </c>
      <c r="G158" s="5" t="s">
        <v>12</v>
      </c>
      <c r="H158" s="5" t="s">
        <v>16</v>
      </c>
      <c r="I158" s="5" t="s">
        <v>4</v>
      </c>
      <c r="J158" s="36">
        <v>1933594.8929000001</v>
      </c>
    </row>
    <row r="159" spans="1:10" x14ac:dyDescent="0.25">
      <c r="A159" s="5" t="s">
        <v>37</v>
      </c>
      <c r="B159" s="5" t="s">
        <v>0</v>
      </c>
      <c r="C159" s="5" t="s">
        <v>7</v>
      </c>
      <c r="D159" s="32">
        <v>41456</v>
      </c>
      <c r="E159" s="33">
        <f t="shared" si="2"/>
        <v>7</v>
      </c>
      <c r="F159" s="33" t="s">
        <v>20</v>
      </c>
      <c r="G159" s="5" t="s">
        <v>12</v>
      </c>
      <c r="H159" s="5" t="s">
        <v>15</v>
      </c>
      <c r="I159" s="5" t="s">
        <v>4</v>
      </c>
      <c r="J159" s="36">
        <v>2825965.9539999999</v>
      </c>
    </row>
    <row r="160" spans="1:10" x14ac:dyDescent="0.25">
      <c r="A160" s="5" t="s">
        <v>37</v>
      </c>
      <c r="B160" s="5" t="s">
        <v>0</v>
      </c>
      <c r="C160" s="5" t="s">
        <v>7</v>
      </c>
      <c r="D160" s="32">
        <v>41487</v>
      </c>
      <c r="E160" s="33">
        <f t="shared" si="2"/>
        <v>8</v>
      </c>
      <c r="F160" s="33" t="s">
        <v>20</v>
      </c>
      <c r="G160" s="5" t="s">
        <v>12</v>
      </c>
      <c r="H160" s="5" t="s">
        <v>15</v>
      </c>
      <c r="I160" s="5" t="s">
        <v>4</v>
      </c>
      <c r="J160" s="36">
        <v>2122276.4180000001</v>
      </c>
    </row>
    <row r="161" spans="1:10" x14ac:dyDescent="0.25">
      <c r="A161" s="5" t="s">
        <v>37</v>
      </c>
      <c r="B161" s="5" t="s">
        <v>0</v>
      </c>
      <c r="C161" s="5" t="s">
        <v>7</v>
      </c>
      <c r="D161" s="32">
        <v>41518</v>
      </c>
      <c r="E161" s="33">
        <f t="shared" si="2"/>
        <v>9</v>
      </c>
      <c r="F161" s="33" t="s">
        <v>20</v>
      </c>
      <c r="G161" s="5" t="s">
        <v>12</v>
      </c>
      <c r="H161" s="5" t="s">
        <v>15</v>
      </c>
      <c r="I161" s="5" t="s">
        <v>4</v>
      </c>
      <c r="J161" s="36">
        <v>3718993.9819999998</v>
      </c>
    </row>
    <row r="162" spans="1:10" x14ac:dyDescent="0.25">
      <c r="A162" s="5" t="s">
        <v>37</v>
      </c>
      <c r="B162" s="5" t="s">
        <v>0</v>
      </c>
      <c r="C162" s="5" t="s">
        <v>7</v>
      </c>
      <c r="D162" s="32">
        <v>41548</v>
      </c>
      <c r="E162" s="33">
        <f t="shared" si="2"/>
        <v>10</v>
      </c>
      <c r="F162" s="33" t="s">
        <v>20</v>
      </c>
      <c r="G162" s="5" t="s">
        <v>12</v>
      </c>
      <c r="H162" s="5" t="s">
        <v>15</v>
      </c>
      <c r="I162" s="5" t="s">
        <v>4</v>
      </c>
      <c r="J162" s="36">
        <v>3403502.7259999998</v>
      </c>
    </row>
    <row r="163" spans="1:10" x14ac:dyDescent="0.25">
      <c r="A163" s="5" t="s">
        <v>37</v>
      </c>
      <c r="B163" s="5" t="s">
        <v>0</v>
      </c>
      <c r="C163" s="5" t="s">
        <v>7</v>
      </c>
      <c r="D163" s="32">
        <v>41579</v>
      </c>
      <c r="E163" s="33">
        <f t="shared" si="2"/>
        <v>11</v>
      </c>
      <c r="F163" s="33" t="s">
        <v>20</v>
      </c>
      <c r="G163" s="5" t="s">
        <v>12</v>
      </c>
      <c r="H163" s="5" t="s">
        <v>15</v>
      </c>
      <c r="I163" s="5" t="s">
        <v>4</v>
      </c>
      <c r="J163" s="36">
        <v>2640383.2100000004</v>
      </c>
    </row>
    <row r="164" spans="1:10" x14ac:dyDescent="0.25">
      <c r="A164" s="5" t="s">
        <v>37</v>
      </c>
      <c r="B164" s="5" t="s">
        <v>0</v>
      </c>
      <c r="C164" s="5" t="s">
        <v>7</v>
      </c>
      <c r="D164" s="32">
        <v>41609</v>
      </c>
      <c r="E164" s="33">
        <f t="shared" si="2"/>
        <v>12</v>
      </c>
      <c r="F164" s="33" t="s">
        <v>20</v>
      </c>
      <c r="G164" s="5" t="s">
        <v>12</v>
      </c>
      <c r="H164" s="5" t="s">
        <v>15</v>
      </c>
      <c r="I164" s="5" t="s">
        <v>4</v>
      </c>
      <c r="J164" s="36">
        <v>3250473.736</v>
      </c>
    </row>
    <row r="165" spans="1:10" x14ac:dyDescent="0.25">
      <c r="A165" s="5" t="s">
        <v>37</v>
      </c>
      <c r="B165" s="5" t="s">
        <v>0</v>
      </c>
      <c r="C165" s="5" t="s">
        <v>7</v>
      </c>
      <c r="D165" s="32">
        <v>41640</v>
      </c>
      <c r="E165" s="33">
        <f t="shared" si="2"/>
        <v>1</v>
      </c>
      <c r="F165" s="33" t="s">
        <v>20</v>
      </c>
      <c r="G165" s="5" t="s">
        <v>12</v>
      </c>
      <c r="H165" s="5" t="s">
        <v>15</v>
      </c>
      <c r="I165" s="5" t="s">
        <v>4</v>
      </c>
      <c r="J165" s="36">
        <v>3442464.3119999999</v>
      </c>
    </row>
    <row r="166" spans="1:10" x14ac:dyDescent="0.25">
      <c r="A166" s="5" t="s">
        <v>37</v>
      </c>
      <c r="B166" s="5" t="s">
        <v>0</v>
      </c>
      <c r="C166" s="5" t="s">
        <v>7</v>
      </c>
      <c r="D166" s="32">
        <v>41671</v>
      </c>
      <c r="E166" s="33">
        <f t="shared" si="2"/>
        <v>2</v>
      </c>
      <c r="F166" s="33" t="s">
        <v>20</v>
      </c>
      <c r="G166" s="5" t="s">
        <v>12</v>
      </c>
      <c r="H166" s="5" t="s">
        <v>15</v>
      </c>
      <c r="I166" s="5" t="s">
        <v>4</v>
      </c>
      <c r="J166" s="36">
        <v>3505965.162</v>
      </c>
    </row>
    <row r="167" spans="1:10" x14ac:dyDescent="0.25">
      <c r="A167" s="5" t="s">
        <v>37</v>
      </c>
      <c r="B167" s="5" t="s">
        <v>0</v>
      </c>
      <c r="C167" s="5" t="s">
        <v>7</v>
      </c>
      <c r="D167" s="32">
        <v>41699</v>
      </c>
      <c r="E167" s="33">
        <f t="shared" si="2"/>
        <v>3</v>
      </c>
      <c r="F167" s="33" t="s">
        <v>20</v>
      </c>
      <c r="G167" s="5" t="s">
        <v>12</v>
      </c>
      <c r="H167" s="5" t="s">
        <v>15</v>
      </c>
      <c r="I167" s="5" t="s">
        <v>4</v>
      </c>
      <c r="J167" s="36">
        <v>3144842.5860000001</v>
      </c>
    </row>
    <row r="168" spans="1:10" x14ac:dyDescent="0.25">
      <c r="A168" s="5" t="s">
        <v>37</v>
      </c>
      <c r="B168" s="5" t="s">
        <v>0</v>
      </c>
      <c r="C168" s="5" t="s">
        <v>7</v>
      </c>
      <c r="D168" s="32">
        <v>41730</v>
      </c>
      <c r="E168" s="33">
        <f t="shared" si="2"/>
        <v>4</v>
      </c>
      <c r="F168" s="33" t="s">
        <v>20</v>
      </c>
      <c r="G168" s="5" t="s">
        <v>12</v>
      </c>
      <c r="H168" s="5" t="s">
        <v>15</v>
      </c>
      <c r="I168" s="5" t="s">
        <v>4</v>
      </c>
      <c r="J168" s="36">
        <v>3335858.1760000004</v>
      </c>
    </row>
    <row r="169" spans="1:10" x14ac:dyDescent="0.25">
      <c r="A169" s="5" t="s">
        <v>37</v>
      </c>
      <c r="B169" s="5" t="s">
        <v>0</v>
      </c>
      <c r="C169" s="5" t="s">
        <v>7</v>
      </c>
      <c r="D169" s="32">
        <v>41760</v>
      </c>
      <c r="E169" s="33">
        <f t="shared" si="2"/>
        <v>5</v>
      </c>
      <c r="F169" s="33" t="s">
        <v>20</v>
      </c>
      <c r="G169" s="5" t="s">
        <v>12</v>
      </c>
      <c r="H169" s="5" t="s">
        <v>15</v>
      </c>
      <c r="I169" s="5" t="s">
        <v>4</v>
      </c>
      <c r="J169" s="36">
        <v>3285918.966</v>
      </c>
    </row>
    <row r="170" spans="1:10" x14ac:dyDescent="0.25">
      <c r="A170" s="5" t="s">
        <v>37</v>
      </c>
      <c r="B170" s="5" t="s">
        <v>0</v>
      </c>
      <c r="C170" s="5" t="s">
        <v>7</v>
      </c>
      <c r="D170" s="32">
        <v>41791</v>
      </c>
      <c r="E170" s="33">
        <f t="shared" si="2"/>
        <v>6</v>
      </c>
      <c r="F170" s="33" t="s">
        <v>20</v>
      </c>
      <c r="G170" s="5" t="s">
        <v>12</v>
      </c>
      <c r="H170" s="5" t="s">
        <v>15</v>
      </c>
      <c r="I170" s="5" t="s">
        <v>4</v>
      </c>
      <c r="J170" s="36">
        <v>3515627.0780000002</v>
      </c>
    </row>
    <row r="171" spans="1:10" x14ac:dyDescent="0.25">
      <c r="A171" s="5" t="s">
        <v>37</v>
      </c>
      <c r="B171" s="5" t="s">
        <v>0</v>
      </c>
      <c r="C171" s="5" t="s">
        <v>7</v>
      </c>
      <c r="D171" s="32">
        <v>41456</v>
      </c>
      <c r="E171" s="33">
        <f t="shared" si="2"/>
        <v>7</v>
      </c>
      <c r="F171" s="33" t="s">
        <v>20</v>
      </c>
      <c r="G171" s="5" t="s">
        <v>14</v>
      </c>
      <c r="H171" s="5" t="s">
        <v>16</v>
      </c>
      <c r="I171" s="5" t="s">
        <v>4</v>
      </c>
      <c r="J171" s="36">
        <v>3037913.400549999</v>
      </c>
    </row>
    <row r="172" spans="1:10" x14ac:dyDescent="0.25">
      <c r="A172" s="5" t="s">
        <v>37</v>
      </c>
      <c r="B172" s="5" t="s">
        <v>0</v>
      </c>
      <c r="C172" s="5" t="s">
        <v>7</v>
      </c>
      <c r="D172" s="32">
        <v>41487</v>
      </c>
      <c r="E172" s="33">
        <f t="shared" si="2"/>
        <v>8</v>
      </c>
      <c r="F172" s="33" t="s">
        <v>20</v>
      </c>
      <c r="G172" s="5" t="s">
        <v>14</v>
      </c>
      <c r="H172" s="5" t="s">
        <v>16</v>
      </c>
      <c r="I172" s="5" t="s">
        <v>4</v>
      </c>
      <c r="J172" s="36">
        <v>3356447.1493499991</v>
      </c>
    </row>
    <row r="173" spans="1:10" x14ac:dyDescent="0.25">
      <c r="A173" s="5" t="s">
        <v>37</v>
      </c>
      <c r="B173" s="5" t="s">
        <v>0</v>
      </c>
      <c r="C173" s="5" t="s">
        <v>7</v>
      </c>
      <c r="D173" s="32">
        <v>41518</v>
      </c>
      <c r="E173" s="33">
        <f t="shared" si="2"/>
        <v>9</v>
      </c>
      <c r="F173" s="33" t="s">
        <v>20</v>
      </c>
      <c r="G173" s="5" t="s">
        <v>14</v>
      </c>
      <c r="H173" s="5" t="s">
        <v>16</v>
      </c>
      <c r="I173" s="5" t="s">
        <v>4</v>
      </c>
      <c r="J173" s="36">
        <v>2922918.5306499992</v>
      </c>
    </row>
    <row r="174" spans="1:10" x14ac:dyDescent="0.25">
      <c r="A174" s="5" t="s">
        <v>37</v>
      </c>
      <c r="B174" s="5" t="s">
        <v>0</v>
      </c>
      <c r="C174" s="5" t="s">
        <v>7</v>
      </c>
      <c r="D174" s="32">
        <v>41548</v>
      </c>
      <c r="E174" s="33">
        <f t="shared" si="2"/>
        <v>10</v>
      </c>
      <c r="F174" s="33" t="s">
        <v>20</v>
      </c>
      <c r="G174" s="5" t="s">
        <v>14</v>
      </c>
      <c r="H174" s="5" t="s">
        <v>16</v>
      </c>
      <c r="I174" s="5" t="s">
        <v>4</v>
      </c>
      <c r="J174" s="36">
        <v>2583765.4304499994</v>
      </c>
    </row>
    <row r="175" spans="1:10" x14ac:dyDescent="0.25">
      <c r="A175" s="5" t="s">
        <v>37</v>
      </c>
      <c r="B175" s="5" t="s">
        <v>0</v>
      </c>
      <c r="C175" s="5" t="s">
        <v>7</v>
      </c>
      <c r="D175" s="32">
        <v>41579</v>
      </c>
      <c r="E175" s="33">
        <f t="shared" si="2"/>
        <v>11</v>
      </c>
      <c r="F175" s="33" t="s">
        <v>20</v>
      </c>
      <c r="G175" s="5" t="s">
        <v>14</v>
      </c>
      <c r="H175" s="5" t="s">
        <v>16</v>
      </c>
      <c r="I175" s="5" t="s">
        <v>4</v>
      </c>
      <c r="J175" s="36">
        <v>2838411.9507499994</v>
      </c>
    </row>
    <row r="176" spans="1:10" x14ac:dyDescent="0.25">
      <c r="A176" s="5" t="s">
        <v>37</v>
      </c>
      <c r="B176" s="5" t="s">
        <v>0</v>
      </c>
      <c r="C176" s="5" t="s">
        <v>7</v>
      </c>
      <c r="D176" s="32">
        <v>41609</v>
      </c>
      <c r="E176" s="33">
        <f t="shared" si="2"/>
        <v>12</v>
      </c>
      <c r="F176" s="33" t="s">
        <v>20</v>
      </c>
      <c r="G176" s="5" t="s">
        <v>14</v>
      </c>
      <c r="H176" s="5" t="s">
        <v>16</v>
      </c>
      <c r="I176" s="5" t="s">
        <v>4</v>
      </c>
      <c r="J176" s="36">
        <v>2419259.2661999995</v>
      </c>
    </row>
    <row r="177" spans="1:10" x14ac:dyDescent="0.25">
      <c r="A177" s="5" t="s">
        <v>37</v>
      </c>
      <c r="B177" s="5" t="s">
        <v>0</v>
      </c>
      <c r="C177" s="5" t="s">
        <v>7</v>
      </c>
      <c r="D177" s="32">
        <v>41640</v>
      </c>
      <c r="E177" s="33">
        <f t="shared" si="2"/>
        <v>1</v>
      </c>
      <c r="F177" s="33" t="s">
        <v>20</v>
      </c>
      <c r="G177" s="5" t="s">
        <v>14</v>
      </c>
      <c r="H177" s="5" t="s">
        <v>16</v>
      </c>
      <c r="I177" s="5" t="s">
        <v>4</v>
      </c>
      <c r="J177" s="36">
        <v>3700649.1353999986</v>
      </c>
    </row>
    <row r="178" spans="1:10" x14ac:dyDescent="0.25">
      <c r="A178" s="5" t="s">
        <v>37</v>
      </c>
      <c r="B178" s="5" t="s">
        <v>0</v>
      </c>
      <c r="C178" s="5" t="s">
        <v>7</v>
      </c>
      <c r="D178" s="32">
        <v>41671</v>
      </c>
      <c r="E178" s="33">
        <f t="shared" si="2"/>
        <v>2</v>
      </c>
      <c r="F178" s="33" t="s">
        <v>20</v>
      </c>
      <c r="G178" s="5" t="s">
        <v>14</v>
      </c>
      <c r="H178" s="5" t="s">
        <v>16</v>
      </c>
      <c r="I178" s="5" t="s">
        <v>4</v>
      </c>
      <c r="J178" s="36">
        <v>3768912.5491499985</v>
      </c>
    </row>
    <row r="179" spans="1:10" x14ac:dyDescent="0.25">
      <c r="A179" s="5" t="s">
        <v>37</v>
      </c>
      <c r="B179" s="5" t="s">
        <v>0</v>
      </c>
      <c r="C179" s="5" t="s">
        <v>7</v>
      </c>
      <c r="D179" s="32">
        <v>41699</v>
      </c>
      <c r="E179" s="33">
        <f t="shared" si="2"/>
        <v>3</v>
      </c>
      <c r="F179" s="33" t="s">
        <v>20</v>
      </c>
      <c r="G179" s="5" t="s">
        <v>14</v>
      </c>
      <c r="H179" s="5" t="s">
        <v>16</v>
      </c>
      <c r="I179" s="5" t="s">
        <v>4</v>
      </c>
      <c r="J179" s="36">
        <v>3380705.7799499989</v>
      </c>
    </row>
    <row r="180" spans="1:10" x14ac:dyDescent="0.25">
      <c r="A180" s="5" t="s">
        <v>37</v>
      </c>
      <c r="B180" s="5" t="s">
        <v>0</v>
      </c>
      <c r="C180" s="5" t="s">
        <v>7</v>
      </c>
      <c r="D180" s="32">
        <v>41730</v>
      </c>
      <c r="E180" s="33">
        <f t="shared" si="2"/>
        <v>4</v>
      </c>
      <c r="F180" s="33" t="s">
        <v>20</v>
      </c>
      <c r="G180" s="5" t="s">
        <v>14</v>
      </c>
      <c r="H180" s="5" t="s">
        <v>16</v>
      </c>
      <c r="I180" s="5" t="s">
        <v>4</v>
      </c>
      <c r="J180" s="36">
        <v>3586047.5391999991</v>
      </c>
    </row>
    <row r="181" spans="1:10" x14ac:dyDescent="0.25">
      <c r="A181" s="5" t="s">
        <v>37</v>
      </c>
      <c r="B181" s="5" t="s">
        <v>0</v>
      </c>
      <c r="C181" s="5" t="s">
        <v>7</v>
      </c>
      <c r="D181" s="32">
        <v>41760</v>
      </c>
      <c r="E181" s="33">
        <f t="shared" si="2"/>
        <v>5</v>
      </c>
      <c r="F181" s="33" t="s">
        <v>20</v>
      </c>
      <c r="G181" s="5" t="s">
        <v>14</v>
      </c>
      <c r="H181" s="5" t="s">
        <v>16</v>
      </c>
      <c r="I181" s="5" t="s">
        <v>4</v>
      </c>
      <c r="J181" s="36">
        <v>3032362.88845</v>
      </c>
    </row>
    <row r="182" spans="1:10" x14ac:dyDescent="0.25">
      <c r="A182" s="5" t="s">
        <v>37</v>
      </c>
      <c r="B182" s="5" t="s">
        <v>0</v>
      </c>
      <c r="C182" s="5" t="s">
        <v>7</v>
      </c>
      <c r="D182" s="32">
        <v>41791</v>
      </c>
      <c r="E182" s="33">
        <f t="shared" si="2"/>
        <v>6</v>
      </c>
      <c r="F182" s="33" t="s">
        <v>20</v>
      </c>
      <c r="G182" s="5" t="s">
        <v>14</v>
      </c>
      <c r="H182" s="5" t="s">
        <v>16</v>
      </c>
      <c r="I182" s="5" t="s">
        <v>4</v>
      </c>
      <c r="J182" s="36">
        <v>3079299.10885</v>
      </c>
    </row>
    <row r="183" spans="1:10" x14ac:dyDescent="0.25">
      <c r="A183" s="5" t="s">
        <v>37</v>
      </c>
      <c r="B183" s="5" t="s">
        <v>35</v>
      </c>
      <c r="C183" s="5" t="s">
        <v>6</v>
      </c>
      <c r="D183" s="32">
        <v>41456</v>
      </c>
      <c r="E183" s="33">
        <f t="shared" si="2"/>
        <v>7</v>
      </c>
      <c r="F183" s="33" t="s">
        <v>1</v>
      </c>
      <c r="G183" s="5" t="s">
        <v>24</v>
      </c>
      <c r="H183" s="5" t="s">
        <v>25</v>
      </c>
      <c r="I183" s="5" t="s">
        <v>4</v>
      </c>
      <c r="J183" s="36">
        <v>593751.84077137313</v>
      </c>
    </row>
    <row r="184" spans="1:10" x14ac:dyDescent="0.25">
      <c r="A184" s="5" t="s">
        <v>37</v>
      </c>
      <c r="B184" s="5" t="s">
        <v>35</v>
      </c>
      <c r="C184" s="5" t="s">
        <v>6</v>
      </c>
      <c r="D184" s="32">
        <v>41487</v>
      </c>
      <c r="E184" s="33">
        <f t="shared" si="2"/>
        <v>8</v>
      </c>
      <c r="F184" s="33" t="s">
        <v>1</v>
      </c>
      <c r="G184" s="5" t="s">
        <v>24</v>
      </c>
      <c r="H184" s="5" t="s">
        <v>25</v>
      </c>
      <c r="I184" s="5" t="s">
        <v>4</v>
      </c>
      <c r="J184" s="36">
        <v>820393.03401412489</v>
      </c>
    </row>
    <row r="185" spans="1:10" x14ac:dyDescent="0.25">
      <c r="A185" s="5" t="s">
        <v>37</v>
      </c>
      <c r="B185" s="5" t="s">
        <v>35</v>
      </c>
      <c r="C185" s="5" t="s">
        <v>6</v>
      </c>
      <c r="D185" s="32">
        <v>41518</v>
      </c>
      <c r="E185" s="33">
        <f t="shared" si="2"/>
        <v>9</v>
      </c>
      <c r="F185" s="33" t="s">
        <v>1</v>
      </c>
      <c r="G185" s="5" t="s">
        <v>24</v>
      </c>
      <c r="H185" s="5" t="s">
        <v>25</v>
      </c>
      <c r="I185" s="5" t="s">
        <v>4</v>
      </c>
      <c r="J185" s="36">
        <v>642291.58212862327</v>
      </c>
    </row>
    <row r="186" spans="1:10" x14ac:dyDescent="0.25">
      <c r="A186" s="5" t="s">
        <v>37</v>
      </c>
      <c r="B186" s="5" t="s">
        <v>35</v>
      </c>
      <c r="C186" s="5" t="s">
        <v>6</v>
      </c>
      <c r="D186" s="32">
        <v>41548</v>
      </c>
      <c r="E186" s="33">
        <f t="shared" si="2"/>
        <v>10</v>
      </c>
      <c r="F186" s="33" t="s">
        <v>1</v>
      </c>
      <c r="G186" s="5" t="s">
        <v>24</v>
      </c>
      <c r="H186" s="5" t="s">
        <v>25</v>
      </c>
      <c r="I186" s="5" t="s">
        <v>4</v>
      </c>
      <c r="J186" s="36">
        <v>609639.97288837493</v>
      </c>
    </row>
    <row r="187" spans="1:10" x14ac:dyDescent="0.25">
      <c r="A187" s="5" t="s">
        <v>37</v>
      </c>
      <c r="B187" s="5" t="s">
        <v>35</v>
      </c>
      <c r="C187" s="5" t="s">
        <v>6</v>
      </c>
      <c r="D187" s="32">
        <v>41579</v>
      </c>
      <c r="E187" s="33">
        <f t="shared" si="2"/>
        <v>11</v>
      </c>
      <c r="F187" s="33" t="s">
        <v>1</v>
      </c>
      <c r="G187" s="5" t="s">
        <v>24</v>
      </c>
      <c r="H187" s="5" t="s">
        <v>25</v>
      </c>
      <c r="I187" s="5" t="s">
        <v>4</v>
      </c>
      <c r="J187" s="36">
        <v>626073.16897124995</v>
      </c>
    </row>
    <row r="188" spans="1:10" x14ac:dyDescent="0.25">
      <c r="A188" s="5" t="s">
        <v>37</v>
      </c>
      <c r="B188" s="5" t="s">
        <v>35</v>
      </c>
      <c r="C188" s="5" t="s">
        <v>6</v>
      </c>
      <c r="D188" s="32">
        <v>41609</v>
      </c>
      <c r="E188" s="33">
        <f t="shared" ref="E188:E194" si="3">MONTH(D188)</f>
        <v>12</v>
      </c>
      <c r="F188" s="33" t="s">
        <v>1</v>
      </c>
      <c r="G188" s="5" t="s">
        <v>24</v>
      </c>
      <c r="H188" s="5" t="s">
        <v>25</v>
      </c>
      <c r="I188" s="5" t="s">
        <v>4</v>
      </c>
      <c r="J188" s="36">
        <v>602153.37789750006</v>
      </c>
    </row>
    <row r="189" spans="1:10" x14ac:dyDescent="0.25">
      <c r="A189" s="5" t="s">
        <v>37</v>
      </c>
      <c r="B189" s="5" t="s">
        <v>35</v>
      </c>
      <c r="C189" s="5" t="s">
        <v>6</v>
      </c>
      <c r="D189" s="32">
        <v>41640</v>
      </c>
      <c r="E189" s="33">
        <f t="shared" si="3"/>
        <v>1</v>
      </c>
      <c r="F189" s="33" t="s">
        <v>1</v>
      </c>
      <c r="G189" s="5" t="s">
        <v>24</v>
      </c>
      <c r="H189" s="5" t="s">
        <v>25</v>
      </c>
      <c r="I189" s="5" t="s">
        <v>4</v>
      </c>
      <c r="J189" s="36">
        <v>1146143.9846999997</v>
      </c>
    </row>
    <row r="190" spans="1:10" x14ac:dyDescent="0.25">
      <c r="A190" s="5" t="s">
        <v>37</v>
      </c>
      <c r="B190" s="5" t="s">
        <v>35</v>
      </c>
      <c r="C190" s="5" t="s">
        <v>6</v>
      </c>
      <c r="D190" s="32">
        <v>41671</v>
      </c>
      <c r="E190" s="33">
        <f t="shared" si="3"/>
        <v>2</v>
      </c>
      <c r="F190" s="33" t="s">
        <v>1</v>
      </c>
      <c r="G190" s="5" t="s">
        <v>24</v>
      </c>
      <c r="H190" s="5" t="s">
        <v>25</v>
      </c>
      <c r="I190" s="5" t="s">
        <v>4</v>
      </c>
      <c r="J190" s="36">
        <v>964931.83751249989</v>
      </c>
    </row>
    <row r="191" spans="1:10" x14ac:dyDescent="0.25">
      <c r="A191" s="5" t="s">
        <v>37</v>
      </c>
      <c r="B191" s="5" t="s">
        <v>35</v>
      </c>
      <c r="C191" s="5" t="s">
        <v>6</v>
      </c>
      <c r="D191" s="32">
        <v>41699</v>
      </c>
      <c r="E191" s="33">
        <f t="shared" si="3"/>
        <v>3</v>
      </c>
      <c r="F191" s="33" t="s">
        <v>1</v>
      </c>
      <c r="G191" s="5" t="s">
        <v>24</v>
      </c>
      <c r="H191" s="5" t="s">
        <v>25</v>
      </c>
      <c r="I191" s="5" t="s">
        <v>4</v>
      </c>
      <c r="J191" s="36">
        <v>962733.95790000004</v>
      </c>
    </row>
    <row r="192" spans="1:10" x14ac:dyDescent="0.25">
      <c r="A192" s="5" t="s">
        <v>37</v>
      </c>
      <c r="B192" s="5" t="s">
        <v>35</v>
      </c>
      <c r="C192" s="5" t="s">
        <v>6</v>
      </c>
      <c r="D192" s="32">
        <v>41730</v>
      </c>
      <c r="E192" s="33">
        <f t="shared" si="3"/>
        <v>4</v>
      </c>
      <c r="F192" s="33" t="s">
        <v>1</v>
      </c>
      <c r="G192" s="5" t="s">
        <v>24</v>
      </c>
      <c r="H192" s="5" t="s">
        <v>25</v>
      </c>
      <c r="I192" s="5" t="s">
        <v>4</v>
      </c>
      <c r="J192" s="36">
        <v>964825.21760624985</v>
      </c>
    </row>
    <row r="193" spans="1:12" x14ac:dyDescent="0.25">
      <c r="A193" s="5" t="s">
        <v>37</v>
      </c>
      <c r="B193" s="5" t="s">
        <v>35</v>
      </c>
      <c r="C193" s="5" t="s">
        <v>6</v>
      </c>
      <c r="D193" s="32">
        <v>41760</v>
      </c>
      <c r="E193" s="33">
        <f t="shared" si="3"/>
        <v>5</v>
      </c>
      <c r="F193" s="33" t="s">
        <v>1</v>
      </c>
      <c r="G193" s="5" t="s">
        <v>24</v>
      </c>
      <c r="H193" s="5" t="s">
        <v>25</v>
      </c>
      <c r="I193" s="5" t="s">
        <v>4</v>
      </c>
      <c r="J193" s="36">
        <v>1024534.78359375</v>
      </c>
    </row>
    <row r="194" spans="1:12" x14ac:dyDescent="0.25">
      <c r="A194" s="5" t="s">
        <v>37</v>
      </c>
      <c r="B194" s="5" t="s">
        <v>35</v>
      </c>
      <c r="C194" s="5" t="s">
        <v>6</v>
      </c>
      <c r="D194" s="32">
        <v>41791</v>
      </c>
      <c r="E194" s="33">
        <f t="shared" si="3"/>
        <v>6</v>
      </c>
      <c r="F194" s="33" t="s">
        <v>1</v>
      </c>
      <c r="G194" s="5" t="s">
        <v>24</v>
      </c>
      <c r="H194" s="5" t="s">
        <v>25</v>
      </c>
      <c r="I194" s="5" t="s">
        <v>4</v>
      </c>
      <c r="J194" s="36">
        <v>1168045.22566875</v>
      </c>
    </row>
    <row r="195" spans="1:12" x14ac:dyDescent="0.25">
      <c r="A195" s="5" t="s">
        <v>37</v>
      </c>
      <c r="B195" s="5" t="s">
        <v>35</v>
      </c>
      <c r="C195" s="5" t="s">
        <v>6</v>
      </c>
      <c r="D195" s="32">
        <v>41456</v>
      </c>
      <c r="E195" s="33">
        <f>MONTH(D195)</f>
        <v>7</v>
      </c>
      <c r="F195" s="33" t="s">
        <v>1</v>
      </c>
      <c r="G195" s="5" t="s">
        <v>26</v>
      </c>
      <c r="H195" s="5" t="s">
        <v>27</v>
      </c>
      <c r="I195" s="5" t="s">
        <v>4</v>
      </c>
      <c r="J195" s="36">
        <v>276807.38497499918</v>
      </c>
      <c r="K195" s="8"/>
      <c r="L195" s="8"/>
    </row>
    <row r="196" spans="1:12" x14ac:dyDescent="0.25">
      <c r="A196" s="5" t="s">
        <v>37</v>
      </c>
      <c r="B196" s="5" t="s">
        <v>35</v>
      </c>
      <c r="C196" s="5" t="s">
        <v>6</v>
      </c>
      <c r="D196" s="32">
        <v>41487</v>
      </c>
      <c r="E196" s="33">
        <f t="shared" ref="E196:E207" si="4">MONTH(D196)</f>
        <v>8</v>
      </c>
      <c r="F196" s="33" t="s">
        <v>1</v>
      </c>
      <c r="G196" s="5" t="s">
        <v>26</v>
      </c>
      <c r="H196" s="5" t="s">
        <v>27</v>
      </c>
      <c r="I196" s="5" t="s">
        <v>4</v>
      </c>
      <c r="J196" s="36">
        <v>382467.614925</v>
      </c>
      <c r="K196" s="8"/>
      <c r="L196" s="8"/>
    </row>
    <row r="197" spans="1:12" x14ac:dyDescent="0.25">
      <c r="A197" s="5" t="s">
        <v>37</v>
      </c>
      <c r="B197" s="5" t="s">
        <v>35</v>
      </c>
      <c r="C197" s="5" t="s">
        <v>6</v>
      </c>
      <c r="D197" s="32">
        <v>41518</v>
      </c>
      <c r="E197" s="33">
        <f t="shared" si="4"/>
        <v>9</v>
      </c>
      <c r="F197" s="33" t="s">
        <v>1</v>
      </c>
      <c r="G197" s="5" t="s">
        <v>26</v>
      </c>
      <c r="H197" s="5" t="s">
        <v>27</v>
      </c>
      <c r="I197" s="5" t="s">
        <v>4</v>
      </c>
      <c r="J197" s="36">
        <v>299436.63502499921</v>
      </c>
      <c r="K197" s="8"/>
      <c r="L197" s="8"/>
    </row>
    <row r="198" spans="1:12" x14ac:dyDescent="0.25">
      <c r="A198" s="5" t="s">
        <v>37</v>
      </c>
      <c r="B198" s="5" t="s">
        <v>35</v>
      </c>
      <c r="C198" s="5" t="s">
        <v>6</v>
      </c>
      <c r="D198" s="32">
        <v>41548</v>
      </c>
      <c r="E198" s="33">
        <f t="shared" si="4"/>
        <v>10</v>
      </c>
      <c r="F198" s="33" t="s">
        <v>1</v>
      </c>
      <c r="G198" s="5" t="s">
        <v>26</v>
      </c>
      <c r="H198" s="5" t="s">
        <v>27</v>
      </c>
      <c r="I198" s="5" t="s">
        <v>4</v>
      </c>
      <c r="J198" s="36">
        <v>284214.43957499997</v>
      </c>
      <c r="K198" s="8"/>
      <c r="L198" s="8"/>
    </row>
    <row r="199" spans="1:12" x14ac:dyDescent="0.25">
      <c r="A199" s="5" t="s">
        <v>37</v>
      </c>
      <c r="B199" s="5" t="s">
        <v>35</v>
      </c>
      <c r="C199" s="5" t="s">
        <v>6</v>
      </c>
      <c r="D199" s="32">
        <v>41579</v>
      </c>
      <c r="E199" s="33">
        <f t="shared" si="4"/>
        <v>11</v>
      </c>
      <c r="F199" s="33" t="s">
        <v>1</v>
      </c>
      <c r="G199" s="5" t="s">
        <v>26</v>
      </c>
      <c r="H199" s="5" t="s">
        <v>27</v>
      </c>
      <c r="I199" s="5" t="s">
        <v>4</v>
      </c>
      <c r="J199" s="36">
        <v>291875.60325000004</v>
      </c>
      <c r="K199" s="8"/>
      <c r="L199" s="8"/>
    </row>
    <row r="200" spans="1:12" x14ac:dyDescent="0.25">
      <c r="A200" s="5" t="s">
        <v>37</v>
      </c>
      <c r="B200" s="5" t="s">
        <v>35</v>
      </c>
      <c r="C200" s="5" t="s">
        <v>6</v>
      </c>
      <c r="D200" s="32">
        <v>41609</v>
      </c>
      <c r="E200" s="33">
        <f t="shared" si="4"/>
        <v>12</v>
      </c>
      <c r="F200" s="33" t="s">
        <v>1</v>
      </c>
      <c r="G200" s="5" t="s">
        <v>26</v>
      </c>
      <c r="H200" s="5" t="s">
        <v>27</v>
      </c>
      <c r="I200" s="5" t="s">
        <v>4</v>
      </c>
      <c r="J200" s="36">
        <v>280724.18550000002</v>
      </c>
      <c r="K200" s="8"/>
      <c r="L200" s="8"/>
    </row>
    <row r="201" spans="1:12" x14ac:dyDescent="0.25">
      <c r="A201" s="5" t="s">
        <v>37</v>
      </c>
      <c r="B201" s="5" t="s">
        <v>35</v>
      </c>
      <c r="C201" s="5" t="s">
        <v>6</v>
      </c>
      <c r="D201" s="32">
        <v>41640</v>
      </c>
      <c r="E201" s="33">
        <f t="shared" si="4"/>
        <v>1</v>
      </c>
      <c r="F201" s="33" t="s">
        <v>1</v>
      </c>
      <c r="G201" s="5" t="s">
        <v>26</v>
      </c>
      <c r="H201" s="5" t="s">
        <v>27</v>
      </c>
      <c r="I201" s="5" t="s">
        <v>4</v>
      </c>
      <c r="J201" s="36">
        <v>534332.85999999987</v>
      </c>
    </row>
    <row r="202" spans="1:12" x14ac:dyDescent="0.25">
      <c r="A202" s="5" t="s">
        <v>37</v>
      </c>
      <c r="B202" s="5" t="s">
        <v>35</v>
      </c>
      <c r="C202" s="5" t="s">
        <v>6</v>
      </c>
      <c r="D202" s="32">
        <v>41671</v>
      </c>
      <c r="E202" s="33">
        <f t="shared" si="4"/>
        <v>2</v>
      </c>
      <c r="F202" s="33" t="s">
        <v>1</v>
      </c>
      <c r="G202" s="5" t="s">
        <v>26</v>
      </c>
      <c r="H202" s="5" t="s">
        <v>27</v>
      </c>
      <c r="I202" s="5" t="s">
        <v>4</v>
      </c>
      <c r="J202" s="36">
        <v>449851.67249999999</v>
      </c>
    </row>
    <row r="203" spans="1:12" x14ac:dyDescent="0.25">
      <c r="A203" s="5" t="s">
        <v>37</v>
      </c>
      <c r="B203" s="5" t="s">
        <v>35</v>
      </c>
      <c r="C203" s="5" t="s">
        <v>6</v>
      </c>
      <c r="D203" s="32">
        <v>41699</v>
      </c>
      <c r="E203" s="33">
        <f t="shared" si="4"/>
        <v>3</v>
      </c>
      <c r="F203" s="33" t="s">
        <v>1</v>
      </c>
      <c r="G203" s="5" t="s">
        <v>26</v>
      </c>
      <c r="H203" s="5" t="s">
        <v>27</v>
      </c>
      <c r="I203" s="5" t="s">
        <v>4</v>
      </c>
      <c r="J203" s="36">
        <v>448827.02</v>
      </c>
    </row>
    <row r="204" spans="1:12" x14ac:dyDescent="0.25">
      <c r="A204" s="5" t="s">
        <v>37</v>
      </c>
      <c r="B204" s="5" t="s">
        <v>35</v>
      </c>
      <c r="C204" s="5" t="s">
        <v>6</v>
      </c>
      <c r="D204" s="32">
        <v>41730</v>
      </c>
      <c r="E204" s="33">
        <f t="shared" si="4"/>
        <v>4</v>
      </c>
      <c r="F204" s="33" t="s">
        <v>1</v>
      </c>
      <c r="G204" s="5" t="s">
        <v>26</v>
      </c>
      <c r="H204" s="5" t="s">
        <v>27</v>
      </c>
      <c r="I204" s="5" t="s">
        <v>4</v>
      </c>
      <c r="J204" s="36">
        <v>449801.96625</v>
      </c>
    </row>
    <row r="205" spans="1:12" x14ac:dyDescent="0.25">
      <c r="A205" s="5" t="s">
        <v>37</v>
      </c>
      <c r="B205" s="5" t="s">
        <v>35</v>
      </c>
      <c r="C205" s="5" t="s">
        <v>6</v>
      </c>
      <c r="D205" s="32">
        <v>41760</v>
      </c>
      <c r="E205" s="33">
        <f t="shared" si="4"/>
        <v>5</v>
      </c>
      <c r="F205" s="33" t="s">
        <v>1</v>
      </c>
      <c r="G205" s="5" t="s">
        <v>26</v>
      </c>
      <c r="H205" s="5" t="s">
        <v>27</v>
      </c>
      <c r="I205" s="5" t="s">
        <v>4</v>
      </c>
      <c r="J205" s="36">
        <v>477638.59375</v>
      </c>
    </row>
    <row r="206" spans="1:12" x14ac:dyDescent="0.25">
      <c r="A206" s="5" t="s">
        <v>37</v>
      </c>
      <c r="B206" s="5" t="s">
        <v>35</v>
      </c>
      <c r="C206" s="5" t="s">
        <v>6</v>
      </c>
      <c r="D206" s="32">
        <v>41791</v>
      </c>
      <c r="E206" s="33">
        <f t="shared" si="4"/>
        <v>6</v>
      </c>
      <c r="F206" s="33" t="s">
        <v>1</v>
      </c>
      <c r="G206" s="5" t="s">
        <v>26</v>
      </c>
      <c r="H206" s="5" t="s">
        <v>27</v>
      </c>
      <c r="I206" s="5" t="s">
        <v>4</v>
      </c>
      <c r="J206" s="36">
        <v>544543.22875000001</v>
      </c>
    </row>
    <row r="207" spans="1:12" x14ac:dyDescent="0.25">
      <c r="A207" s="5" t="s">
        <v>37</v>
      </c>
      <c r="B207" s="5" t="s">
        <v>35</v>
      </c>
      <c r="C207" s="5" t="s">
        <v>6</v>
      </c>
      <c r="D207" s="32">
        <v>41456</v>
      </c>
      <c r="E207" s="33">
        <f t="shared" si="4"/>
        <v>7</v>
      </c>
      <c r="F207" s="33" t="s">
        <v>1</v>
      </c>
      <c r="G207" s="5" t="s">
        <v>26</v>
      </c>
      <c r="H207" s="5" t="s">
        <v>28</v>
      </c>
      <c r="I207" s="5" t="s">
        <v>4</v>
      </c>
      <c r="J207" s="36">
        <v>415211.07746249868</v>
      </c>
    </row>
    <row r="208" spans="1:12" x14ac:dyDescent="0.25">
      <c r="A208" s="5" t="s">
        <v>37</v>
      </c>
      <c r="B208" s="5" t="s">
        <v>35</v>
      </c>
      <c r="C208" s="5" t="s">
        <v>6</v>
      </c>
      <c r="D208" s="32">
        <v>41487</v>
      </c>
      <c r="E208" s="33">
        <f t="shared" ref="E208:E218" si="5">MONTH(D208)</f>
        <v>8</v>
      </c>
      <c r="F208" s="33" t="s">
        <v>1</v>
      </c>
      <c r="G208" s="5" t="s">
        <v>26</v>
      </c>
      <c r="H208" s="5" t="s">
        <v>28</v>
      </c>
      <c r="I208" s="5" t="s">
        <v>4</v>
      </c>
      <c r="J208" s="36">
        <v>573701.42238750006</v>
      </c>
    </row>
    <row r="209" spans="1:10" x14ac:dyDescent="0.25">
      <c r="A209" s="5" t="s">
        <v>37</v>
      </c>
      <c r="B209" s="5" t="s">
        <v>35</v>
      </c>
      <c r="C209" s="5" t="s">
        <v>6</v>
      </c>
      <c r="D209" s="32">
        <v>41518</v>
      </c>
      <c r="E209" s="33">
        <f t="shared" si="5"/>
        <v>9</v>
      </c>
      <c r="F209" s="33" t="s">
        <v>1</v>
      </c>
      <c r="G209" s="5" t="s">
        <v>26</v>
      </c>
      <c r="H209" s="5" t="s">
        <v>28</v>
      </c>
      <c r="I209" s="5" t="s">
        <v>4</v>
      </c>
      <c r="J209" s="36">
        <v>449154.95253749873</v>
      </c>
    </row>
    <row r="210" spans="1:10" x14ac:dyDescent="0.25">
      <c r="A210" s="5" t="s">
        <v>37</v>
      </c>
      <c r="B210" s="5" t="s">
        <v>35</v>
      </c>
      <c r="C210" s="5" t="s">
        <v>6</v>
      </c>
      <c r="D210" s="32">
        <v>41548</v>
      </c>
      <c r="E210" s="33">
        <f t="shared" si="5"/>
        <v>10</v>
      </c>
      <c r="F210" s="33" t="s">
        <v>1</v>
      </c>
      <c r="G210" s="5" t="s">
        <v>26</v>
      </c>
      <c r="H210" s="5" t="s">
        <v>28</v>
      </c>
      <c r="I210" s="5" t="s">
        <v>4</v>
      </c>
      <c r="J210" s="36">
        <v>426321.65936249989</v>
      </c>
    </row>
    <row r="211" spans="1:10" x14ac:dyDescent="0.25">
      <c r="A211" s="5" t="s">
        <v>37</v>
      </c>
      <c r="B211" s="5" t="s">
        <v>35</v>
      </c>
      <c r="C211" s="5" t="s">
        <v>6</v>
      </c>
      <c r="D211" s="32">
        <v>41579</v>
      </c>
      <c r="E211" s="33">
        <f t="shared" si="5"/>
        <v>11</v>
      </c>
      <c r="F211" s="33" t="s">
        <v>1</v>
      </c>
      <c r="G211" s="5" t="s">
        <v>26</v>
      </c>
      <c r="H211" s="5" t="s">
        <v>28</v>
      </c>
      <c r="I211" s="5" t="s">
        <v>4</v>
      </c>
      <c r="J211" s="36">
        <v>437813.40487499995</v>
      </c>
    </row>
    <row r="212" spans="1:10" x14ac:dyDescent="0.25">
      <c r="A212" s="5" t="s">
        <v>37</v>
      </c>
      <c r="B212" s="5" t="s">
        <v>35</v>
      </c>
      <c r="C212" s="5" t="s">
        <v>6</v>
      </c>
      <c r="D212" s="32">
        <v>41609</v>
      </c>
      <c r="E212" s="33">
        <f t="shared" si="5"/>
        <v>12</v>
      </c>
      <c r="F212" s="33" t="s">
        <v>1</v>
      </c>
      <c r="G212" s="5" t="s">
        <v>26</v>
      </c>
      <c r="H212" s="5" t="s">
        <v>28</v>
      </c>
      <c r="I212" s="5" t="s">
        <v>4</v>
      </c>
      <c r="J212" s="36">
        <v>421086.27824999997</v>
      </c>
    </row>
    <row r="213" spans="1:10" x14ac:dyDescent="0.25">
      <c r="A213" s="5" t="s">
        <v>37</v>
      </c>
      <c r="B213" s="5" t="s">
        <v>35</v>
      </c>
      <c r="C213" s="5" t="s">
        <v>6</v>
      </c>
      <c r="D213" s="32">
        <v>41640</v>
      </c>
      <c r="E213" s="33">
        <f t="shared" si="5"/>
        <v>1</v>
      </c>
      <c r="F213" s="33" t="s">
        <v>1</v>
      </c>
      <c r="G213" s="5" t="s">
        <v>26</v>
      </c>
      <c r="H213" s="5" t="s">
        <v>28</v>
      </c>
      <c r="I213" s="5" t="s">
        <v>4</v>
      </c>
      <c r="J213" s="36">
        <v>801499.2899999998</v>
      </c>
    </row>
    <row r="214" spans="1:10" x14ac:dyDescent="0.25">
      <c r="A214" s="5" t="s">
        <v>37</v>
      </c>
      <c r="B214" s="5" t="s">
        <v>35</v>
      </c>
      <c r="C214" s="5" t="s">
        <v>6</v>
      </c>
      <c r="D214" s="32">
        <v>41671</v>
      </c>
      <c r="E214" s="33">
        <f t="shared" si="5"/>
        <v>2</v>
      </c>
      <c r="F214" s="33" t="s">
        <v>1</v>
      </c>
      <c r="G214" s="5" t="s">
        <v>26</v>
      </c>
      <c r="H214" s="5" t="s">
        <v>28</v>
      </c>
      <c r="I214" s="5" t="s">
        <v>4</v>
      </c>
      <c r="J214" s="36">
        <v>674777.50874999992</v>
      </c>
    </row>
    <row r="215" spans="1:10" x14ac:dyDescent="0.25">
      <c r="A215" s="5" t="s">
        <v>37</v>
      </c>
      <c r="B215" s="5" t="s">
        <v>35</v>
      </c>
      <c r="C215" s="5" t="s">
        <v>6</v>
      </c>
      <c r="D215" s="32">
        <v>41699</v>
      </c>
      <c r="E215" s="33">
        <f t="shared" si="5"/>
        <v>3</v>
      </c>
      <c r="F215" s="33" t="s">
        <v>1</v>
      </c>
      <c r="G215" s="5" t="s">
        <v>26</v>
      </c>
      <c r="H215" s="5" t="s">
        <v>28</v>
      </c>
      <c r="I215" s="5" t="s">
        <v>4</v>
      </c>
      <c r="J215" s="36">
        <v>673240.53</v>
      </c>
    </row>
    <row r="216" spans="1:10" x14ac:dyDescent="0.25">
      <c r="A216" s="5" t="s">
        <v>37</v>
      </c>
      <c r="B216" s="5" t="s">
        <v>35</v>
      </c>
      <c r="C216" s="5" t="s">
        <v>6</v>
      </c>
      <c r="D216" s="32">
        <v>41730</v>
      </c>
      <c r="E216" s="33">
        <f t="shared" si="5"/>
        <v>4</v>
      </c>
      <c r="F216" s="33" t="s">
        <v>1</v>
      </c>
      <c r="G216" s="5" t="s">
        <v>26</v>
      </c>
      <c r="H216" s="5" t="s">
        <v>28</v>
      </c>
      <c r="I216" s="5" t="s">
        <v>4</v>
      </c>
      <c r="J216" s="36">
        <v>674702.94937499997</v>
      </c>
    </row>
    <row r="217" spans="1:10" x14ac:dyDescent="0.25">
      <c r="A217" s="5" t="s">
        <v>37</v>
      </c>
      <c r="B217" s="5" t="s">
        <v>35</v>
      </c>
      <c r="C217" s="5" t="s">
        <v>6</v>
      </c>
      <c r="D217" s="32">
        <v>41760</v>
      </c>
      <c r="E217" s="33">
        <f t="shared" si="5"/>
        <v>5</v>
      </c>
      <c r="F217" s="33" t="s">
        <v>1</v>
      </c>
      <c r="G217" s="5" t="s">
        <v>26</v>
      </c>
      <c r="H217" s="5" t="s">
        <v>28</v>
      </c>
      <c r="I217" s="5" t="s">
        <v>4</v>
      </c>
      <c r="J217" s="36">
        <v>716457.890625</v>
      </c>
    </row>
    <row r="218" spans="1:10" x14ac:dyDescent="0.25">
      <c r="A218" s="5" t="s">
        <v>37</v>
      </c>
      <c r="B218" s="5" t="s">
        <v>35</v>
      </c>
      <c r="C218" s="5" t="s">
        <v>6</v>
      </c>
      <c r="D218" s="32">
        <v>41791</v>
      </c>
      <c r="E218" s="33">
        <f t="shared" si="5"/>
        <v>6</v>
      </c>
      <c r="F218" s="33" t="s">
        <v>1</v>
      </c>
      <c r="G218" s="5" t="s">
        <v>26</v>
      </c>
      <c r="H218" s="5" t="s">
        <v>28</v>
      </c>
      <c r="I218" s="5" t="s">
        <v>4</v>
      </c>
      <c r="J218" s="36">
        <v>816814.8431249999</v>
      </c>
    </row>
    <row r="219" spans="1:10" x14ac:dyDescent="0.25">
      <c r="A219" s="5" t="s">
        <v>37</v>
      </c>
      <c r="B219" s="5" t="s">
        <v>35</v>
      </c>
      <c r="C219" s="5" t="s">
        <v>6</v>
      </c>
      <c r="D219" s="32">
        <v>41456</v>
      </c>
      <c r="E219" s="33">
        <f t="shared" ref="E219:E282" si="6">MONTH(D219)</f>
        <v>7</v>
      </c>
      <c r="F219" s="33" t="s">
        <v>1</v>
      </c>
      <c r="G219" s="5" t="s">
        <v>44</v>
      </c>
      <c r="H219" s="5" t="s">
        <v>29</v>
      </c>
      <c r="I219" s="5" t="s">
        <v>4</v>
      </c>
      <c r="J219" s="36">
        <v>360688.41072499886</v>
      </c>
    </row>
    <row r="220" spans="1:10" x14ac:dyDescent="0.25">
      <c r="A220" s="5" t="s">
        <v>37</v>
      </c>
      <c r="B220" s="5" t="s">
        <v>35</v>
      </c>
      <c r="C220" s="5" t="s">
        <v>6</v>
      </c>
      <c r="D220" s="32">
        <v>41487</v>
      </c>
      <c r="E220" s="33">
        <f t="shared" si="6"/>
        <v>8</v>
      </c>
      <c r="F220" s="33" t="s">
        <v>1</v>
      </c>
      <c r="G220" s="5" t="s">
        <v>44</v>
      </c>
      <c r="H220" s="5" t="s">
        <v>29</v>
      </c>
      <c r="I220" s="5" t="s">
        <v>4</v>
      </c>
      <c r="J220" s="36">
        <v>498366.89217499993</v>
      </c>
    </row>
    <row r="221" spans="1:10" x14ac:dyDescent="0.25">
      <c r="A221" s="5" t="s">
        <v>37</v>
      </c>
      <c r="B221" s="5" t="s">
        <v>35</v>
      </c>
      <c r="C221" s="5" t="s">
        <v>6</v>
      </c>
      <c r="D221" s="32">
        <v>41518</v>
      </c>
      <c r="E221" s="33">
        <f t="shared" si="6"/>
        <v>9</v>
      </c>
      <c r="F221" s="33" t="s">
        <v>1</v>
      </c>
      <c r="G221" s="5" t="s">
        <v>44</v>
      </c>
      <c r="H221" s="5" t="s">
        <v>29</v>
      </c>
      <c r="I221" s="5" t="s">
        <v>4</v>
      </c>
      <c r="J221" s="36">
        <v>390175.00927499885</v>
      </c>
    </row>
    <row r="222" spans="1:10" x14ac:dyDescent="0.25">
      <c r="A222" s="5" t="s">
        <v>37</v>
      </c>
      <c r="B222" s="5" t="s">
        <v>35</v>
      </c>
      <c r="C222" s="5" t="s">
        <v>6</v>
      </c>
      <c r="D222" s="32">
        <v>41548</v>
      </c>
      <c r="E222" s="33">
        <f t="shared" si="6"/>
        <v>10</v>
      </c>
      <c r="F222" s="33" t="s">
        <v>1</v>
      </c>
      <c r="G222" s="5" t="s">
        <v>44</v>
      </c>
      <c r="H222" s="5" t="s">
        <v>29</v>
      </c>
      <c r="I222" s="5" t="s">
        <v>4</v>
      </c>
      <c r="J222" s="36">
        <v>370340.02732499992</v>
      </c>
    </row>
    <row r="223" spans="1:10" x14ac:dyDescent="0.25">
      <c r="A223" s="5" t="s">
        <v>37</v>
      </c>
      <c r="B223" s="5" t="s">
        <v>35</v>
      </c>
      <c r="C223" s="5" t="s">
        <v>6</v>
      </c>
      <c r="D223" s="32">
        <v>41579</v>
      </c>
      <c r="E223" s="33">
        <f t="shared" si="6"/>
        <v>11</v>
      </c>
      <c r="F223" s="33" t="s">
        <v>1</v>
      </c>
      <c r="G223" s="5" t="s">
        <v>44</v>
      </c>
      <c r="H223" s="5" t="s">
        <v>29</v>
      </c>
      <c r="I223" s="5" t="s">
        <v>4</v>
      </c>
      <c r="J223" s="36">
        <v>380322.75574999995</v>
      </c>
    </row>
    <row r="224" spans="1:10" x14ac:dyDescent="0.25">
      <c r="A224" s="5" t="s">
        <v>37</v>
      </c>
      <c r="B224" s="5" t="s">
        <v>35</v>
      </c>
      <c r="C224" s="5" t="s">
        <v>6</v>
      </c>
      <c r="D224" s="32">
        <v>41609</v>
      </c>
      <c r="E224" s="33">
        <f t="shared" si="6"/>
        <v>12</v>
      </c>
      <c r="F224" s="33" t="s">
        <v>1</v>
      </c>
      <c r="G224" s="5" t="s">
        <v>44</v>
      </c>
      <c r="H224" s="5" t="s">
        <v>29</v>
      </c>
      <c r="I224" s="5" t="s">
        <v>4</v>
      </c>
      <c r="J224" s="36">
        <v>365792.12049999996</v>
      </c>
    </row>
    <row r="225" spans="1:10" x14ac:dyDescent="0.25">
      <c r="A225" s="5" t="s">
        <v>37</v>
      </c>
      <c r="B225" s="5" t="s">
        <v>35</v>
      </c>
      <c r="C225" s="5" t="s">
        <v>6</v>
      </c>
      <c r="D225" s="32">
        <v>41640</v>
      </c>
      <c r="E225" s="33">
        <f t="shared" si="6"/>
        <v>1</v>
      </c>
      <c r="F225" s="33" t="s">
        <v>1</v>
      </c>
      <c r="G225" s="5" t="s">
        <v>44</v>
      </c>
      <c r="H225" s="5" t="s">
        <v>29</v>
      </c>
      <c r="I225" s="5" t="s">
        <v>4</v>
      </c>
      <c r="J225" s="36">
        <v>459526.25959999987</v>
      </c>
    </row>
    <row r="226" spans="1:10" x14ac:dyDescent="0.25">
      <c r="A226" s="5" t="s">
        <v>37</v>
      </c>
      <c r="B226" s="5" t="s">
        <v>35</v>
      </c>
      <c r="C226" s="5" t="s">
        <v>6</v>
      </c>
      <c r="D226" s="32">
        <v>41671</v>
      </c>
      <c r="E226" s="33">
        <f t="shared" si="6"/>
        <v>2</v>
      </c>
      <c r="F226" s="33" t="s">
        <v>1</v>
      </c>
      <c r="G226" s="5" t="s">
        <v>44</v>
      </c>
      <c r="H226" s="5" t="s">
        <v>29</v>
      </c>
      <c r="I226" s="5" t="s">
        <v>4</v>
      </c>
      <c r="J226" s="36">
        <v>386872.43834999995</v>
      </c>
    </row>
    <row r="227" spans="1:10" x14ac:dyDescent="0.25">
      <c r="A227" s="5" t="s">
        <v>37</v>
      </c>
      <c r="B227" s="5" t="s">
        <v>35</v>
      </c>
      <c r="C227" s="5" t="s">
        <v>6</v>
      </c>
      <c r="D227" s="32">
        <v>41699</v>
      </c>
      <c r="E227" s="33">
        <f t="shared" si="6"/>
        <v>3</v>
      </c>
      <c r="F227" s="33" t="s">
        <v>1</v>
      </c>
      <c r="G227" s="5" t="s">
        <v>44</v>
      </c>
      <c r="H227" s="5" t="s">
        <v>29</v>
      </c>
      <c r="I227" s="5" t="s">
        <v>4</v>
      </c>
      <c r="J227" s="36">
        <v>385991.23719999997</v>
      </c>
    </row>
    <row r="228" spans="1:10" x14ac:dyDescent="0.25">
      <c r="A228" s="5" t="s">
        <v>37</v>
      </c>
      <c r="B228" s="5" t="s">
        <v>35</v>
      </c>
      <c r="C228" s="5" t="s">
        <v>6</v>
      </c>
      <c r="D228" s="32">
        <v>41730</v>
      </c>
      <c r="E228" s="33">
        <f t="shared" si="6"/>
        <v>4</v>
      </c>
      <c r="F228" s="33" t="s">
        <v>1</v>
      </c>
      <c r="G228" s="5" t="s">
        <v>44</v>
      </c>
      <c r="H228" s="5" t="s">
        <v>29</v>
      </c>
      <c r="I228" s="5" t="s">
        <v>4</v>
      </c>
      <c r="J228" s="36">
        <v>386829.69097499992</v>
      </c>
    </row>
    <row r="229" spans="1:10" x14ac:dyDescent="0.25">
      <c r="A229" s="5" t="s">
        <v>37</v>
      </c>
      <c r="B229" s="5" t="s">
        <v>35</v>
      </c>
      <c r="C229" s="5" t="s">
        <v>6</v>
      </c>
      <c r="D229" s="32">
        <v>41760</v>
      </c>
      <c r="E229" s="33">
        <f t="shared" si="6"/>
        <v>5</v>
      </c>
      <c r="F229" s="33" t="s">
        <v>1</v>
      </c>
      <c r="G229" s="5" t="s">
        <v>44</v>
      </c>
      <c r="H229" s="5" t="s">
        <v>29</v>
      </c>
      <c r="I229" s="5" t="s">
        <v>4</v>
      </c>
      <c r="J229" s="36">
        <v>410769.19062499999</v>
      </c>
    </row>
    <row r="230" spans="1:10" x14ac:dyDescent="0.25">
      <c r="A230" s="5" t="s">
        <v>37</v>
      </c>
      <c r="B230" s="5" t="s">
        <v>35</v>
      </c>
      <c r="C230" s="5" t="s">
        <v>6</v>
      </c>
      <c r="D230" s="32">
        <v>41791</v>
      </c>
      <c r="E230" s="33">
        <f t="shared" si="6"/>
        <v>6</v>
      </c>
      <c r="F230" s="33" t="s">
        <v>1</v>
      </c>
      <c r="G230" s="5" t="s">
        <v>44</v>
      </c>
      <c r="H230" s="5" t="s">
        <v>29</v>
      </c>
      <c r="I230" s="5" t="s">
        <v>4</v>
      </c>
      <c r="J230" s="36">
        <v>468307.17672499991</v>
      </c>
    </row>
    <row r="231" spans="1:10" x14ac:dyDescent="0.25">
      <c r="A231" s="5" t="s">
        <v>37</v>
      </c>
      <c r="B231" s="5" t="s">
        <v>35</v>
      </c>
      <c r="C231" s="5" t="s">
        <v>6</v>
      </c>
      <c r="D231" s="32">
        <v>41456</v>
      </c>
      <c r="E231" s="33">
        <f t="shared" si="6"/>
        <v>7</v>
      </c>
      <c r="F231" s="33" t="s">
        <v>1</v>
      </c>
      <c r="G231" s="5" t="s">
        <v>44</v>
      </c>
      <c r="H231" s="5" t="s">
        <v>30</v>
      </c>
      <c r="I231" s="5" t="s">
        <v>4</v>
      </c>
      <c r="J231" s="36">
        <v>226478.76952499934</v>
      </c>
    </row>
    <row r="232" spans="1:10" x14ac:dyDescent="0.25">
      <c r="A232" s="5" t="s">
        <v>37</v>
      </c>
      <c r="B232" s="5" t="s">
        <v>35</v>
      </c>
      <c r="C232" s="5" t="s">
        <v>6</v>
      </c>
      <c r="D232" s="32">
        <v>41487</v>
      </c>
      <c r="E232" s="33">
        <f t="shared" si="6"/>
        <v>8</v>
      </c>
      <c r="F232" s="33" t="s">
        <v>1</v>
      </c>
      <c r="G232" s="5" t="s">
        <v>44</v>
      </c>
      <c r="H232" s="5" t="s">
        <v>30</v>
      </c>
      <c r="I232" s="5" t="s">
        <v>4</v>
      </c>
      <c r="J232" s="36">
        <v>312928.04857500002</v>
      </c>
    </row>
    <row r="233" spans="1:10" x14ac:dyDescent="0.25">
      <c r="A233" s="5" t="s">
        <v>37</v>
      </c>
      <c r="B233" s="5" t="s">
        <v>35</v>
      </c>
      <c r="C233" s="5" t="s">
        <v>6</v>
      </c>
      <c r="D233" s="32">
        <v>41518</v>
      </c>
      <c r="E233" s="33">
        <f t="shared" si="6"/>
        <v>9</v>
      </c>
      <c r="F233" s="33" t="s">
        <v>1</v>
      </c>
      <c r="G233" s="5" t="s">
        <v>44</v>
      </c>
      <c r="H233" s="5" t="s">
        <v>30</v>
      </c>
      <c r="I233" s="5" t="s">
        <v>4</v>
      </c>
      <c r="J233" s="36">
        <v>244993.61047499935</v>
      </c>
    </row>
    <row r="234" spans="1:10" x14ac:dyDescent="0.25">
      <c r="A234" s="5" t="s">
        <v>37</v>
      </c>
      <c r="B234" s="5" t="s">
        <v>35</v>
      </c>
      <c r="C234" s="5" t="s">
        <v>6</v>
      </c>
      <c r="D234" s="32">
        <v>41548</v>
      </c>
      <c r="E234" s="33">
        <f t="shared" si="6"/>
        <v>10</v>
      </c>
      <c r="F234" s="33" t="s">
        <v>1</v>
      </c>
      <c r="G234" s="5" t="s">
        <v>44</v>
      </c>
      <c r="H234" s="5" t="s">
        <v>30</v>
      </c>
      <c r="I234" s="5" t="s">
        <v>4</v>
      </c>
      <c r="J234" s="36">
        <v>232539.08692499998</v>
      </c>
    </row>
    <row r="235" spans="1:10" x14ac:dyDescent="0.25">
      <c r="A235" s="5" t="s">
        <v>37</v>
      </c>
      <c r="B235" s="5" t="s">
        <v>35</v>
      </c>
      <c r="C235" s="5" t="s">
        <v>6</v>
      </c>
      <c r="D235" s="32">
        <v>41579</v>
      </c>
      <c r="E235" s="33">
        <f t="shared" si="6"/>
        <v>11</v>
      </c>
      <c r="F235" s="33" t="s">
        <v>1</v>
      </c>
      <c r="G235" s="5" t="s">
        <v>44</v>
      </c>
      <c r="H235" s="5" t="s">
        <v>30</v>
      </c>
      <c r="I235" s="5" t="s">
        <v>4</v>
      </c>
      <c r="J235" s="36">
        <v>238807.31175000002</v>
      </c>
    </row>
    <row r="236" spans="1:10" x14ac:dyDescent="0.25">
      <c r="A236" s="5" t="s">
        <v>37</v>
      </c>
      <c r="B236" s="5" t="s">
        <v>35</v>
      </c>
      <c r="C236" s="5" t="s">
        <v>6</v>
      </c>
      <c r="D236" s="32">
        <v>41609</v>
      </c>
      <c r="E236" s="33">
        <f t="shared" si="6"/>
        <v>12</v>
      </c>
      <c r="F236" s="33" t="s">
        <v>1</v>
      </c>
      <c r="G236" s="5" t="s">
        <v>44</v>
      </c>
      <c r="H236" s="5" t="s">
        <v>30</v>
      </c>
      <c r="I236" s="5" t="s">
        <v>4</v>
      </c>
      <c r="J236" s="36">
        <v>229683.42450000002</v>
      </c>
    </row>
    <row r="237" spans="1:10" x14ac:dyDescent="0.25">
      <c r="A237" s="5" t="s">
        <v>37</v>
      </c>
      <c r="B237" s="5" t="s">
        <v>35</v>
      </c>
      <c r="C237" s="5" t="s">
        <v>6</v>
      </c>
      <c r="D237" s="32">
        <v>41640</v>
      </c>
      <c r="E237" s="33">
        <f t="shared" si="6"/>
        <v>1</v>
      </c>
      <c r="F237" s="33" t="s">
        <v>1</v>
      </c>
      <c r="G237" s="5" t="s">
        <v>44</v>
      </c>
      <c r="H237" s="5" t="s">
        <v>30</v>
      </c>
      <c r="I237" s="5" t="s">
        <v>4</v>
      </c>
      <c r="J237" s="36">
        <v>288539.74439999997</v>
      </c>
    </row>
    <row r="238" spans="1:10" x14ac:dyDescent="0.25">
      <c r="A238" s="5" t="s">
        <v>37</v>
      </c>
      <c r="B238" s="5" t="s">
        <v>35</v>
      </c>
      <c r="C238" s="5" t="s">
        <v>6</v>
      </c>
      <c r="D238" s="32">
        <v>41671</v>
      </c>
      <c r="E238" s="33">
        <f t="shared" si="6"/>
        <v>2</v>
      </c>
      <c r="F238" s="33" t="s">
        <v>1</v>
      </c>
      <c r="G238" s="5" t="s">
        <v>44</v>
      </c>
      <c r="H238" s="5" t="s">
        <v>30</v>
      </c>
      <c r="I238" s="5" t="s">
        <v>4</v>
      </c>
      <c r="J238" s="36">
        <v>242919.90315</v>
      </c>
    </row>
    <row r="239" spans="1:10" x14ac:dyDescent="0.25">
      <c r="A239" s="5" t="s">
        <v>37</v>
      </c>
      <c r="B239" s="5" t="s">
        <v>35</v>
      </c>
      <c r="C239" s="5" t="s">
        <v>6</v>
      </c>
      <c r="D239" s="32">
        <v>41699</v>
      </c>
      <c r="E239" s="33">
        <f t="shared" si="6"/>
        <v>3</v>
      </c>
      <c r="F239" s="33" t="s">
        <v>1</v>
      </c>
      <c r="G239" s="5" t="s">
        <v>44</v>
      </c>
      <c r="H239" s="5" t="s">
        <v>30</v>
      </c>
      <c r="I239" s="5" t="s">
        <v>4</v>
      </c>
      <c r="J239" s="36">
        <v>242366.59080000003</v>
      </c>
    </row>
    <row r="240" spans="1:10" x14ac:dyDescent="0.25">
      <c r="A240" s="5" t="s">
        <v>37</v>
      </c>
      <c r="B240" s="5" t="s">
        <v>35</v>
      </c>
      <c r="C240" s="5" t="s">
        <v>6</v>
      </c>
      <c r="D240" s="32">
        <v>41730</v>
      </c>
      <c r="E240" s="33">
        <f t="shared" si="6"/>
        <v>4</v>
      </c>
      <c r="F240" s="33" t="s">
        <v>1</v>
      </c>
      <c r="G240" s="5" t="s">
        <v>44</v>
      </c>
      <c r="H240" s="5" t="s">
        <v>30</v>
      </c>
      <c r="I240" s="5" t="s">
        <v>4</v>
      </c>
      <c r="J240" s="36">
        <v>242893.06177500001</v>
      </c>
    </row>
    <row r="241" spans="1:10" x14ac:dyDescent="0.25">
      <c r="A241" s="5" t="s">
        <v>37</v>
      </c>
      <c r="B241" s="5" t="s">
        <v>35</v>
      </c>
      <c r="C241" s="5" t="s">
        <v>6</v>
      </c>
      <c r="D241" s="32">
        <v>41760</v>
      </c>
      <c r="E241" s="33">
        <f t="shared" si="6"/>
        <v>5</v>
      </c>
      <c r="F241" s="33" t="s">
        <v>1</v>
      </c>
      <c r="G241" s="5" t="s">
        <v>44</v>
      </c>
      <c r="H241" s="5" t="s">
        <v>30</v>
      </c>
      <c r="I241" s="5" t="s">
        <v>4</v>
      </c>
      <c r="J241" s="36">
        <v>257924.84062500004</v>
      </c>
    </row>
    <row r="242" spans="1:10" x14ac:dyDescent="0.25">
      <c r="A242" s="5" t="s">
        <v>37</v>
      </c>
      <c r="B242" s="5" t="s">
        <v>35</v>
      </c>
      <c r="C242" s="5" t="s">
        <v>6</v>
      </c>
      <c r="D242" s="32">
        <v>41791</v>
      </c>
      <c r="E242" s="33">
        <f t="shared" si="6"/>
        <v>6</v>
      </c>
      <c r="F242" s="33" t="s">
        <v>1</v>
      </c>
      <c r="G242" s="5" t="s">
        <v>44</v>
      </c>
      <c r="H242" s="5" t="s">
        <v>30</v>
      </c>
      <c r="I242" s="5" t="s">
        <v>4</v>
      </c>
      <c r="J242" s="36">
        <v>294053.34352500003</v>
      </c>
    </row>
    <row r="243" spans="1:10" x14ac:dyDescent="0.25">
      <c r="A243" s="5" t="s">
        <v>37</v>
      </c>
      <c r="B243" s="5" t="s">
        <v>35</v>
      </c>
      <c r="C243" s="5" t="s">
        <v>6</v>
      </c>
      <c r="D243" s="32">
        <v>41456</v>
      </c>
      <c r="E243" s="33">
        <f t="shared" si="6"/>
        <v>7</v>
      </c>
      <c r="F243" s="33" t="s">
        <v>1</v>
      </c>
      <c r="G243" s="5" t="s">
        <v>44</v>
      </c>
      <c r="H243" s="5" t="s">
        <v>31</v>
      </c>
      <c r="I243" s="5" t="s">
        <v>4</v>
      </c>
      <c r="J243" s="36">
        <v>255837.1285374992</v>
      </c>
    </row>
    <row r="244" spans="1:10" x14ac:dyDescent="0.25">
      <c r="A244" s="5" t="s">
        <v>37</v>
      </c>
      <c r="B244" s="5" t="s">
        <v>35</v>
      </c>
      <c r="C244" s="5" t="s">
        <v>6</v>
      </c>
      <c r="D244" s="32">
        <v>41487</v>
      </c>
      <c r="E244" s="33">
        <f t="shared" si="6"/>
        <v>8</v>
      </c>
      <c r="F244" s="33" t="s">
        <v>1</v>
      </c>
      <c r="G244" s="5" t="s">
        <v>44</v>
      </c>
      <c r="H244" s="5" t="s">
        <v>31</v>
      </c>
      <c r="I244" s="5" t="s">
        <v>4</v>
      </c>
      <c r="J244" s="36">
        <v>353492.79561249999</v>
      </c>
    </row>
    <row r="245" spans="1:10" x14ac:dyDescent="0.25">
      <c r="A245" s="5" t="s">
        <v>37</v>
      </c>
      <c r="B245" s="5" t="s">
        <v>35</v>
      </c>
      <c r="C245" s="5" t="s">
        <v>6</v>
      </c>
      <c r="D245" s="32">
        <v>41518</v>
      </c>
      <c r="E245" s="33">
        <f t="shared" si="6"/>
        <v>9</v>
      </c>
      <c r="F245" s="33" t="s">
        <v>1</v>
      </c>
      <c r="G245" s="5" t="s">
        <v>44</v>
      </c>
      <c r="H245" s="5" t="s">
        <v>31</v>
      </c>
      <c r="I245" s="5" t="s">
        <v>4</v>
      </c>
      <c r="J245" s="36">
        <v>276752.04146249924</v>
      </c>
    </row>
    <row r="246" spans="1:10" x14ac:dyDescent="0.25">
      <c r="A246" s="5" t="s">
        <v>37</v>
      </c>
      <c r="B246" s="5" t="s">
        <v>35</v>
      </c>
      <c r="C246" s="5" t="s">
        <v>6</v>
      </c>
      <c r="D246" s="32">
        <v>41548</v>
      </c>
      <c r="E246" s="33">
        <f t="shared" si="6"/>
        <v>10</v>
      </c>
      <c r="F246" s="33" t="s">
        <v>1</v>
      </c>
      <c r="G246" s="5" t="s">
        <v>44</v>
      </c>
      <c r="H246" s="5" t="s">
        <v>31</v>
      </c>
      <c r="I246" s="5" t="s">
        <v>4</v>
      </c>
      <c r="J246" s="36">
        <v>262683.04263749992</v>
      </c>
    </row>
    <row r="247" spans="1:10" x14ac:dyDescent="0.25">
      <c r="A247" s="5" t="s">
        <v>37</v>
      </c>
      <c r="B247" s="5" t="s">
        <v>35</v>
      </c>
      <c r="C247" s="5" t="s">
        <v>6</v>
      </c>
      <c r="D247" s="32">
        <v>41579</v>
      </c>
      <c r="E247" s="33">
        <f t="shared" si="6"/>
        <v>11</v>
      </c>
      <c r="F247" s="33" t="s">
        <v>1</v>
      </c>
      <c r="G247" s="5" t="s">
        <v>44</v>
      </c>
      <c r="H247" s="5" t="s">
        <v>31</v>
      </c>
      <c r="I247" s="5" t="s">
        <v>4</v>
      </c>
      <c r="J247" s="36">
        <v>269763.81512500002</v>
      </c>
    </row>
    <row r="248" spans="1:10" x14ac:dyDescent="0.25">
      <c r="A248" s="5" t="s">
        <v>37</v>
      </c>
      <c r="B248" s="5" t="s">
        <v>35</v>
      </c>
      <c r="C248" s="5" t="s">
        <v>6</v>
      </c>
      <c r="D248" s="32">
        <v>41609</v>
      </c>
      <c r="E248" s="33">
        <f t="shared" si="6"/>
        <v>12</v>
      </c>
      <c r="F248" s="33" t="s">
        <v>1</v>
      </c>
      <c r="G248" s="5" t="s">
        <v>44</v>
      </c>
      <c r="H248" s="5" t="s">
        <v>31</v>
      </c>
      <c r="I248" s="5" t="s">
        <v>4</v>
      </c>
      <c r="J248" s="36">
        <v>259457.20175000001</v>
      </c>
    </row>
    <row r="249" spans="1:10" x14ac:dyDescent="0.25">
      <c r="A249" s="5" t="s">
        <v>37</v>
      </c>
      <c r="B249" s="5" t="s">
        <v>35</v>
      </c>
      <c r="C249" s="5" t="s">
        <v>6</v>
      </c>
      <c r="D249" s="32">
        <v>41640</v>
      </c>
      <c r="E249" s="33">
        <f t="shared" si="6"/>
        <v>1</v>
      </c>
      <c r="F249" s="33" t="s">
        <v>1</v>
      </c>
      <c r="G249" s="5" t="s">
        <v>44</v>
      </c>
      <c r="H249" s="5" t="s">
        <v>31</v>
      </c>
      <c r="I249" s="5" t="s">
        <v>4</v>
      </c>
      <c r="J249" s="36">
        <v>325943.04459999991</v>
      </c>
    </row>
    <row r="250" spans="1:10" x14ac:dyDescent="0.25">
      <c r="A250" s="5" t="s">
        <v>37</v>
      </c>
      <c r="B250" s="5" t="s">
        <v>35</v>
      </c>
      <c r="C250" s="5" t="s">
        <v>6</v>
      </c>
      <c r="D250" s="32">
        <v>41671</v>
      </c>
      <c r="E250" s="33">
        <f t="shared" si="6"/>
        <v>2</v>
      </c>
      <c r="F250" s="33" t="s">
        <v>1</v>
      </c>
      <c r="G250" s="5" t="s">
        <v>44</v>
      </c>
      <c r="H250" s="5" t="s">
        <v>31</v>
      </c>
      <c r="I250" s="5" t="s">
        <v>4</v>
      </c>
      <c r="J250" s="36">
        <v>274409.52022499999</v>
      </c>
    </row>
    <row r="251" spans="1:10" x14ac:dyDescent="0.25">
      <c r="A251" s="5" t="s">
        <v>37</v>
      </c>
      <c r="B251" s="5" t="s">
        <v>35</v>
      </c>
      <c r="C251" s="5" t="s">
        <v>6</v>
      </c>
      <c r="D251" s="32">
        <v>41699</v>
      </c>
      <c r="E251" s="33">
        <f t="shared" si="6"/>
        <v>3</v>
      </c>
      <c r="F251" s="33" t="s">
        <v>1</v>
      </c>
      <c r="G251" s="5" t="s">
        <v>44</v>
      </c>
      <c r="H251" s="5" t="s">
        <v>31</v>
      </c>
      <c r="I251" s="5" t="s">
        <v>4</v>
      </c>
      <c r="J251" s="36">
        <v>273784.48220000003</v>
      </c>
    </row>
    <row r="252" spans="1:10" x14ac:dyDescent="0.25">
      <c r="A252" s="5" t="s">
        <v>37</v>
      </c>
      <c r="B252" s="5" t="s">
        <v>35</v>
      </c>
      <c r="C252" s="5" t="s">
        <v>6</v>
      </c>
      <c r="D252" s="32">
        <v>41730</v>
      </c>
      <c r="E252" s="33">
        <f t="shared" si="6"/>
        <v>4</v>
      </c>
      <c r="F252" s="33" t="s">
        <v>1</v>
      </c>
      <c r="G252" s="5" t="s">
        <v>44</v>
      </c>
      <c r="H252" s="5" t="s">
        <v>31</v>
      </c>
      <c r="I252" s="5" t="s">
        <v>4</v>
      </c>
      <c r="J252" s="36">
        <v>274379.19941249996</v>
      </c>
    </row>
    <row r="253" spans="1:10" x14ac:dyDescent="0.25">
      <c r="A253" s="5" t="s">
        <v>37</v>
      </c>
      <c r="B253" s="5" t="s">
        <v>35</v>
      </c>
      <c r="C253" s="5" t="s">
        <v>6</v>
      </c>
      <c r="D253" s="32">
        <v>41760</v>
      </c>
      <c r="E253" s="33">
        <f t="shared" si="6"/>
        <v>5</v>
      </c>
      <c r="F253" s="33" t="s">
        <v>1</v>
      </c>
      <c r="G253" s="5" t="s">
        <v>44</v>
      </c>
      <c r="H253" s="5" t="s">
        <v>31</v>
      </c>
      <c r="I253" s="5" t="s">
        <v>4</v>
      </c>
      <c r="J253" s="36">
        <v>291359.54218749999</v>
      </c>
    </row>
    <row r="254" spans="1:10" x14ac:dyDescent="0.25">
      <c r="A254" s="5" t="s">
        <v>37</v>
      </c>
      <c r="B254" s="5" t="s">
        <v>35</v>
      </c>
      <c r="C254" s="5" t="s">
        <v>6</v>
      </c>
      <c r="D254" s="32">
        <v>41791</v>
      </c>
      <c r="E254" s="33">
        <f t="shared" si="6"/>
        <v>6</v>
      </c>
      <c r="F254" s="33" t="s">
        <v>1</v>
      </c>
      <c r="G254" s="5" t="s">
        <v>44</v>
      </c>
      <c r="H254" s="5" t="s">
        <v>31</v>
      </c>
      <c r="I254" s="5" t="s">
        <v>4</v>
      </c>
      <c r="J254" s="36">
        <v>332171.36953749997</v>
      </c>
    </row>
    <row r="255" spans="1:10" x14ac:dyDescent="0.25">
      <c r="A255" s="5" t="s">
        <v>37</v>
      </c>
      <c r="B255" s="5" t="s">
        <v>35</v>
      </c>
      <c r="C255" s="5" t="s">
        <v>6</v>
      </c>
      <c r="D255" s="32">
        <v>41456</v>
      </c>
      <c r="E255" s="33">
        <f t="shared" si="6"/>
        <v>7</v>
      </c>
      <c r="F255" s="33" t="s">
        <v>1</v>
      </c>
      <c r="G255" s="5" t="s">
        <v>44</v>
      </c>
      <c r="H255" s="5" t="s">
        <v>32</v>
      </c>
      <c r="I255" s="5" t="s">
        <v>4</v>
      </c>
      <c r="J255" s="36">
        <v>176150.15407499947</v>
      </c>
    </row>
    <row r="256" spans="1:10" x14ac:dyDescent="0.25">
      <c r="A256" s="5" t="s">
        <v>37</v>
      </c>
      <c r="B256" s="5" t="s">
        <v>35</v>
      </c>
      <c r="C256" s="5" t="s">
        <v>6</v>
      </c>
      <c r="D256" s="32">
        <v>41487</v>
      </c>
      <c r="E256" s="33">
        <f t="shared" si="6"/>
        <v>8</v>
      </c>
      <c r="F256" s="33" t="s">
        <v>1</v>
      </c>
      <c r="G256" s="5" t="s">
        <v>44</v>
      </c>
      <c r="H256" s="5" t="s">
        <v>32</v>
      </c>
      <c r="I256" s="5" t="s">
        <v>4</v>
      </c>
      <c r="J256" s="36">
        <v>243388.48222500001</v>
      </c>
    </row>
    <row r="257" spans="1:10" x14ac:dyDescent="0.25">
      <c r="A257" s="5" t="s">
        <v>37</v>
      </c>
      <c r="B257" s="5" t="s">
        <v>35</v>
      </c>
      <c r="C257" s="5" t="s">
        <v>6</v>
      </c>
      <c r="D257" s="32">
        <v>41518</v>
      </c>
      <c r="E257" s="33">
        <f t="shared" si="6"/>
        <v>9</v>
      </c>
      <c r="F257" s="33" t="s">
        <v>1</v>
      </c>
      <c r="G257" s="5" t="s">
        <v>44</v>
      </c>
      <c r="H257" s="5" t="s">
        <v>32</v>
      </c>
      <c r="I257" s="5" t="s">
        <v>4</v>
      </c>
      <c r="J257" s="36">
        <v>190550.58592499947</v>
      </c>
    </row>
    <row r="258" spans="1:10" x14ac:dyDescent="0.25">
      <c r="A258" s="5" t="s">
        <v>37</v>
      </c>
      <c r="B258" s="5" t="s">
        <v>35</v>
      </c>
      <c r="C258" s="5" t="s">
        <v>6</v>
      </c>
      <c r="D258" s="32">
        <v>41548</v>
      </c>
      <c r="E258" s="33">
        <f t="shared" si="6"/>
        <v>10</v>
      </c>
      <c r="F258" s="33" t="s">
        <v>1</v>
      </c>
      <c r="G258" s="5" t="s">
        <v>44</v>
      </c>
      <c r="H258" s="5" t="s">
        <v>32</v>
      </c>
      <c r="I258" s="5" t="s">
        <v>4</v>
      </c>
      <c r="J258" s="36">
        <v>180863.73427499997</v>
      </c>
    </row>
    <row r="259" spans="1:10" x14ac:dyDescent="0.25">
      <c r="A259" s="5" t="s">
        <v>37</v>
      </c>
      <c r="B259" s="5" t="s">
        <v>35</v>
      </c>
      <c r="C259" s="5" t="s">
        <v>6</v>
      </c>
      <c r="D259" s="32">
        <v>41579</v>
      </c>
      <c r="E259" s="33">
        <f t="shared" si="6"/>
        <v>11</v>
      </c>
      <c r="F259" s="33" t="s">
        <v>1</v>
      </c>
      <c r="G259" s="5" t="s">
        <v>44</v>
      </c>
      <c r="H259" s="5" t="s">
        <v>32</v>
      </c>
      <c r="I259" s="5" t="s">
        <v>4</v>
      </c>
      <c r="J259" s="36">
        <v>185739.02025</v>
      </c>
    </row>
    <row r="260" spans="1:10" x14ac:dyDescent="0.25">
      <c r="A260" s="5" t="s">
        <v>37</v>
      </c>
      <c r="B260" s="5" t="s">
        <v>35</v>
      </c>
      <c r="C260" s="5" t="s">
        <v>6</v>
      </c>
      <c r="D260" s="32">
        <v>41609</v>
      </c>
      <c r="E260" s="33">
        <f t="shared" si="6"/>
        <v>12</v>
      </c>
      <c r="F260" s="33" t="s">
        <v>1</v>
      </c>
      <c r="G260" s="5" t="s">
        <v>44</v>
      </c>
      <c r="H260" s="5" t="s">
        <v>32</v>
      </c>
      <c r="I260" s="5" t="s">
        <v>4</v>
      </c>
      <c r="J260" s="36">
        <v>178642.66350000002</v>
      </c>
    </row>
    <row r="261" spans="1:10" x14ac:dyDescent="0.25">
      <c r="A261" s="5" t="s">
        <v>37</v>
      </c>
      <c r="B261" s="5" t="s">
        <v>35</v>
      </c>
      <c r="C261" s="5" t="s">
        <v>6</v>
      </c>
      <c r="D261" s="32">
        <v>41640</v>
      </c>
      <c r="E261" s="33">
        <f t="shared" si="6"/>
        <v>1</v>
      </c>
      <c r="F261" s="33" t="s">
        <v>1</v>
      </c>
      <c r="G261" s="5" t="s">
        <v>44</v>
      </c>
      <c r="H261" s="5" t="s">
        <v>32</v>
      </c>
      <c r="I261" s="5" t="s">
        <v>4</v>
      </c>
      <c r="J261" s="36">
        <v>224419.80119999996</v>
      </c>
    </row>
    <row r="262" spans="1:10" x14ac:dyDescent="0.25">
      <c r="A262" s="5" t="s">
        <v>37</v>
      </c>
      <c r="B262" s="5" t="s">
        <v>35</v>
      </c>
      <c r="C262" s="5" t="s">
        <v>6</v>
      </c>
      <c r="D262" s="32">
        <v>41671</v>
      </c>
      <c r="E262" s="33">
        <f t="shared" si="6"/>
        <v>2</v>
      </c>
      <c r="F262" s="33" t="s">
        <v>1</v>
      </c>
      <c r="G262" s="5" t="s">
        <v>44</v>
      </c>
      <c r="H262" s="5" t="s">
        <v>32</v>
      </c>
      <c r="I262" s="5" t="s">
        <v>4</v>
      </c>
      <c r="J262" s="36">
        <v>188937.70244999998</v>
      </c>
    </row>
    <row r="263" spans="1:10" x14ac:dyDescent="0.25">
      <c r="A263" s="5" t="s">
        <v>37</v>
      </c>
      <c r="B263" s="5" t="s">
        <v>35</v>
      </c>
      <c r="C263" s="5" t="s">
        <v>6</v>
      </c>
      <c r="D263" s="32">
        <v>41699</v>
      </c>
      <c r="E263" s="33">
        <f t="shared" si="6"/>
        <v>3</v>
      </c>
      <c r="F263" s="33" t="s">
        <v>1</v>
      </c>
      <c r="G263" s="5" t="s">
        <v>44</v>
      </c>
      <c r="H263" s="5" t="s">
        <v>32</v>
      </c>
      <c r="I263" s="5" t="s">
        <v>4</v>
      </c>
      <c r="J263" s="36">
        <v>188507.34840000002</v>
      </c>
    </row>
    <row r="264" spans="1:10" x14ac:dyDescent="0.25">
      <c r="A264" s="5" t="s">
        <v>37</v>
      </c>
      <c r="B264" s="5" t="s">
        <v>35</v>
      </c>
      <c r="C264" s="5" t="s">
        <v>6</v>
      </c>
      <c r="D264" s="32">
        <v>41730</v>
      </c>
      <c r="E264" s="33">
        <f t="shared" si="6"/>
        <v>4</v>
      </c>
      <c r="F264" s="33" t="s">
        <v>1</v>
      </c>
      <c r="G264" s="5" t="s">
        <v>44</v>
      </c>
      <c r="H264" s="5" t="s">
        <v>32</v>
      </c>
      <c r="I264" s="5" t="s">
        <v>4</v>
      </c>
      <c r="J264" s="36">
        <v>188916.82582500001</v>
      </c>
    </row>
    <row r="265" spans="1:10" x14ac:dyDescent="0.25">
      <c r="A265" s="5" t="s">
        <v>37</v>
      </c>
      <c r="B265" s="5" t="s">
        <v>35</v>
      </c>
      <c r="C265" s="5" t="s">
        <v>6</v>
      </c>
      <c r="D265" s="32">
        <v>41760</v>
      </c>
      <c r="E265" s="33">
        <f t="shared" si="6"/>
        <v>5</v>
      </c>
      <c r="F265" s="33" t="s">
        <v>1</v>
      </c>
      <c r="G265" s="5" t="s">
        <v>44</v>
      </c>
      <c r="H265" s="5" t="s">
        <v>32</v>
      </c>
      <c r="I265" s="5" t="s">
        <v>4</v>
      </c>
      <c r="J265" s="36">
        <v>200608.20937500001</v>
      </c>
    </row>
    <row r="266" spans="1:10" x14ac:dyDescent="0.25">
      <c r="A266" s="5" t="s">
        <v>37</v>
      </c>
      <c r="B266" s="5" t="s">
        <v>35</v>
      </c>
      <c r="C266" s="5" t="s">
        <v>6</v>
      </c>
      <c r="D266" s="32">
        <v>41791</v>
      </c>
      <c r="E266" s="33">
        <f t="shared" si="6"/>
        <v>6</v>
      </c>
      <c r="F266" s="33" t="s">
        <v>1</v>
      </c>
      <c r="G266" s="5" t="s">
        <v>44</v>
      </c>
      <c r="H266" s="5" t="s">
        <v>32</v>
      </c>
      <c r="I266" s="5" t="s">
        <v>4</v>
      </c>
      <c r="J266" s="36">
        <v>228708.15607500001</v>
      </c>
    </row>
    <row r="267" spans="1:10" x14ac:dyDescent="0.25">
      <c r="A267" s="5" t="s">
        <v>37</v>
      </c>
      <c r="B267" s="5" t="s">
        <v>35</v>
      </c>
      <c r="C267" s="5" t="s">
        <v>6</v>
      </c>
      <c r="D267" s="32">
        <v>41456</v>
      </c>
      <c r="E267" s="33">
        <f t="shared" si="6"/>
        <v>7</v>
      </c>
      <c r="F267" s="33" t="s">
        <v>1</v>
      </c>
      <c r="G267" s="5" t="s">
        <v>33</v>
      </c>
      <c r="H267" s="5" t="s">
        <v>34</v>
      </c>
      <c r="I267" s="5" t="s">
        <v>4</v>
      </c>
      <c r="J267" s="36">
        <v>1153364.1040624965</v>
      </c>
    </row>
    <row r="268" spans="1:10" x14ac:dyDescent="0.25">
      <c r="A268" s="5" t="s">
        <v>37</v>
      </c>
      <c r="B268" s="5" t="s">
        <v>35</v>
      </c>
      <c r="C268" s="5" t="s">
        <v>6</v>
      </c>
      <c r="D268" s="32">
        <v>41487</v>
      </c>
      <c r="E268" s="33">
        <f t="shared" si="6"/>
        <v>8</v>
      </c>
      <c r="F268" s="33" t="s">
        <v>1</v>
      </c>
      <c r="G268" s="5" t="s">
        <v>33</v>
      </c>
      <c r="H268" s="5" t="s">
        <v>34</v>
      </c>
      <c r="I268" s="5" t="s">
        <v>4</v>
      </c>
      <c r="J268" s="36">
        <v>1593615.0621875001</v>
      </c>
    </row>
    <row r="269" spans="1:10" x14ac:dyDescent="0.25">
      <c r="A269" s="5" t="s">
        <v>37</v>
      </c>
      <c r="B269" s="5" t="s">
        <v>35</v>
      </c>
      <c r="C269" s="5" t="s">
        <v>6</v>
      </c>
      <c r="D269" s="32">
        <v>41518</v>
      </c>
      <c r="E269" s="33">
        <f t="shared" si="6"/>
        <v>9</v>
      </c>
      <c r="F269" s="33" t="s">
        <v>1</v>
      </c>
      <c r="G269" s="5" t="s">
        <v>33</v>
      </c>
      <c r="H269" s="5" t="s">
        <v>34</v>
      </c>
      <c r="I269" s="5" t="s">
        <v>4</v>
      </c>
      <c r="J269" s="36">
        <v>1247652.6459374966</v>
      </c>
    </row>
    <row r="270" spans="1:10" x14ac:dyDescent="0.25">
      <c r="A270" s="5" t="s">
        <v>37</v>
      </c>
      <c r="B270" s="5" t="s">
        <v>35</v>
      </c>
      <c r="C270" s="5" t="s">
        <v>6</v>
      </c>
      <c r="D270" s="32">
        <v>41548</v>
      </c>
      <c r="E270" s="33">
        <f t="shared" si="6"/>
        <v>10</v>
      </c>
      <c r="F270" s="33" t="s">
        <v>1</v>
      </c>
      <c r="G270" s="5" t="s">
        <v>33</v>
      </c>
      <c r="H270" s="5" t="s">
        <v>34</v>
      </c>
      <c r="I270" s="5" t="s">
        <v>4</v>
      </c>
      <c r="J270" s="36">
        <v>1184226.8315625</v>
      </c>
    </row>
    <row r="271" spans="1:10" x14ac:dyDescent="0.25">
      <c r="A271" s="5" t="s">
        <v>37</v>
      </c>
      <c r="B271" s="5" t="s">
        <v>35</v>
      </c>
      <c r="C271" s="5" t="s">
        <v>6</v>
      </c>
      <c r="D271" s="32">
        <v>41579</v>
      </c>
      <c r="E271" s="33">
        <f t="shared" si="6"/>
        <v>11</v>
      </c>
      <c r="F271" s="33" t="s">
        <v>1</v>
      </c>
      <c r="G271" s="5" t="s">
        <v>33</v>
      </c>
      <c r="H271" s="5" t="s">
        <v>34</v>
      </c>
      <c r="I271" s="5" t="s">
        <v>4</v>
      </c>
      <c r="J271" s="36">
        <v>1216148.346875</v>
      </c>
    </row>
    <row r="272" spans="1:10" x14ac:dyDescent="0.25">
      <c r="A272" s="5" t="s">
        <v>37</v>
      </c>
      <c r="B272" s="5" t="s">
        <v>35</v>
      </c>
      <c r="C272" s="5" t="s">
        <v>6</v>
      </c>
      <c r="D272" s="32">
        <v>41609</v>
      </c>
      <c r="E272" s="33">
        <f t="shared" si="6"/>
        <v>12</v>
      </c>
      <c r="F272" s="33" t="s">
        <v>1</v>
      </c>
      <c r="G272" s="5" t="s">
        <v>33</v>
      </c>
      <c r="H272" s="5" t="s">
        <v>34</v>
      </c>
      <c r="I272" s="5" t="s">
        <v>4</v>
      </c>
      <c r="J272" s="36">
        <v>1169684.1062500002</v>
      </c>
    </row>
    <row r="273" spans="1:10" x14ac:dyDescent="0.25">
      <c r="A273" s="5" t="s">
        <v>37</v>
      </c>
      <c r="B273" s="5" t="s">
        <v>35</v>
      </c>
      <c r="C273" s="5" t="s">
        <v>6</v>
      </c>
      <c r="D273" s="32">
        <v>41640</v>
      </c>
      <c r="E273" s="33">
        <f t="shared" si="6"/>
        <v>1</v>
      </c>
      <c r="F273" s="33" t="s">
        <v>1</v>
      </c>
      <c r="G273" s="5" t="s">
        <v>33</v>
      </c>
      <c r="H273" s="5" t="s">
        <v>34</v>
      </c>
      <c r="I273" s="5" t="s">
        <v>4</v>
      </c>
      <c r="J273" s="36">
        <v>1469415.3649999998</v>
      </c>
    </row>
    <row r="274" spans="1:10" x14ac:dyDescent="0.25">
      <c r="A274" s="5" t="s">
        <v>37</v>
      </c>
      <c r="B274" s="5" t="s">
        <v>35</v>
      </c>
      <c r="C274" s="5" t="s">
        <v>6</v>
      </c>
      <c r="D274" s="32">
        <v>41671</v>
      </c>
      <c r="E274" s="33">
        <f t="shared" si="6"/>
        <v>2</v>
      </c>
      <c r="F274" s="33" t="s">
        <v>1</v>
      </c>
      <c r="G274" s="5" t="s">
        <v>33</v>
      </c>
      <c r="H274" s="5" t="s">
        <v>34</v>
      </c>
      <c r="I274" s="5" t="s">
        <v>4</v>
      </c>
      <c r="J274" s="36">
        <v>1237092.099375</v>
      </c>
    </row>
    <row r="275" spans="1:10" x14ac:dyDescent="0.25">
      <c r="A275" s="5" t="s">
        <v>37</v>
      </c>
      <c r="B275" s="5" t="s">
        <v>35</v>
      </c>
      <c r="C275" s="5" t="s">
        <v>6</v>
      </c>
      <c r="D275" s="32">
        <v>41699</v>
      </c>
      <c r="E275" s="33">
        <f t="shared" si="6"/>
        <v>3</v>
      </c>
      <c r="F275" s="33" t="s">
        <v>1</v>
      </c>
      <c r="G275" s="5" t="s">
        <v>33</v>
      </c>
      <c r="H275" s="5" t="s">
        <v>34</v>
      </c>
      <c r="I275" s="5" t="s">
        <v>4</v>
      </c>
      <c r="J275" s="36">
        <v>1234274.3050000002</v>
      </c>
    </row>
    <row r="276" spans="1:10" x14ac:dyDescent="0.25">
      <c r="A276" s="5" t="s">
        <v>37</v>
      </c>
      <c r="B276" s="5" t="s">
        <v>35</v>
      </c>
      <c r="C276" s="5" t="s">
        <v>6</v>
      </c>
      <c r="D276" s="32">
        <v>41730</v>
      </c>
      <c r="E276" s="33">
        <f t="shared" si="6"/>
        <v>4</v>
      </c>
      <c r="F276" s="33" t="s">
        <v>1</v>
      </c>
      <c r="G276" s="5" t="s">
        <v>33</v>
      </c>
      <c r="H276" s="5" t="s">
        <v>34</v>
      </c>
      <c r="I276" s="5" t="s">
        <v>4</v>
      </c>
      <c r="J276" s="36">
        <v>1236955.4071875</v>
      </c>
    </row>
    <row r="277" spans="1:10" x14ac:dyDescent="0.25">
      <c r="A277" s="5" t="s">
        <v>37</v>
      </c>
      <c r="B277" s="5" t="s">
        <v>35</v>
      </c>
      <c r="C277" s="5" t="s">
        <v>6</v>
      </c>
      <c r="D277" s="32">
        <v>41760</v>
      </c>
      <c r="E277" s="33">
        <f t="shared" si="6"/>
        <v>5</v>
      </c>
      <c r="F277" s="33" t="s">
        <v>1</v>
      </c>
      <c r="G277" s="5" t="s">
        <v>33</v>
      </c>
      <c r="H277" s="5" t="s">
        <v>34</v>
      </c>
      <c r="I277" s="5" t="s">
        <v>4</v>
      </c>
      <c r="J277" s="36">
        <v>1313506.1328125</v>
      </c>
    </row>
    <row r="278" spans="1:10" x14ac:dyDescent="0.25">
      <c r="A278" s="5" t="s">
        <v>37</v>
      </c>
      <c r="B278" s="5" t="s">
        <v>35</v>
      </c>
      <c r="C278" s="5" t="s">
        <v>6</v>
      </c>
      <c r="D278" s="32">
        <v>41791</v>
      </c>
      <c r="E278" s="33">
        <f t="shared" si="6"/>
        <v>6</v>
      </c>
      <c r="F278" s="33" t="s">
        <v>1</v>
      </c>
      <c r="G278" s="5" t="s">
        <v>33</v>
      </c>
      <c r="H278" s="5" t="s">
        <v>34</v>
      </c>
      <c r="I278" s="5" t="s">
        <v>4</v>
      </c>
      <c r="J278" s="36">
        <v>1497493.8790625001</v>
      </c>
    </row>
    <row r="279" spans="1:10" x14ac:dyDescent="0.25">
      <c r="A279" s="5" t="s">
        <v>37</v>
      </c>
      <c r="B279" s="5" t="s">
        <v>35</v>
      </c>
      <c r="C279" s="5" t="s">
        <v>8</v>
      </c>
      <c r="D279" s="32">
        <v>41456</v>
      </c>
      <c r="E279" s="33">
        <f t="shared" si="6"/>
        <v>7</v>
      </c>
      <c r="F279" s="33" t="s">
        <v>1</v>
      </c>
      <c r="G279" s="5" t="s">
        <v>24</v>
      </c>
      <c r="H279" s="5" t="s">
        <v>25</v>
      </c>
      <c r="I279" s="5" t="s">
        <v>4</v>
      </c>
      <c r="J279" s="36">
        <v>2533034.5131168002</v>
      </c>
    </row>
    <row r="280" spans="1:10" x14ac:dyDescent="0.25">
      <c r="A280" s="5" t="s">
        <v>37</v>
      </c>
      <c r="B280" s="5" t="s">
        <v>35</v>
      </c>
      <c r="C280" s="5" t="s">
        <v>8</v>
      </c>
      <c r="D280" s="32">
        <v>41487</v>
      </c>
      <c r="E280" s="33">
        <f t="shared" si="6"/>
        <v>8</v>
      </c>
      <c r="F280" s="33" t="s">
        <v>1</v>
      </c>
      <c r="G280" s="5" t="s">
        <v>24</v>
      </c>
      <c r="H280" s="5" t="s">
        <v>25</v>
      </c>
      <c r="I280" s="5" t="s">
        <v>4</v>
      </c>
      <c r="J280" s="36">
        <v>3051574.1625600001</v>
      </c>
    </row>
    <row r="281" spans="1:10" x14ac:dyDescent="0.25">
      <c r="A281" s="5" t="s">
        <v>37</v>
      </c>
      <c r="B281" s="5" t="s">
        <v>35</v>
      </c>
      <c r="C281" s="5" t="s">
        <v>8</v>
      </c>
      <c r="D281" s="32">
        <v>41518</v>
      </c>
      <c r="E281" s="33">
        <f t="shared" si="6"/>
        <v>9</v>
      </c>
      <c r="F281" s="33" t="s">
        <v>1</v>
      </c>
      <c r="G281" s="5" t="s">
        <v>24</v>
      </c>
      <c r="H281" s="5" t="s">
        <v>25</v>
      </c>
      <c r="I281" s="5" t="s">
        <v>4</v>
      </c>
      <c r="J281" s="36">
        <v>3084202.7580672004</v>
      </c>
    </row>
    <row r="282" spans="1:10" x14ac:dyDescent="0.25">
      <c r="A282" s="5" t="s">
        <v>37</v>
      </c>
      <c r="B282" s="5" t="s">
        <v>35</v>
      </c>
      <c r="C282" s="5" t="s">
        <v>8</v>
      </c>
      <c r="D282" s="32">
        <v>41548</v>
      </c>
      <c r="E282" s="33">
        <f t="shared" si="6"/>
        <v>10</v>
      </c>
      <c r="F282" s="33" t="s">
        <v>1</v>
      </c>
      <c r="G282" s="5" t="s">
        <v>24</v>
      </c>
      <c r="H282" s="5" t="s">
        <v>25</v>
      </c>
      <c r="I282" s="5" t="s">
        <v>4</v>
      </c>
      <c r="J282" s="36">
        <v>4135202.765971201</v>
      </c>
    </row>
    <row r="283" spans="1:10" x14ac:dyDescent="0.25">
      <c r="A283" s="5" t="s">
        <v>37</v>
      </c>
      <c r="B283" s="5" t="s">
        <v>35</v>
      </c>
      <c r="C283" s="5" t="s">
        <v>8</v>
      </c>
      <c r="D283" s="32">
        <v>41579</v>
      </c>
      <c r="E283" s="33">
        <f t="shared" ref="E283:E346" si="7">MONTH(D283)</f>
        <v>11</v>
      </c>
      <c r="F283" s="33" t="s">
        <v>1</v>
      </c>
      <c r="G283" s="5" t="s">
        <v>24</v>
      </c>
      <c r="H283" s="5" t="s">
        <v>25</v>
      </c>
      <c r="I283" s="5" t="s">
        <v>4</v>
      </c>
      <c r="J283" s="36">
        <v>4473275.8948415993</v>
      </c>
    </row>
    <row r="284" spans="1:10" x14ac:dyDescent="0.25">
      <c r="A284" s="5" t="s">
        <v>37</v>
      </c>
      <c r="B284" s="5" t="s">
        <v>35</v>
      </c>
      <c r="C284" s="5" t="s">
        <v>8</v>
      </c>
      <c r="D284" s="32">
        <v>41609</v>
      </c>
      <c r="E284" s="33">
        <f t="shared" si="7"/>
        <v>12</v>
      </c>
      <c r="F284" s="33" t="s">
        <v>1</v>
      </c>
      <c r="G284" s="5" t="s">
        <v>24</v>
      </c>
      <c r="H284" s="5" t="s">
        <v>25</v>
      </c>
      <c r="I284" s="5" t="s">
        <v>4</v>
      </c>
      <c r="J284" s="36">
        <v>3464957.9260800011</v>
      </c>
    </row>
    <row r="285" spans="1:10" x14ac:dyDescent="0.25">
      <c r="A285" s="5" t="s">
        <v>37</v>
      </c>
      <c r="B285" s="5" t="s">
        <v>35</v>
      </c>
      <c r="C285" s="5" t="s">
        <v>8</v>
      </c>
      <c r="D285" s="32">
        <v>41640</v>
      </c>
      <c r="E285" s="33">
        <f t="shared" si="7"/>
        <v>1</v>
      </c>
      <c r="F285" s="33" t="s">
        <v>1</v>
      </c>
      <c r="G285" s="5" t="s">
        <v>24</v>
      </c>
      <c r="H285" s="5" t="s">
        <v>25</v>
      </c>
      <c r="I285" s="5" t="s">
        <v>4</v>
      </c>
      <c r="J285" s="36">
        <v>4049642.8266000003</v>
      </c>
    </row>
    <row r="286" spans="1:10" x14ac:dyDescent="0.25">
      <c r="A286" s="5" t="s">
        <v>37</v>
      </c>
      <c r="B286" s="5" t="s">
        <v>35</v>
      </c>
      <c r="C286" s="5" t="s">
        <v>8</v>
      </c>
      <c r="D286" s="32">
        <v>41671</v>
      </c>
      <c r="E286" s="33">
        <f t="shared" si="7"/>
        <v>2</v>
      </c>
      <c r="F286" s="33" t="s">
        <v>1</v>
      </c>
      <c r="G286" s="5" t="s">
        <v>24</v>
      </c>
      <c r="H286" s="5" t="s">
        <v>25</v>
      </c>
      <c r="I286" s="5" t="s">
        <v>4</v>
      </c>
      <c r="J286" s="36">
        <v>4767948.2214000002</v>
      </c>
    </row>
    <row r="287" spans="1:10" x14ac:dyDescent="0.25">
      <c r="A287" s="5" t="s">
        <v>37</v>
      </c>
      <c r="B287" s="5" t="s">
        <v>35</v>
      </c>
      <c r="C287" s="5" t="s">
        <v>8</v>
      </c>
      <c r="D287" s="32">
        <v>41699</v>
      </c>
      <c r="E287" s="33">
        <f t="shared" si="7"/>
        <v>3</v>
      </c>
      <c r="F287" s="33" t="s">
        <v>1</v>
      </c>
      <c r="G287" s="5" t="s">
        <v>24</v>
      </c>
      <c r="H287" s="5" t="s">
        <v>25</v>
      </c>
      <c r="I287" s="5" t="s">
        <v>4</v>
      </c>
      <c r="J287" s="36">
        <v>4346722.8083999995</v>
      </c>
    </row>
    <row r="288" spans="1:10" x14ac:dyDescent="0.25">
      <c r="A288" s="5" t="s">
        <v>37</v>
      </c>
      <c r="B288" s="5" t="s">
        <v>35</v>
      </c>
      <c r="C288" s="5" t="s">
        <v>8</v>
      </c>
      <c r="D288" s="32">
        <v>41730</v>
      </c>
      <c r="E288" s="33">
        <f t="shared" si="7"/>
        <v>4</v>
      </c>
      <c r="F288" s="33" t="s">
        <v>1</v>
      </c>
      <c r="G288" s="5" t="s">
        <v>24</v>
      </c>
      <c r="H288" s="5" t="s">
        <v>25</v>
      </c>
      <c r="I288" s="5" t="s">
        <v>4</v>
      </c>
      <c r="J288" s="36">
        <v>4671541.1274000006</v>
      </c>
    </row>
    <row r="289" spans="1:10" x14ac:dyDescent="0.25">
      <c r="A289" s="5" t="s">
        <v>37</v>
      </c>
      <c r="B289" s="5" t="s">
        <v>35</v>
      </c>
      <c r="C289" s="5" t="s">
        <v>8</v>
      </c>
      <c r="D289" s="32">
        <v>41760</v>
      </c>
      <c r="E289" s="33">
        <f t="shared" si="7"/>
        <v>5</v>
      </c>
      <c r="F289" s="33" t="s">
        <v>1</v>
      </c>
      <c r="G289" s="5" t="s">
        <v>24</v>
      </c>
      <c r="H289" s="5" t="s">
        <v>25</v>
      </c>
      <c r="I289" s="5" t="s">
        <v>4</v>
      </c>
      <c r="J289" s="36">
        <v>5478104.6040000012</v>
      </c>
    </row>
    <row r="290" spans="1:10" x14ac:dyDescent="0.25">
      <c r="A290" s="5" t="s">
        <v>37</v>
      </c>
      <c r="B290" s="5" t="s">
        <v>35</v>
      </c>
      <c r="C290" s="5" t="s">
        <v>8</v>
      </c>
      <c r="D290" s="32">
        <v>41791</v>
      </c>
      <c r="E290" s="33">
        <f t="shared" si="7"/>
        <v>6</v>
      </c>
      <c r="F290" s="33" t="s">
        <v>1</v>
      </c>
      <c r="G290" s="5" t="s">
        <v>24</v>
      </c>
      <c r="H290" s="5" t="s">
        <v>25</v>
      </c>
      <c r="I290" s="5" t="s">
        <v>4</v>
      </c>
      <c r="J290" s="36">
        <v>2269805.1667200001</v>
      </c>
    </row>
    <row r="291" spans="1:10" x14ac:dyDescent="0.25">
      <c r="A291" s="5" t="s">
        <v>37</v>
      </c>
      <c r="B291" s="5" t="s">
        <v>35</v>
      </c>
      <c r="C291" s="5" t="s">
        <v>8</v>
      </c>
      <c r="D291" s="32">
        <v>41456</v>
      </c>
      <c r="E291" s="33">
        <f t="shared" si="7"/>
        <v>7</v>
      </c>
      <c r="F291" s="33" t="s">
        <v>1</v>
      </c>
      <c r="G291" s="5" t="s">
        <v>26</v>
      </c>
      <c r="H291" s="5" t="s">
        <v>27</v>
      </c>
      <c r="I291" s="5" t="s">
        <v>4</v>
      </c>
      <c r="J291" s="36">
        <v>1266517.2565584001</v>
      </c>
    </row>
    <row r="292" spans="1:10" x14ac:dyDescent="0.25">
      <c r="A292" s="5" t="s">
        <v>37</v>
      </c>
      <c r="B292" s="5" t="s">
        <v>35</v>
      </c>
      <c r="C292" s="5" t="s">
        <v>8</v>
      </c>
      <c r="D292" s="32">
        <v>41487</v>
      </c>
      <c r="E292" s="33">
        <f t="shared" si="7"/>
        <v>8</v>
      </c>
      <c r="F292" s="33" t="s">
        <v>1</v>
      </c>
      <c r="G292" s="5" t="s">
        <v>26</v>
      </c>
      <c r="H292" s="5" t="s">
        <v>27</v>
      </c>
      <c r="I292" s="5" t="s">
        <v>4</v>
      </c>
      <c r="J292" s="36">
        <v>1525787.08128</v>
      </c>
    </row>
    <row r="293" spans="1:10" x14ac:dyDescent="0.25">
      <c r="A293" s="5" t="s">
        <v>37</v>
      </c>
      <c r="B293" s="5" t="s">
        <v>35</v>
      </c>
      <c r="C293" s="5" t="s">
        <v>8</v>
      </c>
      <c r="D293" s="32">
        <v>41518</v>
      </c>
      <c r="E293" s="33">
        <f t="shared" si="7"/>
        <v>9</v>
      </c>
      <c r="F293" s="33" t="s">
        <v>1</v>
      </c>
      <c r="G293" s="5" t="s">
        <v>26</v>
      </c>
      <c r="H293" s="5" t="s">
        <v>27</v>
      </c>
      <c r="I293" s="5" t="s">
        <v>4</v>
      </c>
      <c r="J293" s="36">
        <v>1542101.3790336002</v>
      </c>
    </row>
    <row r="294" spans="1:10" x14ac:dyDescent="0.25">
      <c r="A294" s="5" t="s">
        <v>37</v>
      </c>
      <c r="B294" s="5" t="s">
        <v>35</v>
      </c>
      <c r="C294" s="5" t="s">
        <v>8</v>
      </c>
      <c r="D294" s="32">
        <v>41548</v>
      </c>
      <c r="E294" s="33">
        <f t="shared" si="7"/>
        <v>10</v>
      </c>
      <c r="F294" s="33" t="s">
        <v>1</v>
      </c>
      <c r="G294" s="5" t="s">
        <v>26</v>
      </c>
      <c r="H294" s="5" t="s">
        <v>27</v>
      </c>
      <c r="I294" s="5" t="s">
        <v>4</v>
      </c>
      <c r="J294" s="36">
        <v>2067601.3829856005</v>
      </c>
    </row>
    <row r="295" spans="1:10" x14ac:dyDescent="0.25">
      <c r="A295" s="5" t="s">
        <v>37</v>
      </c>
      <c r="B295" s="5" t="s">
        <v>35</v>
      </c>
      <c r="C295" s="5" t="s">
        <v>8</v>
      </c>
      <c r="D295" s="32">
        <v>41579</v>
      </c>
      <c r="E295" s="33">
        <f t="shared" si="7"/>
        <v>11</v>
      </c>
      <c r="F295" s="33" t="s">
        <v>1</v>
      </c>
      <c r="G295" s="5" t="s">
        <v>26</v>
      </c>
      <c r="H295" s="5" t="s">
        <v>27</v>
      </c>
      <c r="I295" s="5" t="s">
        <v>4</v>
      </c>
      <c r="J295" s="36">
        <v>2236637.9474207996</v>
      </c>
    </row>
    <row r="296" spans="1:10" x14ac:dyDescent="0.25">
      <c r="A296" s="5" t="s">
        <v>37</v>
      </c>
      <c r="B296" s="5" t="s">
        <v>35</v>
      </c>
      <c r="C296" s="5" t="s">
        <v>8</v>
      </c>
      <c r="D296" s="32">
        <v>41609</v>
      </c>
      <c r="E296" s="33">
        <f t="shared" si="7"/>
        <v>12</v>
      </c>
      <c r="F296" s="33" t="s">
        <v>1</v>
      </c>
      <c r="G296" s="5" t="s">
        <v>26</v>
      </c>
      <c r="H296" s="5" t="s">
        <v>27</v>
      </c>
      <c r="I296" s="5" t="s">
        <v>4</v>
      </c>
      <c r="J296" s="36">
        <v>1732478.9630400005</v>
      </c>
    </row>
    <row r="297" spans="1:10" x14ac:dyDescent="0.25">
      <c r="A297" s="5" t="s">
        <v>37</v>
      </c>
      <c r="B297" s="5" t="s">
        <v>35</v>
      </c>
      <c r="C297" s="5" t="s">
        <v>8</v>
      </c>
      <c r="D297" s="32">
        <v>41640</v>
      </c>
      <c r="E297" s="33">
        <f t="shared" si="7"/>
        <v>1</v>
      </c>
      <c r="F297" s="33" t="s">
        <v>1</v>
      </c>
      <c r="G297" s="5" t="s">
        <v>26</v>
      </c>
      <c r="H297" s="5" t="s">
        <v>27</v>
      </c>
      <c r="I297" s="5" t="s">
        <v>4</v>
      </c>
      <c r="J297" s="36">
        <v>2024821.4133000001</v>
      </c>
    </row>
    <row r="298" spans="1:10" x14ac:dyDescent="0.25">
      <c r="A298" s="5" t="s">
        <v>37</v>
      </c>
      <c r="B298" s="5" t="s">
        <v>35</v>
      </c>
      <c r="C298" s="5" t="s">
        <v>8</v>
      </c>
      <c r="D298" s="32">
        <v>41671</v>
      </c>
      <c r="E298" s="33">
        <f t="shared" si="7"/>
        <v>2</v>
      </c>
      <c r="F298" s="33" t="s">
        <v>1</v>
      </c>
      <c r="G298" s="5" t="s">
        <v>26</v>
      </c>
      <c r="H298" s="5" t="s">
        <v>27</v>
      </c>
      <c r="I298" s="5" t="s">
        <v>4</v>
      </c>
      <c r="J298" s="36">
        <v>2383974.1107000001</v>
      </c>
    </row>
    <row r="299" spans="1:10" x14ac:dyDescent="0.25">
      <c r="A299" s="5" t="s">
        <v>37</v>
      </c>
      <c r="B299" s="5" t="s">
        <v>35</v>
      </c>
      <c r="C299" s="5" t="s">
        <v>8</v>
      </c>
      <c r="D299" s="32">
        <v>41699</v>
      </c>
      <c r="E299" s="33">
        <f t="shared" si="7"/>
        <v>3</v>
      </c>
      <c r="F299" s="33" t="s">
        <v>1</v>
      </c>
      <c r="G299" s="5" t="s">
        <v>26</v>
      </c>
      <c r="H299" s="5" t="s">
        <v>27</v>
      </c>
      <c r="I299" s="5" t="s">
        <v>4</v>
      </c>
      <c r="J299" s="36">
        <v>2173361.4041999998</v>
      </c>
    </row>
    <row r="300" spans="1:10" x14ac:dyDescent="0.25">
      <c r="A300" s="5" t="s">
        <v>37</v>
      </c>
      <c r="B300" s="5" t="s">
        <v>35</v>
      </c>
      <c r="C300" s="5" t="s">
        <v>8</v>
      </c>
      <c r="D300" s="32">
        <v>41730</v>
      </c>
      <c r="E300" s="33">
        <f t="shared" si="7"/>
        <v>4</v>
      </c>
      <c r="F300" s="33" t="s">
        <v>1</v>
      </c>
      <c r="G300" s="5" t="s">
        <v>26</v>
      </c>
      <c r="H300" s="5" t="s">
        <v>27</v>
      </c>
      <c r="I300" s="5" t="s">
        <v>4</v>
      </c>
      <c r="J300" s="36">
        <v>2335770.5637000003</v>
      </c>
    </row>
    <row r="301" spans="1:10" x14ac:dyDescent="0.25">
      <c r="A301" s="5" t="s">
        <v>37</v>
      </c>
      <c r="B301" s="5" t="s">
        <v>35</v>
      </c>
      <c r="C301" s="5" t="s">
        <v>8</v>
      </c>
      <c r="D301" s="32">
        <v>41760</v>
      </c>
      <c r="E301" s="33">
        <f t="shared" si="7"/>
        <v>5</v>
      </c>
      <c r="F301" s="33" t="s">
        <v>1</v>
      </c>
      <c r="G301" s="5" t="s">
        <v>26</v>
      </c>
      <c r="H301" s="5" t="s">
        <v>27</v>
      </c>
      <c r="I301" s="5" t="s">
        <v>4</v>
      </c>
      <c r="J301" s="36">
        <v>2739052.3020000006</v>
      </c>
    </row>
    <row r="302" spans="1:10" x14ac:dyDescent="0.25">
      <c r="A302" s="5" t="s">
        <v>37</v>
      </c>
      <c r="B302" s="5" t="s">
        <v>35</v>
      </c>
      <c r="C302" s="5" t="s">
        <v>8</v>
      </c>
      <c r="D302" s="32">
        <v>41791</v>
      </c>
      <c r="E302" s="33">
        <f t="shared" si="7"/>
        <v>6</v>
      </c>
      <c r="F302" s="33" t="s">
        <v>1</v>
      </c>
      <c r="G302" s="5" t="s">
        <v>26</v>
      </c>
      <c r="H302" s="5" t="s">
        <v>27</v>
      </c>
      <c r="I302" s="5" t="s">
        <v>4</v>
      </c>
      <c r="J302" s="36">
        <v>1134902.58336</v>
      </c>
    </row>
    <row r="303" spans="1:10" x14ac:dyDescent="0.25">
      <c r="A303" s="5" t="s">
        <v>37</v>
      </c>
      <c r="B303" s="5" t="s">
        <v>35</v>
      </c>
      <c r="C303" s="5" t="s">
        <v>8</v>
      </c>
      <c r="D303" s="32">
        <v>41456</v>
      </c>
      <c r="E303" s="33">
        <f t="shared" si="7"/>
        <v>7</v>
      </c>
      <c r="F303" s="33" t="s">
        <v>1</v>
      </c>
      <c r="G303" s="5" t="s">
        <v>26</v>
      </c>
      <c r="H303" s="5" t="s">
        <v>28</v>
      </c>
      <c r="I303" s="5" t="s">
        <v>4</v>
      </c>
      <c r="J303" s="36">
        <v>1055431.0471320001</v>
      </c>
    </row>
    <row r="304" spans="1:10" x14ac:dyDescent="0.25">
      <c r="A304" s="5" t="s">
        <v>37</v>
      </c>
      <c r="B304" s="5" t="s">
        <v>35</v>
      </c>
      <c r="C304" s="5" t="s">
        <v>8</v>
      </c>
      <c r="D304" s="32">
        <v>41487</v>
      </c>
      <c r="E304" s="33">
        <f t="shared" si="7"/>
        <v>8</v>
      </c>
      <c r="F304" s="33" t="s">
        <v>1</v>
      </c>
      <c r="G304" s="5" t="s">
        <v>26</v>
      </c>
      <c r="H304" s="5" t="s">
        <v>28</v>
      </c>
      <c r="I304" s="5" t="s">
        <v>4</v>
      </c>
      <c r="J304" s="36">
        <v>1271489.2344000002</v>
      </c>
    </row>
    <row r="305" spans="1:10" x14ac:dyDescent="0.25">
      <c r="A305" s="5" t="s">
        <v>37</v>
      </c>
      <c r="B305" s="5" t="s">
        <v>35</v>
      </c>
      <c r="C305" s="5" t="s">
        <v>8</v>
      </c>
      <c r="D305" s="32">
        <v>41518</v>
      </c>
      <c r="E305" s="33">
        <f t="shared" si="7"/>
        <v>9</v>
      </c>
      <c r="F305" s="33" t="s">
        <v>1</v>
      </c>
      <c r="G305" s="5" t="s">
        <v>26</v>
      </c>
      <c r="H305" s="5" t="s">
        <v>28</v>
      </c>
      <c r="I305" s="5" t="s">
        <v>4</v>
      </c>
      <c r="J305" s="36">
        <v>1285084.4825280001</v>
      </c>
    </row>
    <row r="306" spans="1:10" x14ac:dyDescent="0.25">
      <c r="A306" s="5" t="s">
        <v>37</v>
      </c>
      <c r="B306" s="5" t="s">
        <v>35</v>
      </c>
      <c r="C306" s="5" t="s">
        <v>8</v>
      </c>
      <c r="D306" s="32">
        <v>41548</v>
      </c>
      <c r="E306" s="33">
        <f t="shared" si="7"/>
        <v>10</v>
      </c>
      <c r="F306" s="33" t="s">
        <v>1</v>
      </c>
      <c r="G306" s="5" t="s">
        <v>26</v>
      </c>
      <c r="H306" s="5" t="s">
        <v>28</v>
      </c>
      <c r="I306" s="5" t="s">
        <v>4</v>
      </c>
      <c r="J306" s="36">
        <v>1723001.1524880002</v>
      </c>
    </row>
    <row r="307" spans="1:10" x14ac:dyDescent="0.25">
      <c r="A307" s="5" t="s">
        <v>37</v>
      </c>
      <c r="B307" s="5" t="s">
        <v>35</v>
      </c>
      <c r="C307" s="5" t="s">
        <v>8</v>
      </c>
      <c r="D307" s="32">
        <v>41579</v>
      </c>
      <c r="E307" s="33">
        <f t="shared" si="7"/>
        <v>11</v>
      </c>
      <c r="F307" s="33" t="s">
        <v>1</v>
      </c>
      <c r="G307" s="5" t="s">
        <v>26</v>
      </c>
      <c r="H307" s="5" t="s">
        <v>28</v>
      </c>
      <c r="I307" s="5" t="s">
        <v>4</v>
      </c>
      <c r="J307" s="36">
        <v>1863864.9561839998</v>
      </c>
    </row>
    <row r="308" spans="1:10" x14ac:dyDescent="0.25">
      <c r="A308" s="5" t="s">
        <v>37</v>
      </c>
      <c r="B308" s="5" t="s">
        <v>35</v>
      </c>
      <c r="C308" s="5" t="s">
        <v>8</v>
      </c>
      <c r="D308" s="32">
        <v>41609</v>
      </c>
      <c r="E308" s="33">
        <f t="shared" si="7"/>
        <v>12</v>
      </c>
      <c r="F308" s="33" t="s">
        <v>1</v>
      </c>
      <c r="G308" s="5" t="s">
        <v>26</v>
      </c>
      <c r="H308" s="5" t="s">
        <v>28</v>
      </c>
      <c r="I308" s="5" t="s">
        <v>4</v>
      </c>
      <c r="J308" s="36">
        <v>1443732.4692000004</v>
      </c>
    </row>
    <row r="309" spans="1:10" x14ac:dyDescent="0.25">
      <c r="A309" s="5" t="s">
        <v>37</v>
      </c>
      <c r="B309" s="5" t="s">
        <v>35</v>
      </c>
      <c r="C309" s="5" t="s">
        <v>8</v>
      </c>
      <c r="D309" s="32">
        <v>41640</v>
      </c>
      <c r="E309" s="33">
        <f t="shared" si="7"/>
        <v>1</v>
      </c>
      <c r="F309" s="33" t="s">
        <v>1</v>
      </c>
      <c r="G309" s="5" t="s">
        <v>26</v>
      </c>
      <c r="H309" s="5" t="s">
        <v>28</v>
      </c>
      <c r="I309" s="5" t="s">
        <v>4</v>
      </c>
      <c r="J309" s="36">
        <v>1687351.1777500003</v>
      </c>
    </row>
    <row r="310" spans="1:10" x14ac:dyDescent="0.25">
      <c r="A310" s="5" t="s">
        <v>37</v>
      </c>
      <c r="B310" s="5" t="s">
        <v>35</v>
      </c>
      <c r="C310" s="5" t="s">
        <v>8</v>
      </c>
      <c r="D310" s="32">
        <v>41671</v>
      </c>
      <c r="E310" s="33">
        <f t="shared" si="7"/>
        <v>2</v>
      </c>
      <c r="F310" s="33" t="s">
        <v>1</v>
      </c>
      <c r="G310" s="5" t="s">
        <v>26</v>
      </c>
      <c r="H310" s="5" t="s">
        <v>28</v>
      </c>
      <c r="I310" s="5" t="s">
        <v>4</v>
      </c>
      <c r="J310" s="36">
        <v>1986645.0922500002</v>
      </c>
    </row>
    <row r="311" spans="1:10" x14ac:dyDescent="0.25">
      <c r="A311" s="5" t="s">
        <v>37</v>
      </c>
      <c r="B311" s="5" t="s">
        <v>35</v>
      </c>
      <c r="C311" s="5" t="s">
        <v>8</v>
      </c>
      <c r="D311" s="32">
        <v>41699</v>
      </c>
      <c r="E311" s="33">
        <f t="shared" si="7"/>
        <v>3</v>
      </c>
      <c r="F311" s="33" t="s">
        <v>1</v>
      </c>
      <c r="G311" s="5" t="s">
        <v>26</v>
      </c>
      <c r="H311" s="5" t="s">
        <v>28</v>
      </c>
      <c r="I311" s="5" t="s">
        <v>4</v>
      </c>
      <c r="J311" s="36">
        <v>1811134.5035000001</v>
      </c>
    </row>
    <row r="312" spans="1:10" x14ac:dyDescent="0.25">
      <c r="A312" s="5" t="s">
        <v>37</v>
      </c>
      <c r="B312" s="5" t="s">
        <v>35</v>
      </c>
      <c r="C312" s="5" t="s">
        <v>8</v>
      </c>
      <c r="D312" s="32">
        <v>41730</v>
      </c>
      <c r="E312" s="33">
        <f t="shared" si="7"/>
        <v>4</v>
      </c>
      <c r="F312" s="33" t="s">
        <v>1</v>
      </c>
      <c r="G312" s="5" t="s">
        <v>26</v>
      </c>
      <c r="H312" s="5" t="s">
        <v>28</v>
      </c>
      <c r="I312" s="5" t="s">
        <v>4</v>
      </c>
      <c r="J312" s="36">
        <v>1946475.4697500004</v>
      </c>
    </row>
    <row r="313" spans="1:10" x14ac:dyDescent="0.25">
      <c r="A313" s="5" t="s">
        <v>37</v>
      </c>
      <c r="B313" s="5" t="s">
        <v>35</v>
      </c>
      <c r="C313" s="5" t="s">
        <v>8</v>
      </c>
      <c r="D313" s="32">
        <v>41760</v>
      </c>
      <c r="E313" s="33">
        <f t="shared" si="7"/>
        <v>5</v>
      </c>
      <c r="F313" s="33" t="s">
        <v>1</v>
      </c>
      <c r="G313" s="5" t="s">
        <v>26</v>
      </c>
      <c r="H313" s="5" t="s">
        <v>28</v>
      </c>
      <c r="I313" s="5" t="s">
        <v>4</v>
      </c>
      <c r="J313" s="36">
        <v>2282543.5850000004</v>
      </c>
    </row>
    <row r="314" spans="1:10" x14ac:dyDescent="0.25">
      <c r="A314" s="5" t="s">
        <v>37</v>
      </c>
      <c r="B314" s="5" t="s">
        <v>35</v>
      </c>
      <c r="C314" s="5" t="s">
        <v>8</v>
      </c>
      <c r="D314" s="32">
        <v>41791</v>
      </c>
      <c r="E314" s="33">
        <f t="shared" si="7"/>
        <v>6</v>
      </c>
      <c r="F314" s="33" t="s">
        <v>1</v>
      </c>
      <c r="G314" s="5" t="s">
        <v>26</v>
      </c>
      <c r="H314" s="5" t="s">
        <v>28</v>
      </c>
      <c r="I314" s="5" t="s">
        <v>4</v>
      </c>
      <c r="J314" s="36">
        <v>945752.15280000004</v>
      </c>
    </row>
    <row r="315" spans="1:10" x14ac:dyDescent="0.25">
      <c r="A315" s="5" t="s">
        <v>37</v>
      </c>
      <c r="B315" s="5" t="s">
        <v>35</v>
      </c>
      <c r="C315" s="5" t="s">
        <v>8</v>
      </c>
      <c r="D315" s="32">
        <v>41456</v>
      </c>
      <c r="E315" s="33">
        <f t="shared" si="7"/>
        <v>7</v>
      </c>
      <c r="F315" s="33" t="s">
        <v>1</v>
      </c>
      <c r="G315" s="5" t="s">
        <v>44</v>
      </c>
      <c r="H315" s="5" t="s">
        <v>29</v>
      </c>
      <c r="I315" s="5" t="s">
        <v>4</v>
      </c>
      <c r="J315" s="36">
        <v>996326.908492608</v>
      </c>
    </row>
    <row r="316" spans="1:10" x14ac:dyDescent="0.25">
      <c r="A316" s="5" t="s">
        <v>37</v>
      </c>
      <c r="B316" s="5" t="s">
        <v>35</v>
      </c>
      <c r="C316" s="5" t="s">
        <v>8</v>
      </c>
      <c r="D316" s="32">
        <v>41487</v>
      </c>
      <c r="E316" s="33">
        <f t="shared" si="7"/>
        <v>8</v>
      </c>
      <c r="F316" s="33" t="s">
        <v>1</v>
      </c>
      <c r="G316" s="5" t="s">
        <v>44</v>
      </c>
      <c r="H316" s="5" t="s">
        <v>29</v>
      </c>
      <c r="I316" s="5" t="s">
        <v>4</v>
      </c>
      <c r="J316" s="36">
        <v>1200285.8372736</v>
      </c>
    </row>
    <row r="317" spans="1:10" x14ac:dyDescent="0.25">
      <c r="A317" s="5" t="s">
        <v>37</v>
      </c>
      <c r="B317" s="5" t="s">
        <v>35</v>
      </c>
      <c r="C317" s="5" t="s">
        <v>8</v>
      </c>
      <c r="D317" s="32">
        <v>41518</v>
      </c>
      <c r="E317" s="33">
        <f t="shared" si="7"/>
        <v>9</v>
      </c>
      <c r="F317" s="33" t="s">
        <v>1</v>
      </c>
      <c r="G317" s="5" t="s">
        <v>44</v>
      </c>
      <c r="H317" s="5" t="s">
        <v>29</v>
      </c>
      <c r="I317" s="5" t="s">
        <v>4</v>
      </c>
      <c r="J317" s="36">
        <v>1213119.7515064322</v>
      </c>
    </row>
    <row r="318" spans="1:10" x14ac:dyDescent="0.25">
      <c r="A318" s="5" t="s">
        <v>37</v>
      </c>
      <c r="B318" s="5" t="s">
        <v>35</v>
      </c>
      <c r="C318" s="5" t="s">
        <v>8</v>
      </c>
      <c r="D318" s="32">
        <v>41548</v>
      </c>
      <c r="E318" s="33">
        <f t="shared" si="7"/>
        <v>10</v>
      </c>
      <c r="F318" s="33" t="s">
        <v>1</v>
      </c>
      <c r="G318" s="5" t="s">
        <v>44</v>
      </c>
      <c r="H318" s="5" t="s">
        <v>29</v>
      </c>
      <c r="I318" s="5" t="s">
        <v>4</v>
      </c>
      <c r="J318" s="36">
        <v>1626513.0879486722</v>
      </c>
    </row>
    <row r="319" spans="1:10" x14ac:dyDescent="0.25">
      <c r="A319" s="5" t="s">
        <v>37</v>
      </c>
      <c r="B319" s="5" t="s">
        <v>35</v>
      </c>
      <c r="C319" s="5" t="s">
        <v>8</v>
      </c>
      <c r="D319" s="32">
        <v>41579</v>
      </c>
      <c r="E319" s="33">
        <f t="shared" si="7"/>
        <v>11</v>
      </c>
      <c r="F319" s="33" t="s">
        <v>1</v>
      </c>
      <c r="G319" s="5" t="s">
        <v>44</v>
      </c>
      <c r="H319" s="5" t="s">
        <v>29</v>
      </c>
      <c r="I319" s="5" t="s">
        <v>4</v>
      </c>
      <c r="J319" s="36">
        <v>1759488.5186376958</v>
      </c>
    </row>
    <row r="320" spans="1:10" x14ac:dyDescent="0.25">
      <c r="A320" s="5" t="s">
        <v>37</v>
      </c>
      <c r="B320" s="5" t="s">
        <v>35</v>
      </c>
      <c r="C320" s="5" t="s">
        <v>8</v>
      </c>
      <c r="D320" s="32">
        <v>41609</v>
      </c>
      <c r="E320" s="33">
        <f t="shared" si="7"/>
        <v>12</v>
      </c>
      <c r="F320" s="33" t="s">
        <v>1</v>
      </c>
      <c r="G320" s="5" t="s">
        <v>44</v>
      </c>
      <c r="H320" s="5" t="s">
        <v>29</v>
      </c>
      <c r="I320" s="5" t="s">
        <v>4</v>
      </c>
      <c r="J320" s="36">
        <v>1362883.4509248002</v>
      </c>
    </row>
    <row r="321" spans="1:10" x14ac:dyDescent="0.25">
      <c r="A321" s="5" t="s">
        <v>37</v>
      </c>
      <c r="B321" s="5" t="s">
        <v>35</v>
      </c>
      <c r="C321" s="5" t="s">
        <v>8</v>
      </c>
      <c r="D321" s="32">
        <v>41640</v>
      </c>
      <c r="E321" s="33">
        <f t="shared" si="7"/>
        <v>1</v>
      </c>
      <c r="F321" s="33" t="s">
        <v>1</v>
      </c>
      <c r="G321" s="5" t="s">
        <v>44</v>
      </c>
      <c r="H321" s="5" t="s">
        <v>29</v>
      </c>
      <c r="I321" s="5" t="s">
        <v>4</v>
      </c>
      <c r="J321" s="36">
        <v>1592859.5117959999</v>
      </c>
    </row>
    <row r="322" spans="1:10" x14ac:dyDescent="0.25">
      <c r="A322" s="5" t="s">
        <v>37</v>
      </c>
      <c r="B322" s="5" t="s">
        <v>35</v>
      </c>
      <c r="C322" s="5" t="s">
        <v>8</v>
      </c>
      <c r="D322" s="32">
        <v>41671</v>
      </c>
      <c r="E322" s="33">
        <f t="shared" si="7"/>
        <v>2</v>
      </c>
      <c r="F322" s="33" t="s">
        <v>1</v>
      </c>
      <c r="G322" s="5" t="s">
        <v>44</v>
      </c>
      <c r="H322" s="5" t="s">
        <v>29</v>
      </c>
      <c r="I322" s="5" t="s">
        <v>4</v>
      </c>
      <c r="J322" s="36">
        <v>1875392.9670840001</v>
      </c>
    </row>
    <row r="323" spans="1:10" x14ac:dyDescent="0.25">
      <c r="A323" s="5" t="s">
        <v>37</v>
      </c>
      <c r="B323" s="5" t="s">
        <v>35</v>
      </c>
      <c r="C323" s="5" t="s">
        <v>8</v>
      </c>
      <c r="D323" s="32">
        <v>41699</v>
      </c>
      <c r="E323" s="33">
        <f t="shared" si="7"/>
        <v>3</v>
      </c>
      <c r="F323" s="33" t="s">
        <v>1</v>
      </c>
      <c r="G323" s="5" t="s">
        <v>44</v>
      </c>
      <c r="H323" s="5" t="s">
        <v>29</v>
      </c>
      <c r="I323" s="5" t="s">
        <v>4</v>
      </c>
      <c r="J323" s="36">
        <v>1709710.9713039999</v>
      </c>
    </row>
    <row r="324" spans="1:10" x14ac:dyDescent="0.25">
      <c r="A324" s="5" t="s">
        <v>37</v>
      </c>
      <c r="B324" s="5" t="s">
        <v>35</v>
      </c>
      <c r="C324" s="5" t="s">
        <v>8</v>
      </c>
      <c r="D324" s="32">
        <v>41730</v>
      </c>
      <c r="E324" s="33">
        <f t="shared" si="7"/>
        <v>4</v>
      </c>
      <c r="F324" s="33" t="s">
        <v>1</v>
      </c>
      <c r="G324" s="5" t="s">
        <v>44</v>
      </c>
      <c r="H324" s="5" t="s">
        <v>29</v>
      </c>
      <c r="I324" s="5" t="s">
        <v>4</v>
      </c>
      <c r="J324" s="36">
        <v>1837472.8434440002</v>
      </c>
    </row>
    <row r="325" spans="1:10" x14ac:dyDescent="0.25">
      <c r="A325" s="5" t="s">
        <v>37</v>
      </c>
      <c r="B325" s="5" t="s">
        <v>35</v>
      </c>
      <c r="C325" s="5" t="s">
        <v>8</v>
      </c>
      <c r="D325" s="32">
        <v>41760</v>
      </c>
      <c r="E325" s="33">
        <f t="shared" si="7"/>
        <v>5</v>
      </c>
      <c r="F325" s="33" t="s">
        <v>1</v>
      </c>
      <c r="G325" s="5" t="s">
        <v>44</v>
      </c>
      <c r="H325" s="5" t="s">
        <v>29</v>
      </c>
      <c r="I325" s="5" t="s">
        <v>4</v>
      </c>
      <c r="J325" s="36">
        <v>2154721.1442400003</v>
      </c>
    </row>
    <row r="326" spans="1:10" x14ac:dyDescent="0.25">
      <c r="A326" s="5" t="s">
        <v>37</v>
      </c>
      <c r="B326" s="5" t="s">
        <v>35</v>
      </c>
      <c r="C326" s="5" t="s">
        <v>8</v>
      </c>
      <c r="D326" s="32">
        <v>41791</v>
      </c>
      <c r="E326" s="33">
        <f t="shared" si="7"/>
        <v>6</v>
      </c>
      <c r="F326" s="33" t="s">
        <v>1</v>
      </c>
      <c r="G326" s="5" t="s">
        <v>44</v>
      </c>
      <c r="H326" s="5" t="s">
        <v>29</v>
      </c>
      <c r="I326" s="5" t="s">
        <v>4</v>
      </c>
      <c r="J326" s="36">
        <v>892790.0322432</v>
      </c>
    </row>
    <row r="327" spans="1:10" x14ac:dyDescent="0.25">
      <c r="A327" s="5" t="s">
        <v>37</v>
      </c>
      <c r="B327" s="5" t="s">
        <v>35</v>
      </c>
      <c r="C327" s="5" t="s">
        <v>8</v>
      </c>
      <c r="D327" s="32">
        <v>41456</v>
      </c>
      <c r="E327" s="33">
        <f t="shared" si="7"/>
        <v>7</v>
      </c>
      <c r="F327" s="33" t="s">
        <v>1</v>
      </c>
      <c r="G327" s="5" t="s">
        <v>44</v>
      </c>
      <c r="H327" s="5" t="s">
        <v>30</v>
      </c>
      <c r="I327" s="5" t="s">
        <v>4</v>
      </c>
      <c r="J327" s="36">
        <v>869931.04490880016</v>
      </c>
    </row>
    <row r="328" spans="1:10" x14ac:dyDescent="0.25">
      <c r="A328" s="5" t="s">
        <v>37</v>
      </c>
      <c r="B328" s="5" t="s">
        <v>35</v>
      </c>
      <c r="C328" s="5" t="s">
        <v>8</v>
      </c>
      <c r="D328" s="32">
        <v>41487</v>
      </c>
      <c r="E328" s="33">
        <f t="shared" si="7"/>
        <v>8</v>
      </c>
      <c r="F328" s="33" t="s">
        <v>1</v>
      </c>
      <c r="G328" s="5" t="s">
        <v>44</v>
      </c>
      <c r="H328" s="5" t="s">
        <v>30</v>
      </c>
      <c r="I328" s="5" t="s">
        <v>4</v>
      </c>
      <c r="J328" s="36">
        <v>1048015.3689600001</v>
      </c>
    </row>
    <row r="329" spans="1:10" x14ac:dyDescent="0.25">
      <c r="A329" s="5" t="s">
        <v>37</v>
      </c>
      <c r="B329" s="5" t="s">
        <v>35</v>
      </c>
      <c r="C329" s="5" t="s">
        <v>8</v>
      </c>
      <c r="D329" s="32">
        <v>41518</v>
      </c>
      <c r="E329" s="33">
        <f t="shared" si="7"/>
        <v>9</v>
      </c>
      <c r="F329" s="33" t="s">
        <v>1</v>
      </c>
      <c r="G329" s="5" t="s">
        <v>44</v>
      </c>
      <c r="H329" s="5" t="s">
        <v>30</v>
      </c>
      <c r="I329" s="5" t="s">
        <v>4</v>
      </c>
      <c r="J329" s="36">
        <v>1059221.1492352001</v>
      </c>
    </row>
    <row r="330" spans="1:10" x14ac:dyDescent="0.25">
      <c r="A330" s="5" t="s">
        <v>37</v>
      </c>
      <c r="B330" s="5" t="s">
        <v>35</v>
      </c>
      <c r="C330" s="5" t="s">
        <v>8</v>
      </c>
      <c r="D330" s="32">
        <v>41548</v>
      </c>
      <c r="E330" s="33">
        <f t="shared" si="7"/>
        <v>10</v>
      </c>
      <c r="F330" s="33" t="s">
        <v>1</v>
      </c>
      <c r="G330" s="5" t="s">
        <v>44</v>
      </c>
      <c r="H330" s="5" t="s">
        <v>30</v>
      </c>
      <c r="I330" s="5" t="s">
        <v>4</v>
      </c>
      <c r="J330" s="36">
        <v>1420170.6468992003</v>
      </c>
    </row>
    <row r="331" spans="1:10" x14ac:dyDescent="0.25">
      <c r="A331" s="5" t="s">
        <v>37</v>
      </c>
      <c r="B331" s="5" t="s">
        <v>35</v>
      </c>
      <c r="C331" s="5" t="s">
        <v>8</v>
      </c>
      <c r="D331" s="32">
        <v>41579</v>
      </c>
      <c r="E331" s="33">
        <f t="shared" si="7"/>
        <v>11</v>
      </c>
      <c r="F331" s="33" t="s">
        <v>1</v>
      </c>
      <c r="G331" s="5" t="s">
        <v>44</v>
      </c>
      <c r="H331" s="5" t="s">
        <v>30</v>
      </c>
      <c r="I331" s="5" t="s">
        <v>4</v>
      </c>
      <c r="J331" s="36">
        <v>1536276.5699455999</v>
      </c>
    </row>
    <row r="332" spans="1:10" x14ac:dyDescent="0.25">
      <c r="A332" s="5" t="s">
        <v>37</v>
      </c>
      <c r="B332" s="5" t="s">
        <v>35</v>
      </c>
      <c r="C332" s="5" t="s">
        <v>8</v>
      </c>
      <c r="D332" s="32">
        <v>41609</v>
      </c>
      <c r="E332" s="33">
        <f t="shared" si="7"/>
        <v>12</v>
      </c>
      <c r="F332" s="33" t="s">
        <v>1</v>
      </c>
      <c r="G332" s="5" t="s">
        <v>44</v>
      </c>
      <c r="H332" s="5" t="s">
        <v>30</v>
      </c>
      <c r="I332" s="5" t="s">
        <v>4</v>
      </c>
      <c r="J332" s="36">
        <v>785390.46324480022</v>
      </c>
    </row>
    <row r="333" spans="1:10" x14ac:dyDescent="0.25">
      <c r="A333" s="5" t="s">
        <v>37</v>
      </c>
      <c r="B333" s="5" t="s">
        <v>35</v>
      </c>
      <c r="C333" s="5" t="s">
        <v>8</v>
      </c>
      <c r="D333" s="32">
        <v>41640</v>
      </c>
      <c r="E333" s="33">
        <f t="shared" si="7"/>
        <v>1</v>
      </c>
      <c r="F333" s="33" t="s">
        <v>1</v>
      </c>
      <c r="G333" s="5" t="s">
        <v>44</v>
      </c>
      <c r="H333" s="5" t="s">
        <v>30</v>
      </c>
      <c r="I333" s="5" t="s">
        <v>4</v>
      </c>
      <c r="J333" s="36">
        <v>734335.23255680013</v>
      </c>
    </row>
    <row r="334" spans="1:10" x14ac:dyDescent="0.25">
      <c r="A334" s="5" t="s">
        <v>37</v>
      </c>
      <c r="B334" s="5" t="s">
        <v>35</v>
      </c>
      <c r="C334" s="5" t="s">
        <v>8</v>
      </c>
      <c r="D334" s="32">
        <v>41671</v>
      </c>
      <c r="E334" s="33">
        <f t="shared" si="7"/>
        <v>2</v>
      </c>
      <c r="F334" s="33" t="s">
        <v>1</v>
      </c>
      <c r="G334" s="5" t="s">
        <v>44</v>
      </c>
      <c r="H334" s="5" t="s">
        <v>30</v>
      </c>
      <c r="I334" s="5" t="s">
        <v>4</v>
      </c>
      <c r="J334" s="36">
        <v>864587.94414720009</v>
      </c>
    </row>
    <row r="335" spans="1:10" x14ac:dyDescent="0.25">
      <c r="A335" s="5" t="s">
        <v>37</v>
      </c>
      <c r="B335" s="5" t="s">
        <v>35</v>
      </c>
      <c r="C335" s="5" t="s">
        <v>8</v>
      </c>
      <c r="D335" s="32">
        <v>41699</v>
      </c>
      <c r="E335" s="33">
        <f t="shared" si="7"/>
        <v>3</v>
      </c>
      <c r="F335" s="33" t="s">
        <v>1</v>
      </c>
      <c r="G335" s="5" t="s">
        <v>44</v>
      </c>
      <c r="H335" s="5" t="s">
        <v>30</v>
      </c>
      <c r="I335" s="5" t="s">
        <v>4</v>
      </c>
      <c r="J335" s="36">
        <v>788205.73592320003</v>
      </c>
    </row>
    <row r="336" spans="1:10" x14ac:dyDescent="0.25">
      <c r="A336" s="5" t="s">
        <v>37</v>
      </c>
      <c r="B336" s="5" t="s">
        <v>35</v>
      </c>
      <c r="C336" s="5" t="s">
        <v>8</v>
      </c>
      <c r="D336" s="32">
        <v>41730</v>
      </c>
      <c r="E336" s="33">
        <f t="shared" si="7"/>
        <v>4</v>
      </c>
      <c r="F336" s="33" t="s">
        <v>1</v>
      </c>
      <c r="G336" s="5" t="s">
        <v>44</v>
      </c>
      <c r="H336" s="5" t="s">
        <v>30</v>
      </c>
      <c r="I336" s="5" t="s">
        <v>4</v>
      </c>
      <c r="J336" s="36">
        <v>847106.12443520024</v>
      </c>
    </row>
    <row r="337" spans="1:10" x14ac:dyDescent="0.25">
      <c r="A337" s="5" t="s">
        <v>37</v>
      </c>
      <c r="B337" s="5" t="s">
        <v>35</v>
      </c>
      <c r="C337" s="5" t="s">
        <v>8</v>
      </c>
      <c r="D337" s="32">
        <v>41760</v>
      </c>
      <c r="E337" s="33">
        <f t="shared" si="7"/>
        <v>5</v>
      </c>
      <c r="F337" s="33" t="s">
        <v>1</v>
      </c>
      <c r="G337" s="5" t="s">
        <v>44</v>
      </c>
      <c r="H337" s="5" t="s">
        <v>30</v>
      </c>
      <c r="I337" s="5" t="s">
        <v>4</v>
      </c>
      <c r="J337" s="36">
        <v>993362.96819200017</v>
      </c>
    </row>
    <row r="338" spans="1:10" x14ac:dyDescent="0.25">
      <c r="A338" s="5" t="s">
        <v>37</v>
      </c>
      <c r="B338" s="5" t="s">
        <v>35</v>
      </c>
      <c r="C338" s="5" t="s">
        <v>8</v>
      </c>
      <c r="D338" s="32">
        <v>41791</v>
      </c>
      <c r="E338" s="33">
        <f t="shared" si="7"/>
        <v>6</v>
      </c>
      <c r="F338" s="33" t="s">
        <v>1</v>
      </c>
      <c r="G338" s="5" t="s">
        <v>44</v>
      </c>
      <c r="H338" s="5" t="s">
        <v>30</v>
      </c>
      <c r="I338" s="5" t="s">
        <v>4</v>
      </c>
      <c r="J338" s="36">
        <v>514489.17112320004</v>
      </c>
    </row>
    <row r="339" spans="1:10" x14ac:dyDescent="0.25">
      <c r="A339" s="5" t="s">
        <v>37</v>
      </c>
      <c r="B339" s="5" t="s">
        <v>35</v>
      </c>
      <c r="C339" s="5" t="s">
        <v>8</v>
      </c>
      <c r="D339" s="32">
        <v>41456</v>
      </c>
      <c r="E339" s="33">
        <f t="shared" si="7"/>
        <v>7</v>
      </c>
      <c r="F339" s="33" t="s">
        <v>1</v>
      </c>
      <c r="G339" s="5" t="s">
        <v>44</v>
      </c>
      <c r="H339" s="5" t="s">
        <v>31</v>
      </c>
      <c r="I339" s="5" t="s">
        <v>4</v>
      </c>
      <c r="J339" s="36">
        <v>921103.45931519999</v>
      </c>
    </row>
    <row r="340" spans="1:10" x14ac:dyDescent="0.25">
      <c r="A340" s="5" t="s">
        <v>37</v>
      </c>
      <c r="B340" s="5" t="s">
        <v>35</v>
      </c>
      <c r="C340" s="5" t="s">
        <v>8</v>
      </c>
      <c r="D340" s="32">
        <v>41487</v>
      </c>
      <c r="E340" s="33">
        <f t="shared" si="7"/>
        <v>8</v>
      </c>
      <c r="F340" s="33" t="s">
        <v>1</v>
      </c>
      <c r="G340" s="5" t="s">
        <v>44</v>
      </c>
      <c r="H340" s="5" t="s">
        <v>31</v>
      </c>
      <c r="I340" s="5" t="s">
        <v>4</v>
      </c>
      <c r="J340" s="36">
        <v>1109663.3318399999</v>
      </c>
    </row>
    <row r="341" spans="1:10" x14ac:dyDescent="0.25">
      <c r="A341" s="5" t="s">
        <v>37</v>
      </c>
      <c r="B341" s="5" t="s">
        <v>35</v>
      </c>
      <c r="C341" s="5" t="s">
        <v>8</v>
      </c>
      <c r="D341" s="32">
        <v>41518</v>
      </c>
      <c r="E341" s="33">
        <f t="shared" si="7"/>
        <v>9</v>
      </c>
      <c r="F341" s="33" t="s">
        <v>1</v>
      </c>
      <c r="G341" s="5" t="s">
        <v>44</v>
      </c>
      <c r="H341" s="5" t="s">
        <v>31</v>
      </c>
      <c r="I341" s="5" t="s">
        <v>4</v>
      </c>
      <c r="J341" s="36">
        <v>1121528.2756608</v>
      </c>
    </row>
    <row r="342" spans="1:10" x14ac:dyDescent="0.25">
      <c r="A342" s="5" t="s">
        <v>37</v>
      </c>
      <c r="B342" s="5" t="s">
        <v>35</v>
      </c>
      <c r="C342" s="5" t="s">
        <v>8</v>
      </c>
      <c r="D342" s="32">
        <v>41548</v>
      </c>
      <c r="E342" s="33">
        <f t="shared" si="7"/>
        <v>10</v>
      </c>
      <c r="F342" s="33" t="s">
        <v>1</v>
      </c>
      <c r="G342" s="5" t="s">
        <v>44</v>
      </c>
      <c r="H342" s="5" t="s">
        <v>31</v>
      </c>
      <c r="I342" s="5" t="s">
        <v>4</v>
      </c>
      <c r="J342" s="36">
        <v>1503710.0967168</v>
      </c>
    </row>
    <row r="343" spans="1:10" x14ac:dyDescent="0.25">
      <c r="A343" s="5" t="s">
        <v>37</v>
      </c>
      <c r="B343" s="5" t="s">
        <v>35</v>
      </c>
      <c r="C343" s="5" t="s">
        <v>8</v>
      </c>
      <c r="D343" s="32">
        <v>41579</v>
      </c>
      <c r="E343" s="33">
        <f t="shared" si="7"/>
        <v>11</v>
      </c>
      <c r="F343" s="33" t="s">
        <v>1</v>
      </c>
      <c r="G343" s="5" t="s">
        <v>44</v>
      </c>
      <c r="H343" s="5" t="s">
        <v>31</v>
      </c>
      <c r="I343" s="5" t="s">
        <v>4</v>
      </c>
      <c r="J343" s="36">
        <v>1626645.7799423998</v>
      </c>
    </row>
    <row r="344" spans="1:10" x14ac:dyDescent="0.25">
      <c r="A344" s="5" t="s">
        <v>37</v>
      </c>
      <c r="B344" s="5" t="s">
        <v>35</v>
      </c>
      <c r="C344" s="5" t="s">
        <v>8</v>
      </c>
      <c r="D344" s="32">
        <v>41609</v>
      </c>
      <c r="E344" s="33">
        <f t="shared" si="7"/>
        <v>12</v>
      </c>
      <c r="F344" s="33" t="s">
        <v>1</v>
      </c>
      <c r="G344" s="5" t="s">
        <v>44</v>
      </c>
      <c r="H344" s="5" t="s">
        <v>31</v>
      </c>
      <c r="I344" s="5" t="s">
        <v>4</v>
      </c>
      <c r="J344" s="36">
        <v>831589.90225920011</v>
      </c>
    </row>
    <row r="345" spans="1:10" x14ac:dyDescent="0.25">
      <c r="A345" s="5" t="s">
        <v>37</v>
      </c>
      <c r="B345" s="5" t="s">
        <v>35</v>
      </c>
      <c r="C345" s="5" t="s">
        <v>8</v>
      </c>
      <c r="D345" s="32">
        <v>41640</v>
      </c>
      <c r="E345" s="33">
        <f t="shared" si="7"/>
        <v>1</v>
      </c>
      <c r="F345" s="33" t="s">
        <v>1</v>
      </c>
      <c r="G345" s="5" t="s">
        <v>44</v>
      </c>
      <c r="H345" s="5" t="s">
        <v>31</v>
      </c>
      <c r="I345" s="5" t="s">
        <v>4</v>
      </c>
      <c r="J345" s="36">
        <v>777531.42270720005</v>
      </c>
    </row>
    <row r="346" spans="1:10" x14ac:dyDescent="0.25">
      <c r="A346" s="5" t="s">
        <v>37</v>
      </c>
      <c r="B346" s="5" t="s">
        <v>35</v>
      </c>
      <c r="C346" s="5" t="s">
        <v>8</v>
      </c>
      <c r="D346" s="32">
        <v>41671</v>
      </c>
      <c r="E346" s="33">
        <f t="shared" si="7"/>
        <v>2</v>
      </c>
      <c r="F346" s="33" t="s">
        <v>1</v>
      </c>
      <c r="G346" s="5" t="s">
        <v>44</v>
      </c>
      <c r="H346" s="5" t="s">
        <v>31</v>
      </c>
      <c r="I346" s="5" t="s">
        <v>4</v>
      </c>
      <c r="J346" s="36">
        <v>915446.05850879999</v>
      </c>
    </row>
    <row r="347" spans="1:10" x14ac:dyDescent="0.25">
      <c r="A347" s="5" t="s">
        <v>37</v>
      </c>
      <c r="B347" s="5" t="s">
        <v>35</v>
      </c>
      <c r="C347" s="5" t="s">
        <v>8</v>
      </c>
      <c r="D347" s="32">
        <v>41699</v>
      </c>
      <c r="E347" s="33">
        <f t="shared" ref="E347:E374" si="8">MONTH(D347)</f>
        <v>3</v>
      </c>
      <c r="F347" s="33" t="s">
        <v>1</v>
      </c>
      <c r="G347" s="5" t="s">
        <v>44</v>
      </c>
      <c r="H347" s="5" t="s">
        <v>31</v>
      </c>
      <c r="I347" s="5" t="s">
        <v>4</v>
      </c>
      <c r="J347" s="36">
        <v>834570.77921279997</v>
      </c>
    </row>
    <row r="348" spans="1:10" x14ac:dyDescent="0.25">
      <c r="A348" s="5" t="s">
        <v>37</v>
      </c>
      <c r="B348" s="5" t="s">
        <v>35</v>
      </c>
      <c r="C348" s="5" t="s">
        <v>8</v>
      </c>
      <c r="D348" s="32">
        <v>41730</v>
      </c>
      <c r="E348" s="33">
        <f t="shared" si="8"/>
        <v>4</v>
      </c>
      <c r="F348" s="33" t="s">
        <v>1</v>
      </c>
      <c r="G348" s="5" t="s">
        <v>44</v>
      </c>
      <c r="H348" s="5" t="s">
        <v>31</v>
      </c>
      <c r="I348" s="5" t="s">
        <v>4</v>
      </c>
      <c r="J348" s="36">
        <v>896935.89646080008</v>
      </c>
    </row>
    <row r="349" spans="1:10" x14ac:dyDescent="0.25">
      <c r="A349" s="5" t="s">
        <v>37</v>
      </c>
      <c r="B349" s="5" t="s">
        <v>35</v>
      </c>
      <c r="C349" s="5" t="s">
        <v>8</v>
      </c>
      <c r="D349" s="32">
        <v>41760</v>
      </c>
      <c r="E349" s="33">
        <f t="shared" si="8"/>
        <v>5</v>
      </c>
      <c r="F349" s="33" t="s">
        <v>1</v>
      </c>
      <c r="G349" s="5" t="s">
        <v>44</v>
      </c>
      <c r="H349" s="5" t="s">
        <v>31</v>
      </c>
      <c r="I349" s="5" t="s">
        <v>4</v>
      </c>
      <c r="J349" s="36">
        <v>1051796.083968</v>
      </c>
    </row>
    <row r="350" spans="1:10" x14ac:dyDescent="0.25">
      <c r="A350" s="5" t="s">
        <v>37</v>
      </c>
      <c r="B350" s="5" t="s">
        <v>35</v>
      </c>
      <c r="C350" s="5" t="s">
        <v>8</v>
      </c>
      <c r="D350" s="32">
        <v>41791</v>
      </c>
      <c r="E350" s="33">
        <f t="shared" si="8"/>
        <v>6</v>
      </c>
      <c r="F350" s="33" t="s">
        <v>1</v>
      </c>
      <c r="G350" s="5" t="s">
        <v>44</v>
      </c>
      <c r="H350" s="5" t="s">
        <v>31</v>
      </c>
      <c r="I350" s="5" t="s">
        <v>4</v>
      </c>
      <c r="J350" s="36">
        <v>544753.24001279997</v>
      </c>
    </row>
    <row r="351" spans="1:10" x14ac:dyDescent="0.25">
      <c r="A351" s="5" t="s">
        <v>37</v>
      </c>
      <c r="B351" s="5" t="s">
        <v>35</v>
      </c>
      <c r="C351" s="5" t="s">
        <v>8</v>
      </c>
      <c r="D351" s="32">
        <v>41456</v>
      </c>
      <c r="E351" s="33">
        <f t="shared" si="8"/>
        <v>7</v>
      </c>
      <c r="F351" s="33" t="s">
        <v>1</v>
      </c>
      <c r="G351" s="5" t="s">
        <v>44</v>
      </c>
      <c r="H351" s="5" t="s">
        <v>32</v>
      </c>
      <c r="I351" s="5" t="s">
        <v>4</v>
      </c>
      <c r="J351" s="36">
        <v>498931.04046240001</v>
      </c>
    </row>
    <row r="352" spans="1:10" x14ac:dyDescent="0.25">
      <c r="A352" s="5" t="s">
        <v>37</v>
      </c>
      <c r="B352" s="5" t="s">
        <v>35</v>
      </c>
      <c r="C352" s="5" t="s">
        <v>8</v>
      </c>
      <c r="D352" s="32">
        <v>41487</v>
      </c>
      <c r="E352" s="33">
        <f t="shared" si="8"/>
        <v>8</v>
      </c>
      <c r="F352" s="33" t="s">
        <v>1</v>
      </c>
      <c r="G352" s="5" t="s">
        <v>44</v>
      </c>
      <c r="H352" s="5" t="s">
        <v>32</v>
      </c>
      <c r="I352" s="5" t="s">
        <v>4</v>
      </c>
      <c r="J352" s="36">
        <v>601067.63808000006</v>
      </c>
    </row>
    <row r="353" spans="1:10" x14ac:dyDescent="0.25">
      <c r="A353" s="5" t="s">
        <v>37</v>
      </c>
      <c r="B353" s="5" t="s">
        <v>35</v>
      </c>
      <c r="C353" s="5" t="s">
        <v>8</v>
      </c>
      <c r="D353" s="32">
        <v>41518</v>
      </c>
      <c r="E353" s="33">
        <f t="shared" si="8"/>
        <v>9</v>
      </c>
      <c r="F353" s="33" t="s">
        <v>1</v>
      </c>
      <c r="G353" s="5" t="s">
        <v>44</v>
      </c>
      <c r="H353" s="5" t="s">
        <v>32</v>
      </c>
      <c r="I353" s="5" t="s">
        <v>4</v>
      </c>
      <c r="J353" s="36">
        <v>607494.48264960002</v>
      </c>
    </row>
    <row r="354" spans="1:10" x14ac:dyDescent="0.25">
      <c r="A354" s="5" t="s">
        <v>37</v>
      </c>
      <c r="B354" s="5" t="s">
        <v>35</v>
      </c>
      <c r="C354" s="5" t="s">
        <v>8</v>
      </c>
      <c r="D354" s="32">
        <v>41548</v>
      </c>
      <c r="E354" s="33">
        <f t="shared" si="8"/>
        <v>10</v>
      </c>
      <c r="F354" s="33" t="s">
        <v>1</v>
      </c>
      <c r="G354" s="5" t="s">
        <v>44</v>
      </c>
      <c r="H354" s="5" t="s">
        <v>32</v>
      </c>
      <c r="I354" s="5" t="s">
        <v>4</v>
      </c>
      <c r="J354" s="36">
        <v>814509.63572160015</v>
      </c>
    </row>
    <row r="355" spans="1:10" x14ac:dyDescent="0.25">
      <c r="A355" s="5" t="s">
        <v>37</v>
      </c>
      <c r="B355" s="5" t="s">
        <v>35</v>
      </c>
      <c r="C355" s="5" t="s">
        <v>8</v>
      </c>
      <c r="D355" s="32">
        <v>41579</v>
      </c>
      <c r="E355" s="33">
        <f t="shared" si="8"/>
        <v>11</v>
      </c>
      <c r="F355" s="33" t="s">
        <v>1</v>
      </c>
      <c r="G355" s="5" t="s">
        <v>44</v>
      </c>
      <c r="H355" s="5" t="s">
        <v>32</v>
      </c>
      <c r="I355" s="5" t="s">
        <v>4</v>
      </c>
      <c r="J355" s="36">
        <v>881099.79746879986</v>
      </c>
    </row>
    <row r="356" spans="1:10" x14ac:dyDescent="0.25">
      <c r="A356" s="5" t="s">
        <v>37</v>
      </c>
      <c r="B356" s="5" t="s">
        <v>35</v>
      </c>
      <c r="C356" s="5" t="s">
        <v>8</v>
      </c>
      <c r="D356" s="32">
        <v>41609</v>
      </c>
      <c r="E356" s="33">
        <f t="shared" si="8"/>
        <v>12</v>
      </c>
      <c r="F356" s="33" t="s">
        <v>1</v>
      </c>
      <c r="G356" s="5" t="s">
        <v>44</v>
      </c>
      <c r="H356" s="5" t="s">
        <v>32</v>
      </c>
      <c r="I356" s="5" t="s">
        <v>4</v>
      </c>
      <c r="J356" s="36">
        <v>450444.53039040015</v>
      </c>
    </row>
    <row r="357" spans="1:10" x14ac:dyDescent="0.25">
      <c r="A357" s="5" t="s">
        <v>37</v>
      </c>
      <c r="B357" s="5" t="s">
        <v>35</v>
      </c>
      <c r="C357" s="5" t="s">
        <v>8</v>
      </c>
      <c r="D357" s="32">
        <v>41640</v>
      </c>
      <c r="E357" s="33">
        <f t="shared" si="8"/>
        <v>1</v>
      </c>
      <c r="F357" s="33" t="s">
        <v>1</v>
      </c>
      <c r="G357" s="5" t="s">
        <v>44</v>
      </c>
      <c r="H357" s="5" t="s">
        <v>32</v>
      </c>
      <c r="I357" s="5" t="s">
        <v>4</v>
      </c>
      <c r="J357" s="36">
        <v>421162.85396640003</v>
      </c>
    </row>
    <row r="358" spans="1:10" x14ac:dyDescent="0.25">
      <c r="A358" s="5" t="s">
        <v>37</v>
      </c>
      <c r="B358" s="5" t="s">
        <v>35</v>
      </c>
      <c r="C358" s="5" t="s">
        <v>8</v>
      </c>
      <c r="D358" s="32">
        <v>41671</v>
      </c>
      <c r="E358" s="33">
        <f t="shared" si="8"/>
        <v>2</v>
      </c>
      <c r="F358" s="33" t="s">
        <v>1</v>
      </c>
      <c r="G358" s="5" t="s">
        <v>44</v>
      </c>
      <c r="H358" s="5" t="s">
        <v>32</v>
      </c>
      <c r="I358" s="5" t="s">
        <v>4</v>
      </c>
      <c r="J358" s="36">
        <v>495866.61502560001</v>
      </c>
    </row>
    <row r="359" spans="1:10" x14ac:dyDescent="0.25">
      <c r="A359" s="5" t="s">
        <v>37</v>
      </c>
      <c r="B359" s="5" t="s">
        <v>35</v>
      </c>
      <c r="C359" s="5" t="s">
        <v>8</v>
      </c>
      <c r="D359" s="32">
        <v>41699</v>
      </c>
      <c r="E359" s="33">
        <f t="shared" si="8"/>
        <v>3</v>
      </c>
      <c r="F359" s="33" t="s">
        <v>1</v>
      </c>
      <c r="G359" s="5" t="s">
        <v>44</v>
      </c>
      <c r="H359" s="5" t="s">
        <v>32</v>
      </c>
      <c r="I359" s="5" t="s">
        <v>4</v>
      </c>
      <c r="J359" s="36">
        <v>452059.1720736</v>
      </c>
    </row>
    <row r="360" spans="1:10" x14ac:dyDescent="0.25">
      <c r="A360" s="5" t="s">
        <v>37</v>
      </c>
      <c r="B360" s="5" t="s">
        <v>35</v>
      </c>
      <c r="C360" s="5" t="s">
        <v>8</v>
      </c>
      <c r="D360" s="32">
        <v>41730</v>
      </c>
      <c r="E360" s="33">
        <f t="shared" si="8"/>
        <v>4</v>
      </c>
      <c r="F360" s="33" t="s">
        <v>1</v>
      </c>
      <c r="G360" s="5" t="s">
        <v>44</v>
      </c>
      <c r="H360" s="5" t="s">
        <v>32</v>
      </c>
      <c r="I360" s="5" t="s">
        <v>4</v>
      </c>
      <c r="J360" s="36">
        <v>485840.2772496001</v>
      </c>
    </row>
    <row r="361" spans="1:10" x14ac:dyDescent="0.25">
      <c r="A361" s="5" t="s">
        <v>37</v>
      </c>
      <c r="B361" s="5" t="s">
        <v>35</v>
      </c>
      <c r="C361" s="5" t="s">
        <v>8</v>
      </c>
      <c r="D361" s="32">
        <v>41760</v>
      </c>
      <c r="E361" s="33">
        <f t="shared" si="8"/>
        <v>5</v>
      </c>
      <c r="F361" s="33" t="s">
        <v>1</v>
      </c>
      <c r="G361" s="5" t="s">
        <v>44</v>
      </c>
      <c r="H361" s="5" t="s">
        <v>32</v>
      </c>
      <c r="I361" s="5" t="s">
        <v>4</v>
      </c>
      <c r="J361" s="36">
        <v>569722.87881600007</v>
      </c>
    </row>
    <row r="362" spans="1:10" x14ac:dyDescent="0.25">
      <c r="A362" s="5" t="s">
        <v>37</v>
      </c>
      <c r="B362" s="5" t="s">
        <v>35</v>
      </c>
      <c r="C362" s="5" t="s">
        <v>8</v>
      </c>
      <c r="D362" s="32">
        <v>41791</v>
      </c>
      <c r="E362" s="33">
        <f t="shared" si="8"/>
        <v>6</v>
      </c>
      <c r="F362" s="33" t="s">
        <v>1</v>
      </c>
      <c r="G362" s="5" t="s">
        <v>44</v>
      </c>
      <c r="H362" s="5" t="s">
        <v>32</v>
      </c>
      <c r="I362" s="5" t="s">
        <v>4</v>
      </c>
      <c r="J362" s="36">
        <v>295074.67167360004</v>
      </c>
    </row>
    <row r="363" spans="1:10" x14ac:dyDescent="0.25">
      <c r="A363" s="5" t="s">
        <v>37</v>
      </c>
      <c r="B363" s="5" t="s">
        <v>35</v>
      </c>
      <c r="C363" s="5" t="s">
        <v>8</v>
      </c>
      <c r="D363" s="32">
        <v>41456</v>
      </c>
      <c r="E363" s="33">
        <f t="shared" si="8"/>
        <v>7</v>
      </c>
      <c r="F363" s="33" t="s">
        <v>1</v>
      </c>
      <c r="G363" s="5" t="s">
        <v>33</v>
      </c>
      <c r="H363" s="5" t="s">
        <v>34</v>
      </c>
      <c r="I363" s="5" t="s">
        <v>4</v>
      </c>
      <c r="J363" s="36">
        <v>3198275.9004000002</v>
      </c>
    </row>
    <row r="364" spans="1:10" x14ac:dyDescent="0.25">
      <c r="A364" s="5" t="s">
        <v>37</v>
      </c>
      <c r="B364" s="5" t="s">
        <v>35</v>
      </c>
      <c r="C364" s="5" t="s">
        <v>8</v>
      </c>
      <c r="D364" s="32">
        <v>41487</v>
      </c>
      <c r="E364" s="33">
        <f t="shared" si="8"/>
        <v>8</v>
      </c>
      <c r="F364" s="33" t="s">
        <v>1</v>
      </c>
      <c r="G364" s="5" t="s">
        <v>33</v>
      </c>
      <c r="H364" s="5" t="s">
        <v>34</v>
      </c>
      <c r="I364" s="5" t="s">
        <v>4</v>
      </c>
      <c r="J364" s="36">
        <v>3852997.68</v>
      </c>
    </row>
    <row r="365" spans="1:10" x14ac:dyDescent="0.25">
      <c r="A365" s="5" t="s">
        <v>37</v>
      </c>
      <c r="B365" s="5" t="s">
        <v>35</v>
      </c>
      <c r="C365" s="5" t="s">
        <v>8</v>
      </c>
      <c r="D365" s="32">
        <v>41518</v>
      </c>
      <c r="E365" s="33">
        <f t="shared" si="8"/>
        <v>9</v>
      </c>
      <c r="F365" s="33" t="s">
        <v>1</v>
      </c>
      <c r="G365" s="5" t="s">
        <v>33</v>
      </c>
      <c r="H365" s="5" t="s">
        <v>34</v>
      </c>
      <c r="I365" s="5" t="s">
        <v>4</v>
      </c>
      <c r="J365" s="36">
        <v>3894195.4016000004</v>
      </c>
    </row>
    <row r="366" spans="1:10" x14ac:dyDescent="0.25">
      <c r="A366" s="5" t="s">
        <v>37</v>
      </c>
      <c r="B366" s="5" t="s">
        <v>35</v>
      </c>
      <c r="C366" s="5" t="s">
        <v>8</v>
      </c>
      <c r="D366" s="32">
        <v>41548</v>
      </c>
      <c r="E366" s="33">
        <f t="shared" si="8"/>
        <v>10</v>
      </c>
      <c r="F366" s="33" t="s">
        <v>1</v>
      </c>
      <c r="G366" s="5" t="s">
        <v>33</v>
      </c>
      <c r="H366" s="5" t="s">
        <v>34</v>
      </c>
      <c r="I366" s="5" t="s">
        <v>4</v>
      </c>
      <c r="J366" s="36">
        <v>5221215.6136000007</v>
      </c>
    </row>
    <row r="367" spans="1:10" x14ac:dyDescent="0.25">
      <c r="A367" s="5" t="s">
        <v>37</v>
      </c>
      <c r="B367" s="5" t="s">
        <v>35</v>
      </c>
      <c r="C367" s="5" t="s">
        <v>8</v>
      </c>
      <c r="D367" s="32">
        <v>41579</v>
      </c>
      <c r="E367" s="33">
        <f t="shared" si="8"/>
        <v>11</v>
      </c>
      <c r="F367" s="33" t="s">
        <v>1</v>
      </c>
      <c r="G367" s="5" t="s">
        <v>33</v>
      </c>
      <c r="H367" s="5" t="s">
        <v>34</v>
      </c>
      <c r="I367" s="5" t="s">
        <v>4</v>
      </c>
      <c r="J367" s="36">
        <v>5648075.6247999994</v>
      </c>
    </row>
    <row r="368" spans="1:10" x14ac:dyDescent="0.25">
      <c r="A368" s="5" t="s">
        <v>37</v>
      </c>
      <c r="B368" s="5" t="s">
        <v>35</v>
      </c>
      <c r="C368" s="5" t="s">
        <v>8</v>
      </c>
      <c r="D368" s="32">
        <v>41609</v>
      </c>
      <c r="E368" s="33">
        <f t="shared" si="8"/>
        <v>12</v>
      </c>
      <c r="F368" s="33" t="s">
        <v>1</v>
      </c>
      <c r="G368" s="5" t="s">
        <v>33</v>
      </c>
      <c r="H368" s="5" t="s">
        <v>34</v>
      </c>
      <c r="I368" s="5" t="s">
        <v>4</v>
      </c>
      <c r="J368" s="36">
        <v>2887464.9384000008</v>
      </c>
    </row>
    <row r="369" spans="1:10" x14ac:dyDescent="0.25">
      <c r="A369" s="5" t="s">
        <v>37</v>
      </c>
      <c r="B369" s="5" t="s">
        <v>35</v>
      </c>
      <c r="C369" s="5" t="s">
        <v>8</v>
      </c>
      <c r="D369" s="32">
        <v>41640</v>
      </c>
      <c r="E369" s="33">
        <f t="shared" si="8"/>
        <v>1</v>
      </c>
      <c r="F369" s="33" t="s">
        <v>1</v>
      </c>
      <c r="G369" s="5" t="s">
        <v>33</v>
      </c>
      <c r="H369" s="5" t="s">
        <v>34</v>
      </c>
      <c r="I369" s="5" t="s">
        <v>4</v>
      </c>
      <c r="J369" s="36">
        <v>2699761.8844000003</v>
      </c>
    </row>
    <row r="370" spans="1:10" x14ac:dyDescent="0.25">
      <c r="A370" s="5" t="s">
        <v>37</v>
      </c>
      <c r="B370" s="5" t="s">
        <v>35</v>
      </c>
      <c r="C370" s="5" t="s">
        <v>8</v>
      </c>
      <c r="D370" s="32">
        <v>41671</v>
      </c>
      <c r="E370" s="33">
        <f t="shared" si="8"/>
        <v>2</v>
      </c>
      <c r="F370" s="33" t="s">
        <v>1</v>
      </c>
      <c r="G370" s="5" t="s">
        <v>33</v>
      </c>
      <c r="H370" s="5" t="s">
        <v>34</v>
      </c>
      <c r="I370" s="5" t="s">
        <v>4</v>
      </c>
      <c r="J370" s="36">
        <v>3178632.1476000003</v>
      </c>
    </row>
    <row r="371" spans="1:10" x14ac:dyDescent="0.25">
      <c r="A371" s="5" t="s">
        <v>37</v>
      </c>
      <c r="B371" s="5" t="s">
        <v>35</v>
      </c>
      <c r="C371" s="5" t="s">
        <v>8</v>
      </c>
      <c r="D371" s="32">
        <v>41699</v>
      </c>
      <c r="E371" s="33">
        <f t="shared" si="8"/>
        <v>3</v>
      </c>
      <c r="F371" s="33" t="s">
        <v>1</v>
      </c>
      <c r="G371" s="5" t="s">
        <v>33</v>
      </c>
      <c r="H371" s="5" t="s">
        <v>34</v>
      </c>
      <c r="I371" s="5" t="s">
        <v>4</v>
      </c>
      <c r="J371" s="36">
        <v>2897815.2056</v>
      </c>
    </row>
    <row r="372" spans="1:10" x14ac:dyDescent="0.25">
      <c r="A372" s="5" t="s">
        <v>37</v>
      </c>
      <c r="B372" s="5" t="s">
        <v>35</v>
      </c>
      <c r="C372" s="5" t="s">
        <v>8</v>
      </c>
      <c r="D372" s="32">
        <v>41730</v>
      </c>
      <c r="E372" s="33">
        <f t="shared" si="8"/>
        <v>4</v>
      </c>
      <c r="F372" s="33" t="s">
        <v>1</v>
      </c>
      <c r="G372" s="5" t="s">
        <v>33</v>
      </c>
      <c r="H372" s="5" t="s">
        <v>34</v>
      </c>
      <c r="I372" s="5" t="s">
        <v>4</v>
      </c>
      <c r="J372" s="36">
        <v>3114360.7516000005</v>
      </c>
    </row>
    <row r="373" spans="1:10" x14ac:dyDescent="0.25">
      <c r="A373" s="5" t="s">
        <v>37</v>
      </c>
      <c r="B373" s="5" t="s">
        <v>35</v>
      </c>
      <c r="C373" s="5" t="s">
        <v>8</v>
      </c>
      <c r="D373" s="32">
        <v>41760</v>
      </c>
      <c r="E373" s="33">
        <f t="shared" si="8"/>
        <v>5</v>
      </c>
      <c r="F373" s="33" t="s">
        <v>1</v>
      </c>
      <c r="G373" s="5" t="s">
        <v>33</v>
      </c>
      <c r="H373" s="5" t="s">
        <v>34</v>
      </c>
      <c r="I373" s="5" t="s">
        <v>4</v>
      </c>
      <c r="J373" s="36">
        <v>3652069.7360000005</v>
      </c>
    </row>
    <row r="374" spans="1:10" x14ac:dyDescent="0.25">
      <c r="A374" s="5" t="s">
        <v>37</v>
      </c>
      <c r="B374" s="5" t="s">
        <v>35</v>
      </c>
      <c r="C374" s="5" t="s">
        <v>8</v>
      </c>
      <c r="D374" s="32">
        <v>41791</v>
      </c>
      <c r="E374" s="33">
        <f t="shared" si="8"/>
        <v>6</v>
      </c>
      <c r="F374" s="33" t="s">
        <v>1</v>
      </c>
      <c r="G374" s="5" t="s">
        <v>33</v>
      </c>
      <c r="H374" s="5" t="s">
        <v>34</v>
      </c>
      <c r="I374" s="5" t="s">
        <v>4</v>
      </c>
      <c r="J374" s="36">
        <v>1891504.3056000001</v>
      </c>
    </row>
    <row r="375" spans="1:10" x14ac:dyDescent="0.25">
      <c r="A375" s="5" t="s">
        <v>37</v>
      </c>
      <c r="B375" s="5" t="s">
        <v>35</v>
      </c>
      <c r="C375" s="5" t="s">
        <v>7</v>
      </c>
      <c r="D375" s="32">
        <v>41456</v>
      </c>
      <c r="E375" s="5">
        <v>7</v>
      </c>
      <c r="F375" s="5" t="s">
        <v>1</v>
      </c>
      <c r="G375" s="5" t="s">
        <v>24</v>
      </c>
      <c r="H375" s="5" t="s">
        <v>25</v>
      </c>
      <c r="I375" s="5" t="s">
        <v>4</v>
      </c>
      <c r="J375" s="36">
        <v>1625596.3356633</v>
      </c>
    </row>
    <row r="376" spans="1:10" x14ac:dyDescent="0.25">
      <c r="A376" s="5" t="s">
        <v>37</v>
      </c>
      <c r="B376" s="5" t="s">
        <v>35</v>
      </c>
      <c r="C376" s="5" t="s">
        <v>7</v>
      </c>
      <c r="D376" s="32">
        <v>41487</v>
      </c>
      <c r="E376" s="5">
        <v>8</v>
      </c>
      <c r="F376" s="5" t="s">
        <v>1</v>
      </c>
      <c r="G376" s="5" t="s">
        <v>24</v>
      </c>
      <c r="H376" s="5" t="s">
        <v>25</v>
      </c>
      <c r="I376" s="5" t="s">
        <v>4</v>
      </c>
      <c r="J376" s="36">
        <v>1295067.8472731998</v>
      </c>
    </row>
    <row r="377" spans="1:10" x14ac:dyDescent="0.25">
      <c r="A377" s="5" t="s">
        <v>37</v>
      </c>
      <c r="B377" s="5" t="s">
        <v>35</v>
      </c>
      <c r="C377" s="5" t="s">
        <v>7</v>
      </c>
      <c r="D377" s="32">
        <v>41518</v>
      </c>
      <c r="E377" s="5">
        <v>9</v>
      </c>
      <c r="F377" s="5" t="s">
        <v>1</v>
      </c>
      <c r="G377" s="5" t="s">
        <v>24</v>
      </c>
      <c r="H377" s="5" t="s">
        <v>25</v>
      </c>
      <c r="I377" s="5" t="s">
        <v>4</v>
      </c>
      <c r="J377" s="36">
        <v>1750624.8818057997</v>
      </c>
    </row>
    <row r="378" spans="1:10" x14ac:dyDescent="0.25">
      <c r="A378" s="5" t="s">
        <v>37</v>
      </c>
      <c r="B378" s="5" t="s">
        <v>35</v>
      </c>
      <c r="C378" s="5" t="s">
        <v>7</v>
      </c>
      <c r="D378" s="32">
        <v>41548</v>
      </c>
      <c r="E378" s="5">
        <v>10</v>
      </c>
      <c r="F378" s="5" t="s">
        <v>1</v>
      </c>
      <c r="G378" s="5" t="s">
        <v>24</v>
      </c>
      <c r="H378" s="5" t="s">
        <v>25</v>
      </c>
      <c r="I378" s="5" t="s">
        <v>4</v>
      </c>
      <c r="J378" s="36">
        <v>1472529.3869285996</v>
      </c>
    </row>
    <row r="379" spans="1:10" x14ac:dyDescent="0.25">
      <c r="A379" s="5" t="s">
        <v>37</v>
      </c>
      <c r="B379" s="5" t="s">
        <v>35</v>
      </c>
      <c r="C379" s="5" t="s">
        <v>7</v>
      </c>
      <c r="D379" s="32">
        <v>41579</v>
      </c>
      <c r="E379" s="5">
        <v>11</v>
      </c>
      <c r="F379" s="5" t="s">
        <v>1</v>
      </c>
      <c r="G379" s="5" t="s">
        <v>24</v>
      </c>
      <c r="H379" s="5" t="s">
        <v>25</v>
      </c>
      <c r="I379" s="5" t="s">
        <v>4</v>
      </c>
      <c r="J379" s="36">
        <v>1252200.4923928501</v>
      </c>
    </row>
    <row r="380" spans="1:10" x14ac:dyDescent="0.25">
      <c r="A380" s="5" t="s">
        <v>37</v>
      </c>
      <c r="B380" s="5" t="s">
        <v>35</v>
      </c>
      <c r="C380" s="5" t="s">
        <v>7</v>
      </c>
      <c r="D380" s="32">
        <v>41609</v>
      </c>
      <c r="E380" s="5">
        <v>12</v>
      </c>
      <c r="F380" s="5" t="s">
        <v>1</v>
      </c>
      <c r="G380" s="5" t="s">
        <v>24</v>
      </c>
      <c r="H380" s="5" t="s">
        <v>25</v>
      </c>
      <c r="I380" s="5" t="s">
        <v>4</v>
      </c>
      <c r="J380" s="36">
        <v>1406782.6738875001</v>
      </c>
    </row>
    <row r="381" spans="1:10" x14ac:dyDescent="0.25">
      <c r="A381" s="5" t="s">
        <v>37</v>
      </c>
      <c r="B381" s="5" t="s">
        <v>35</v>
      </c>
      <c r="C381" s="5" t="s">
        <v>7</v>
      </c>
      <c r="D381" s="32">
        <v>41640</v>
      </c>
      <c r="E381" s="5">
        <v>1</v>
      </c>
      <c r="F381" s="5" t="s">
        <v>1</v>
      </c>
      <c r="G381" s="5" t="s">
        <v>24</v>
      </c>
      <c r="H381" s="5" t="s">
        <v>25</v>
      </c>
      <c r="I381" s="5" t="s">
        <v>4</v>
      </c>
      <c r="J381" s="36">
        <v>1877449.5046125001</v>
      </c>
    </row>
    <row r="382" spans="1:10" x14ac:dyDescent="0.25">
      <c r="A382" s="5" t="s">
        <v>37</v>
      </c>
      <c r="B382" s="5" t="s">
        <v>35</v>
      </c>
      <c r="C382" s="5" t="s">
        <v>7</v>
      </c>
      <c r="D382" s="32">
        <v>41671</v>
      </c>
      <c r="E382" s="5">
        <v>2</v>
      </c>
      <c r="F382" s="5" t="s">
        <v>1</v>
      </c>
      <c r="G382" s="5" t="s">
        <v>24</v>
      </c>
      <c r="H382" s="5" t="s">
        <v>25</v>
      </c>
      <c r="I382" s="5" t="s">
        <v>4</v>
      </c>
      <c r="J382" s="36">
        <v>1912219.1750437501</v>
      </c>
    </row>
    <row r="383" spans="1:10" x14ac:dyDescent="0.25">
      <c r="A383" s="5" t="s">
        <v>37</v>
      </c>
      <c r="B383" s="5" t="s">
        <v>35</v>
      </c>
      <c r="C383" s="5" t="s">
        <v>7</v>
      </c>
      <c r="D383" s="32">
        <v>41699</v>
      </c>
      <c r="E383" s="5">
        <v>3</v>
      </c>
      <c r="F383" s="5" t="s">
        <v>1</v>
      </c>
      <c r="G383" s="5" t="s">
        <v>24</v>
      </c>
      <c r="H383" s="5" t="s">
        <v>25</v>
      </c>
      <c r="I383" s="5" t="s">
        <v>4</v>
      </c>
      <c r="J383" s="36">
        <v>2266625.1980531253</v>
      </c>
    </row>
    <row r="384" spans="1:10" x14ac:dyDescent="0.25">
      <c r="A384" s="5" t="s">
        <v>37</v>
      </c>
      <c r="B384" s="5" t="s">
        <v>35</v>
      </c>
      <c r="C384" s="5" t="s">
        <v>7</v>
      </c>
      <c r="D384" s="32">
        <v>41730</v>
      </c>
      <c r="E384" s="5">
        <v>4</v>
      </c>
      <c r="F384" s="5" t="s">
        <v>1</v>
      </c>
      <c r="G384" s="5" t="s">
        <v>24</v>
      </c>
      <c r="H384" s="5" t="s">
        <v>25</v>
      </c>
      <c r="I384" s="5" t="s">
        <v>4</v>
      </c>
      <c r="J384" s="36">
        <v>2234200.5744250002</v>
      </c>
    </row>
    <row r="385" spans="1:10" x14ac:dyDescent="0.25">
      <c r="A385" s="5" t="s">
        <v>37</v>
      </c>
      <c r="B385" s="5" t="s">
        <v>35</v>
      </c>
      <c r="C385" s="5" t="s">
        <v>7</v>
      </c>
      <c r="D385" s="32">
        <v>41760</v>
      </c>
      <c r="E385" s="5">
        <v>5</v>
      </c>
      <c r="F385" s="5" t="s">
        <v>1</v>
      </c>
      <c r="G385" s="5" t="s">
        <v>24</v>
      </c>
      <c r="H385" s="5" t="s">
        <v>25</v>
      </c>
      <c r="I385" s="5" t="s">
        <v>4</v>
      </c>
      <c r="J385" s="36">
        <v>2593715.6428375002</v>
      </c>
    </row>
    <row r="386" spans="1:10" x14ac:dyDescent="0.25">
      <c r="A386" s="5" t="s">
        <v>37</v>
      </c>
      <c r="B386" s="5" t="s">
        <v>35</v>
      </c>
      <c r="C386" s="5" t="s">
        <v>7</v>
      </c>
      <c r="D386" s="32">
        <v>41791</v>
      </c>
      <c r="E386" s="5">
        <v>6</v>
      </c>
      <c r="F386" s="5" t="s">
        <v>1</v>
      </c>
      <c r="G386" s="5" t="s">
        <v>24</v>
      </c>
      <c r="H386" s="5" t="s">
        <v>25</v>
      </c>
      <c r="I386" s="5" t="s">
        <v>4</v>
      </c>
      <c r="J386" s="36">
        <v>2274807.7859325004</v>
      </c>
    </row>
    <row r="387" spans="1:10" x14ac:dyDescent="0.25">
      <c r="A387" s="5" t="s">
        <v>37</v>
      </c>
      <c r="B387" s="5" t="s">
        <v>35</v>
      </c>
      <c r="C387" s="5" t="s">
        <v>7</v>
      </c>
      <c r="D387" s="32">
        <v>41456</v>
      </c>
      <c r="E387" s="5">
        <v>7</v>
      </c>
      <c r="F387" s="5" t="s">
        <v>1</v>
      </c>
      <c r="G387" s="5" t="s">
        <v>26</v>
      </c>
      <c r="H387" s="5" t="s">
        <v>27</v>
      </c>
      <c r="I387" s="5" t="s">
        <v>4</v>
      </c>
      <c r="J387" s="36">
        <v>895736.75638589996</v>
      </c>
    </row>
    <row r="388" spans="1:10" x14ac:dyDescent="0.25">
      <c r="A388" s="5" t="s">
        <v>37</v>
      </c>
      <c r="B388" s="5" t="s">
        <v>35</v>
      </c>
      <c r="C388" s="5" t="s">
        <v>7</v>
      </c>
      <c r="D388" s="32">
        <v>41487</v>
      </c>
      <c r="E388" s="5">
        <v>8</v>
      </c>
      <c r="F388" s="5" t="s">
        <v>1</v>
      </c>
      <c r="G388" s="5" t="s">
        <v>26</v>
      </c>
      <c r="H388" s="5" t="s">
        <v>27</v>
      </c>
      <c r="I388" s="5" t="s">
        <v>4</v>
      </c>
      <c r="J388" s="36">
        <v>713608.81380359991</v>
      </c>
    </row>
    <row r="389" spans="1:10" x14ac:dyDescent="0.25">
      <c r="A389" s="5" t="s">
        <v>37</v>
      </c>
      <c r="B389" s="5" t="s">
        <v>35</v>
      </c>
      <c r="C389" s="5" t="s">
        <v>7</v>
      </c>
      <c r="D389" s="32">
        <v>41518</v>
      </c>
      <c r="E389" s="5">
        <v>9</v>
      </c>
      <c r="F389" s="5" t="s">
        <v>1</v>
      </c>
      <c r="G389" s="5" t="s">
        <v>26</v>
      </c>
      <c r="H389" s="5" t="s">
        <v>27</v>
      </c>
      <c r="I389" s="5" t="s">
        <v>4</v>
      </c>
      <c r="J389" s="36">
        <v>964630.03691340005</v>
      </c>
    </row>
    <row r="390" spans="1:10" x14ac:dyDescent="0.25">
      <c r="A390" s="5" t="s">
        <v>37</v>
      </c>
      <c r="B390" s="5" t="s">
        <v>35</v>
      </c>
      <c r="C390" s="5" t="s">
        <v>7</v>
      </c>
      <c r="D390" s="32">
        <v>41548</v>
      </c>
      <c r="E390" s="5">
        <v>10</v>
      </c>
      <c r="F390" s="5" t="s">
        <v>1</v>
      </c>
      <c r="G390" s="5" t="s">
        <v>26</v>
      </c>
      <c r="H390" s="5" t="s">
        <v>27</v>
      </c>
      <c r="I390" s="5" t="s">
        <v>4</v>
      </c>
      <c r="J390" s="36">
        <v>811393.74381779996</v>
      </c>
    </row>
    <row r="391" spans="1:10" x14ac:dyDescent="0.25">
      <c r="A391" s="5" t="s">
        <v>37</v>
      </c>
      <c r="B391" s="5" t="s">
        <v>35</v>
      </c>
      <c r="C391" s="5" t="s">
        <v>7</v>
      </c>
      <c r="D391" s="32">
        <v>41579</v>
      </c>
      <c r="E391" s="5">
        <v>11</v>
      </c>
      <c r="F391" s="5" t="s">
        <v>1</v>
      </c>
      <c r="G391" s="5" t="s">
        <v>26</v>
      </c>
      <c r="H391" s="5" t="s">
        <v>27</v>
      </c>
      <c r="I391" s="5" t="s">
        <v>4</v>
      </c>
      <c r="J391" s="36">
        <v>689988.02642055007</v>
      </c>
    </row>
    <row r="392" spans="1:10" x14ac:dyDescent="0.25">
      <c r="A392" s="5" t="s">
        <v>37</v>
      </c>
      <c r="B392" s="5" t="s">
        <v>35</v>
      </c>
      <c r="C392" s="5" t="s">
        <v>7</v>
      </c>
      <c r="D392" s="32">
        <v>41609</v>
      </c>
      <c r="E392" s="5">
        <v>12</v>
      </c>
      <c r="F392" s="5" t="s">
        <v>1</v>
      </c>
      <c r="G392" s="5" t="s">
        <v>26</v>
      </c>
      <c r="H392" s="5" t="s">
        <v>27</v>
      </c>
      <c r="I392" s="5" t="s">
        <v>4</v>
      </c>
      <c r="J392" s="36">
        <v>775165.96316250006</v>
      </c>
    </row>
    <row r="393" spans="1:10" x14ac:dyDescent="0.25">
      <c r="A393" s="5" t="s">
        <v>37</v>
      </c>
      <c r="B393" s="5" t="s">
        <v>35</v>
      </c>
      <c r="C393" s="5" t="s">
        <v>7</v>
      </c>
      <c r="D393" s="32">
        <v>41640</v>
      </c>
      <c r="E393" s="5">
        <v>1</v>
      </c>
      <c r="F393" s="5" t="s">
        <v>1</v>
      </c>
      <c r="G393" s="5" t="s">
        <v>26</v>
      </c>
      <c r="H393" s="5" t="s">
        <v>27</v>
      </c>
      <c r="I393" s="5" t="s">
        <v>4</v>
      </c>
      <c r="J393" s="36">
        <v>1034512.9923375</v>
      </c>
    </row>
    <row r="394" spans="1:10" x14ac:dyDescent="0.25">
      <c r="A394" s="5" t="s">
        <v>37</v>
      </c>
      <c r="B394" s="5" t="s">
        <v>35</v>
      </c>
      <c r="C394" s="5" t="s">
        <v>7</v>
      </c>
      <c r="D394" s="32">
        <v>41671</v>
      </c>
      <c r="E394" s="5">
        <v>2</v>
      </c>
      <c r="F394" s="5" t="s">
        <v>1</v>
      </c>
      <c r="G394" s="5" t="s">
        <v>26</v>
      </c>
      <c r="H394" s="5" t="s">
        <v>27</v>
      </c>
      <c r="I394" s="5" t="s">
        <v>4</v>
      </c>
      <c r="J394" s="36">
        <v>888365.66788124992</v>
      </c>
    </row>
    <row r="395" spans="1:10" x14ac:dyDescent="0.25">
      <c r="A395" s="5" t="s">
        <v>37</v>
      </c>
      <c r="B395" s="5" t="s">
        <v>35</v>
      </c>
      <c r="C395" s="5" t="s">
        <v>7</v>
      </c>
      <c r="D395" s="32">
        <v>41699</v>
      </c>
      <c r="E395" s="5">
        <v>3</v>
      </c>
      <c r="F395" s="5" t="s">
        <v>1</v>
      </c>
      <c r="G395" s="5" t="s">
        <v>26</v>
      </c>
      <c r="H395" s="5" t="s">
        <v>27</v>
      </c>
      <c r="I395" s="5" t="s">
        <v>4</v>
      </c>
      <c r="J395" s="36">
        <v>1248956.7417843752</v>
      </c>
    </row>
    <row r="396" spans="1:10" x14ac:dyDescent="0.25">
      <c r="A396" s="5" t="s">
        <v>37</v>
      </c>
      <c r="B396" s="5" t="s">
        <v>35</v>
      </c>
      <c r="C396" s="5" t="s">
        <v>7</v>
      </c>
      <c r="D396" s="32">
        <v>41730</v>
      </c>
      <c r="E396" s="5">
        <v>4</v>
      </c>
      <c r="F396" s="5" t="s">
        <v>1</v>
      </c>
      <c r="G396" s="5" t="s">
        <v>26</v>
      </c>
      <c r="H396" s="5" t="s">
        <v>27</v>
      </c>
      <c r="I396" s="5" t="s">
        <v>4</v>
      </c>
      <c r="J396" s="36">
        <v>680069.70427499991</v>
      </c>
    </row>
    <row r="397" spans="1:10" x14ac:dyDescent="0.25">
      <c r="A397" s="5" t="s">
        <v>37</v>
      </c>
      <c r="B397" s="5" t="s">
        <v>35</v>
      </c>
      <c r="C397" s="5" t="s">
        <v>7</v>
      </c>
      <c r="D397" s="32">
        <v>41760</v>
      </c>
      <c r="E397" s="5">
        <v>5</v>
      </c>
      <c r="F397" s="5" t="s">
        <v>1</v>
      </c>
      <c r="G397" s="5" t="s">
        <v>26</v>
      </c>
      <c r="H397" s="5" t="s">
        <v>27</v>
      </c>
      <c r="I397" s="5" t="s">
        <v>4</v>
      </c>
      <c r="J397" s="36">
        <v>878169.84401249979</v>
      </c>
    </row>
    <row r="398" spans="1:10" x14ac:dyDescent="0.25">
      <c r="A398" s="5" t="s">
        <v>37</v>
      </c>
      <c r="B398" s="5" t="s">
        <v>35</v>
      </c>
      <c r="C398" s="5" t="s">
        <v>7</v>
      </c>
      <c r="D398" s="32">
        <v>41791</v>
      </c>
      <c r="E398" s="5">
        <v>6</v>
      </c>
      <c r="F398" s="5" t="s">
        <v>1</v>
      </c>
      <c r="G398" s="5" t="s">
        <v>26</v>
      </c>
      <c r="H398" s="5" t="s">
        <v>27</v>
      </c>
      <c r="I398" s="5" t="s">
        <v>4</v>
      </c>
      <c r="J398" s="36">
        <v>1253465.5146975003</v>
      </c>
    </row>
    <row r="399" spans="1:10" x14ac:dyDescent="0.25">
      <c r="A399" s="5" t="s">
        <v>37</v>
      </c>
      <c r="B399" s="5" t="s">
        <v>35</v>
      </c>
      <c r="C399" s="5" t="s">
        <v>7</v>
      </c>
      <c r="D399" s="32">
        <v>41456</v>
      </c>
      <c r="E399" s="5">
        <v>7</v>
      </c>
      <c r="F399" s="5" t="s">
        <v>1</v>
      </c>
      <c r="G399" s="5" t="s">
        <v>26</v>
      </c>
      <c r="H399" s="5" t="s">
        <v>28</v>
      </c>
      <c r="I399" s="5" t="s">
        <v>4</v>
      </c>
      <c r="J399" s="36">
        <v>829385.88554250007</v>
      </c>
    </row>
    <row r="400" spans="1:10" x14ac:dyDescent="0.25">
      <c r="A400" s="5" t="s">
        <v>37</v>
      </c>
      <c r="B400" s="5" t="s">
        <v>35</v>
      </c>
      <c r="C400" s="5" t="s">
        <v>7</v>
      </c>
      <c r="D400" s="32">
        <v>41487</v>
      </c>
      <c r="E400" s="5">
        <v>8</v>
      </c>
      <c r="F400" s="5" t="s">
        <v>1</v>
      </c>
      <c r="G400" s="5" t="s">
        <v>26</v>
      </c>
      <c r="H400" s="5" t="s">
        <v>28</v>
      </c>
      <c r="I400" s="5" t="s">
        <v>4</v>
      </c>
      <c r="J400" s="36">
        <v>660748.90166999993</v>
      </c>
    </row>
    <row r="401" spans="1:10" x14ac:dyDescent="0.25">
      <c r="A401" s="5" t="s">
        <v>37</v>
      </c>
      <c r="B401" s="5" t="s">
        <v>35</v>
      </c>
      <c r="C401" s="5" t="s">
        <v>7</v>
      </c>
      <c r="D401" s="32">
        <v>41518</v>
      </c>
      <c r="E401" s="5">
        <v>9</v>
      </c>
      <c r="F401" s="5" t="s">
        <v>1</v>
      </c>
      <c r="G401" s="5" t="s">
        <v>26</v>
      </c>
      <c r="H401" s="5" t="s">
        <v>28</v>
      </c>
      <c r="I401" s="5" t="s">
        <v>4</v>
      </c>
      <c r="J401" s="36">
        <v>893175.96010499995</v>
      </c>
    </row>
    <row r="402" spans="1:10" x14ac:dyDescent="0.25">
      <c r="A402" s="5" t="s">
        <v>37</v>
      </c>
      <c r="B402" s="5" t="s">
        <v>35</v>
      </c>
      <c r="C402" s="5" t="s">
        <v>7</v>
      </c>
      <c r="D402" s="32">
        <v>41548</v>
      </c>
      <c r="E402" s="5">
        <v>10</v>
      </c>
      <c r="F402" s="5" t="s">
        <v>1</v>
      </c>
      <c r="G402" s="5" t="s">
        <v>26</v>
      </c>
      <c r="H402" s="5" t="s">
        <v>28</v>
      </c>
      <c r="I402" s="5" t="s">
        <v>4</v>
      </c>
      <c r="J402" s="36">
        <v>751290.50353499991</v>
      </c>
    </row>
    <row r="403" spans="1:10" x14ac:dyDescent="0.25">
      <c r="A403" s="5" t="s">
        <v>37</v>
      </c>
      <c r="B403" s="5" t="s">
        <v>35</v>
      </c>
      <c r="C403" s="5" t="s">
        <v>7</v>
      </c>
      <c r="D403" s="32">
        <v>41579</v>
      </c>
      <c r="E403" s="5">
        <v>11</v>
      </c>
      <c r="F403" s="5" t="s">
        <v>1</v>
      </c>
      <c r="G403" s="5" t="s">
        <v>26</v>
      </c>
      <c r="H403" s="5" t="s">
        <v>28</v>
      </c>
      <c r="I403" s="5" t="s">
        <v>4</v>
      </c>
      <c r="J403" s="36">
        <v>638877.80224125006</v>
      </c>
    </row>
    <row r="404" spans="1:10" x14ac:dyDescent="0.25">
      <c r="A404" s="5" t="s">
        <v>37</v>
      </c>
      <c r="B404" s="5" t="s">
        <v>35</v>
      </c>
      <c r="C404" s="5" t="s">
        <v>7</v>
      </c>
      <c r="D404" s="32">
        <v>41609</v>
      </c>
      <c r="E404" s="5">
        <v>12</v>
      </c>
      <c r="F404" s="5" t="s">
        <v>1</v>
      </c>
      <c r="G404" s="5" t="s">
        <v>26</v>
      </c>
      <c r="H404" s="5" t="s">
        <v>28</v>
      </c>
      <c r="I404" s="5" t="s">
        <v>4</v>
      </c>
      <c r="J404" s="36">
        <v>717746.26218750002</v>
      </c>
    </row>
    <row r="405" spans="1:10" x14ac:dyDescent="0.25">
      <c r="A405" s="5" t="s">
        <v>37</v>
      </c>
      <c r="B405" s="5" t="s">
        <v>35</v>
      </c>
      <c r="C405" s="5" t="s">
        <v>7</v>
      </c>
      <c r="D405" s="32">
        <v>41640</v>
      </c>
      <c r="E405" s="5">
        <v>1</v>
      </c>
      <c r="F405" s="5" t="s">
        <v>1</v>
      </c>
      <c r="G405" s="5" t="s">
        <v>26</v>
      </c>
      <c r="H405" s="5" t="s">
        <v>28</v>
      </c>
      <c r="I405" s="5" t="s">
        <v>4</v>
      </c>
      <c r="J405" s="36">
        <v>957882.40031249996</v>
      </c>
    </row>
    <row r="406" spans="1:10" x14ac:dyDescent="0.25">
      <c r="A406" s="5" t="s">
        <v>37</v>
      </c>
      <c r="B406" s="5" t="s">
        <v>35</v>
      </c>
      <c r="C406" s="5" t="s">
        <v>7</v>
      </c>
      <c r="D406" s="32">
        <v>41671</v>
      </c>
      <c r="E406" s="5">
        <v>2</v>
      </c>
      <c r="F406" s="5" t="s">
        <v>1</v>
      </c>
      <c r="G406" s="5" t="s">
        <v>26</v>
      </c>
      <c r="H406" s="5" t="s">
        <v>28</v>
      </c>
      <c r="I406" s="5" t="s">
        <v>4</v>
      </c>
      <c r="J406" s="36">
        <v>822560.80359374988</v>
      </c>
    </row>
    <row r="407" spans="1:10" x14ac:dyDescent="0.25">
      <c r="A407" s="5" t="s">
        <v>37</v>
      </c>
      <c r="B407" s="5" t="s">
        <v>35</v>
      </c>
      <c r="C407" s="5" t="s">
        <v>7</v>
      </c>
      <c r="D407" s="32">
        <v>41699</v>
      </c>
      <c r="E407" s="5">
        <v>3</v>
      </c>
      <c r="F407" s="5" t="s">
        <v>1</v>
      </c>
      <c r="G407" s="5" t="s">
        <v>26</v>
      </c>
      <c r="H407" s="5" t="s">
        <v>28</v>
      </c>
      <c r="I407" s="5" t="s">
        <v>4</v>
      </c>
      <c r="J407" s="36">
        <v>1156441.4275781249</v>
      </c>
    </row>
    <row r="408" spans="1:10" x14ac:dyDescent="0.25">
      <c r="A408" s="5" t="s">
        <v>37</v>
      </c>
      <c r="B408" s="5" t="s">
        <v>35</v>
      </c>
      <c r="C408" s="5" t="s">
        <v>7</v>
      </c>
      <c r="D408" s="32">
        <v>41730</v>
      </c>
      <c r="E408" s="5">
        <v>4</v>
      </c>
      <c r="F408" s="5" t="s">
        <v>1</v>
      </c>
      <c r="G408" s="5" t="s">
        <v>26</v>
      </c>
      <c r="H408" s="5" t="s">
        <v>28</v>
      </c>
      <c r="I408" s="5" t="s">
        <v>4</v>
      </c>
      <c r="J408" s="36">
        <v>629694.17062500003</v>
      </c>
    </row>
    <row r="409" spans="1:10" x14ac:dyDescent="0.25">
      <c r="A409" s="5" t="s">
        <v>37</v>
      </c>
      <c r="B409" s="5" t="s">
        <v>35</v>
      </c>
      <c r="C409" s="5" t="s">
        <v>7</v>
      </c>
      <c r="D409" s="32">
        <v>41760</v>
      </c>
      <c r="E409" s="5">
        <v>5</v>
      </c>
      <c r="F409" s="5" t="s">
        <v>1</v>
      </c>
      <c r="G409" s="5" t="s">
        <v>26</v>
      </c>
      <c r="H409" s="5" t="s">
        <v>28</v>
      </c>
      <c r="I409" s="5" t="s">
        <v>4</v>
      </c>
      <c r="J409" s="36">
        <v>813120.22593749978</v>
      </c>
    </row>
    <row r="410" spans="1:10" x14ac:dyDescent="0.25">
      <c r="A410" s="5" t="s">
        <v>37</v>
      </c>
      <c r="B410" s="5" t="s">
        <v>35</v>
      </c>
      <c r="C410" s="5" t="s">
        <v>7</v>
      </c>
      <c r="D410" s="32">
        <v>41791</v>
      </c>
      <c r="E410" s="5">
        <v>6</v>
      </c>
      <c r="F410" s="5" t="s">
        <v>1</v>
      </c>
      <c r="G410" s="5" t="s">
        <v>26</v>
      </c>
      <c r="H410" s="5" t="s">
        <v>28</v>
      </c>
      <c r="I410" s="5" t="s">
        <v>4</v>
      </c>
      <c r="J410" s="36">
        <v>1160616.2173125001</v>
      </c>
    </row>
    <row r="411" spans="1:10" x14ac:dyDescent="0.25">
      <c r="A411" s="5" t="s">
        <v>37</v>
      </c>
      <c r="B411" s="5" t="s">
        <v>35</v>
      </c>
      <c r="C411" s="5" t="s">
        <v>7</v>
      </c>
      <c r="D411" s="32">
        <v>41456</v>
      </c>
      <c r="E411" s="5">
        <v>7</v>
      </c>
      <c r="F411" s="5" t="s">
        <v>1</v>
      </c>
      <c r="G411" s="5" t="s">
        <v>44</v>
      </c>
      <c r="H411" s="5" t="s">
        <v>29</v>
      </c>
      <c r="I411" s="5" t="s">
        <v>4</v>
      </c>
      <c r="J411" s="36">
        <v>716589.40510871995</v>
      </c>
    </row>
    <row r="412" spans="1:10" x14ac:dyDescent="0.25">
      <c r="A412" s="5" t="s">
        <v>37</v>
      </c>
      <c r="B412" s="5" t="s">
        <v>35</v>
      </c>
      <c r="C412" s="5" t="s">
        <v>7</v>
      </c>
      <c r="D412" s="32">
        <v>41487</v>
      </c>
      <c r="E412" s="5">
        <v>8</v>
      </c>
      <c r="F412" s="5" t="s">
        <v>1</v>
      </c>
      <c r="G412" s="5" t="s">
        <v>44</v>
      </c>
      <c r="H412" s="5" t="s">
        <v>29</v>
      </c>
      <c r="I412" s="5" t="s">
        <v>4</v>
      </c>
      <c r="J412" s="36">
        <v>570887.05104287993</v>
      </c>
    </row>
    <row r="413" spans="1:10" x14ac:dyDescent="0.25">
      <c r="A413" s="5" t="s">
        <v>37</v>
      </c>
      <c r="B413" s="5" t="s">
        <v>35</v>
      </c>
      <c r="C413" s="5" t="s">
        <v>7</v>
      </c>
      <c r="D413" s="32">
        <v>41518</v>
      </c>
      <c r="E413" s="5">
        <v>9</v>
      </c>
      <c r="F413" s="5" t="s">
        <v>1</v>
      </c>
      <c r="G413" s="5" t="s">
        <v>44</v>
      </c>
      <c r="H413" s="5" t="s">
        <v>29</v>
      </c>
      <c r="I413" s="5" t="s">
        <v>4</v>
      </c>
      <c r="J413" s="36">
        <v>771704.02953071985</v>
      </c>
    </row>
    <row r="414" spans="1:10" x14ac:dyDescent="0.25">
      <c r="A414" s="5" t="s">
        <v>37</v>
      </c>
      <c r="B414" s="5" t="s">
        <v>35</v>
      </c>
      <c r="C414" s="5" t="s">
        <v>7</v>
      </c>
      <c r="D414" s="32">
        <v>41548</v>
      </c>
      <c r="E414" s="5">
        <v>10</v>
      </c>
      <c r="F414" s="5" t="s">
        <v>1</v>
      </c>
      <c r="G414" s="5" t="s">
        <v>44</v>
      </c>
      <c r="H414" s="5" t="s">
        <v>29</v>
      </c>
      <c r="I414" s="5" t="s">
        <v>4</v>
      </c>
      <c r="J414" s="36">
        <v>649114.99505423987</v>
      </c>
    </row>
    <row r="415" spans="1:10" x14ac:dyDescent="0.25">
      <c r="A415" s="5" t="s">
        <v>37</v>
      </c>
      <c r="B415" s="5" t="s">
        <v>35</v>
      </c>
      <c r="C415" s="5" t="s">
        <v>7</v>
      </c>
      <c r="D415" s="32">
        <v>41579</v>
      </c>
      <c r="E415" s="5">
        <v>11</v>
      </c>
      <c r="F415" s="5" t="s">
        <v>1</v>
      </c>
      <c r="G415" s="5" t="s">
        <v>44</v>
      </c>
      <c r="H415" s="5" t="s">
        <v>29</v>
      </c>
      <c r="I415" s="5" t="s">
        <v>4</v>
      </c>
      <c r="J415" s="36">
        <v>551990.42113644001</v>
      </c>
    </row>
    <row r="416" spans="1:10" x14ac:dyDescent="0.25">
      <c r="A416" s="5" t="s">
        <v>37</v>
      </c>
      <c r="B416" s="5" t="s">
        <v>35</v>
      </c>
      <c r="C416" s="5" t="s">
        <v>7</v>
      </c>
      <c r="D416" s="32">
        <v>41609</v>
      </c>
      <c r="E416" s="5">
        <v>12</v>
      </c>
      <c r="F416" s="5" t="s">
        <v>1</v>
      </c>
      <c r="G416" s="5" t="s">
        <v>44</v>
      </c>
      <c r="H416" s="5" t="s">
        <v>29</v>
      </c>
      <c r="I416" s="5" t="s">
        <v>4</v>
      </c>
      <c r="J416" s="36">
        <v>620132.77052999998</v>
      </c>
    </row>
    <row r="417" spans="1:10" x14ac:dyDescent="0.25">
      <c r="A417" s="5" t="s">
        <v>37</v>
      </c>
      <c r="B417" s="5" t="s">
        <v>35</v>
      </c>
      <c r="C417" s="5" t="s">
        <v>7</v>
      </c>
      <c r="D417" s="32">
        <v>41640</v>
      </c>
      <c r="E417" s="5">
        <v>1</v>
      </c>
      <c r="F417" s="5" t="s">
        <v>1</v>
      </c>
      <c r="G417" s="5" t="s">
        <v>44</v>
      </c>
      <c r="H417" s="5" t="s">
        <v>29</v>
      </c>
      <c r="I417" s="5" t="s">
        <v>4</v>
      </c>
      <c r="J417" s="36">
        <v>827610.39387000003</v>
      </c>
    </row>
    <row r="418" spans="1:10" x14ac:dyDescent="0.25">
      <c r="A418" s="5" t="s">
        <v>37</v>
      </c>
      <c r="B418" s="5" t="s">
        <v>35</v>
      </c>
      <c r="C418" s="5" t="s">
        <v>7</v>
      </c>
      <c r="D418" s="32">
        <v>41671</v>
      </c>
      <c r="E418" s="5">
        <v>2</v>
      </c>
      <c r="F418" s="5" t="s">
        <v>1</v>
      </c>
      <c r="G418" s="5" t="s">
        <v>44</v>
      </c>
      <c r="H418" s="5" t="s">
        <v>29</v>
      </c>
      <c r="I418" s="5" t="s">
        <v>4</v>
      </c>
      <c r="J418" s="36">
        <v>710692.53430499986</v>
      </c>
    </row>
    <row r="419" spans="1:10" x14ac:dyDescent="0.25">
      <c r="A419" s="5" t="s">
        <v>37</v>
      </c>
      <c r="B419" s="5" t="s">
        <v>35</v>
      </c>
      <c r="C419" s="5" t="s">
        <v>7</v>
      </c>
      <c r="D419" s="32">
        <v>41699</v>
      </c>
      <c r="E419" s="5">
        <v>3</v>
      </c>
      <c r="F419" s="5" t="s">
        <v>1</v>
      </c>
      <c r="G419" s="5" t="s">
        <v>44</v>
      </c>
      <c r="H419" s="5" t="s">
        <v>29</v>
      </c>
      <c r="I419" s="5" t="s">
        <v>4</v>
      </c>
      <c r="J419" s="36">
        <v>999165.39342749992</v>
      </c>
    </row>
    <row r="420" spans="1:10" x14ac:dyDescent="0.25">
      <c r="A420" s="5" t="s">
        <v>37</v>
      </c>
      <c r="B420" s="5" t="s">
        <v>35</v>
      </c>
      <c r="C420" s="5" t="s">
        <v>7</v>
      </c>
      <c r="D420" s="32">
        <v>41730</v>
      </c>
      <c r="E420" s="5">
        <v>4</v>
      </c>
      <c r="F420" s="5" t="s">
        <v>1</v>
      </c>
      <c r="G420" s="5" t="s">
        <v>44</v>
      </c>
      <c r="H420" s="5" t="s">
        <v>29</v>
      </c>
      <c r="I420" s="5" t="s">
        <v>4</v>
      </c>
      <c r="J420" s="36">
        <v>544055.76341999997</v>
      </c>
    </row>
    <row r="421" spans="1:10" x14ac:dyDescent="0.25">
      <c r="A421" s="5" t="s">
        <v>37</v>
      </c>
      <c r="B421" s="5" t="s">
        <v>35</v>
      </c>
      <c r="C421" s="5" t="s">
        <v>7</v>
      </c>
      <c r="D421" s="32">
        <v>41760</v>
      </c>
      <c r="E421" s="5">
        <v>5</v>
      </c>
      <c r="F421" s="5" t="s">
        <v>1</v>
      </c>
      <c r="G421" s="5" t="s">
        <v>44</v>
      </c>
      <c r="H421" s="5" t="s">
        <v>29</v>
      </c>
      <c r="I421" s="5" t="s">
        <v>4</v>
      </c>
      <c r="J421" s="36">
        <v>702535.87520999974</v>
      </c>
    </row>
    <row r="422" spans="1:10" x14ac:dyDescent="0.25">
      <c r="A422" s="5" t="s">
        <v>37</v>
      </c>
      <c r="B422" s="5" t="s">
        <v>35</v>
      </c>
      <c r="C422" s="5" t="s">
        <v>7</v>
      </c>
      <c r="D422" s="32">
        <v>41791</v>
      </c>
      <c r="E422" s="5">
        <v>6</v>
      </c>
      <c r="F422" s="5" t="s">
        <v>1</v>
      </c>
      <c r="G422" s="5" t="s">
        <v>44</v>
      </c>
      <c r="H422" s="5" t="s">
        <v>29</v>
      </c>
      <c r="I422" s="5" t="s">
        <v>4</v>
      </c>
      <c r="J422" s="36">
        <v>1002772.411758</v>
      </c>
    </row>
    <row r="423" spans="1:10" x14ac:dyDescent="0.25">
      <c r="A423" s="5" t="s">
        <v>37</v>
      </c>
      <c r="B423" s="5" t="s">
        <v>35</v>
      </c>
      <c r="C423" s="5" t="s">
        <v>7</v>
      </c>
      <c r="D423" s="32">
        <v>41456</v>
      </c>
      <c r="E423" s="5">
        <v>7</v>
      </c>
      <c r="F423" s="5" t="s">
        <v>1</v>
      </c>
      <c r="G423" s="5" t="s">
        <v>44</v>
      </c>
      <c r="H423" s="5" t="s">
        <v>30</v>
      </c>
      <c r="I423" s="5" t="s">
        <v>4</v>
      </c>
      <c r="J423" s="36">
        <v>251329.05622500001</v>
      </c>
    </row>
    <row r="424" spans="1:10" x14ac:dyDescent="0.25">
      <c r="A424" s="5" t="s">
        <v>37</v>
      </c>
      <c r="B424" s="5" t="s">
        <v>35</v>
      </c>
      <c r="C424" s="5" t="s">
        <v>7</v>
      </c>
      <c r="D424" s="32">
        <v>41487</v>
      </c>
      <c r="E424" s="5">
        <v>8</v>
      </c>
      <c r="F424" s="5" t="s">
        <v>1</v>
      </c>
      <c r="G424" s="5" t="s">
        <v>44</v>
      </c>
      <c r="H424" s="5" t="s">
        <v>30</v>
      </c>
      <c r="I424" s="5" t="s">
        <v>4</v>
      </c>
      <c r="J424" s="36">
        <v>200226.9399</v>
      </c>
    </row>
    <row r="425" spans="1:10" x14ac:dyDescent="0.25">
      <c r="A425" s="5" t="s">
        <v>37</v>
      </c>
      <c r="B425" s="5" t="s">
        <v>35</v>
      </c>
      <c r="C425" s="5" t="s">
        <v>7</v>
      </c>
      <c r="D425" s="32">
        <v>41518</v>
      </c>
      <c r="E425" s="5">
        <v>9</v>
      </c>
      <c r="F425" s="5" t="s">
        <v>1</v>
      </c>
      <c r="G425" s="5" t="s">
        <v>44</v>
      </c>
      <c r="H425" s="5" t="s">
        <v>30</v>
      </c>
      <c r="I425" s="5" t="s">
        <v>4</v>
      </c>
      <c r="J425" s="36">
        <v>270659.38184999995</v>
      </c>
    </row>
    <row r="426" spans="1:10" x14ac:dyDescent="0.25">
      <c r="A426" s="5" t="s">
        <v>37</v>
      </c>
      <c r="B426" s="5" t="s">
        <v>35</v>
      </c>
      <c r="C426" s="5" t="s">
        <v>7</v>
      </c>
      <c r="D426" s="32">
        <v>41548</v>
      </c>
      <c r="E426" s="5">
        <v>10</v>
      </c>
      <c r="F426" s="5" t="s">
        <v>1</v>
      </c>
      <c r="G426" s="5" t="s">
        <v>44</v>
      </c>
      <c r="H426" s="5" t="s">
        <v>30</v>
      </c>
      <c r="I426" s="5" t="s">
        <v>4</v>
      </c>
      <c r="J426" s="36">
        <v>227663.78894999996</v>
      </c>
    </row>
    <row r="427" spans="1:10" x14ac:dyDescent="0.25">
      <c r="A427" s="5" t="s">
        <v>37</v>
      </c>
      <c r="B427" s="5" t="s">
        <v>35</v>
      </c>
      <c r="C427" s="5" t="s">
        <v>7</v>
      </c>
      <c r="D427" s="32">
        <v>41579</v>
      </c>
      <c r="E427" s="5">
        <v>11</v>
      </c>
      <c r="F427" s="5" t="s">
        <v>1</v>
      </c>
      <c r="G427" s="5" t="s">
        <v>44</v>
      </c>
      <c r="H427" s="5" t="s">
        <v>30</v>
      </c>
      <c r="I427" s="5" t="s">
        <v>4</v>
      </c>
      <c r="J427" s="36">
        <v>193599.33401250001</v>
      </c>
    </row>
    <row r="428" spans="1:10" x14ac:dyDescent="0.25">
      <c r="A428" s="5" t="s">
        <v>37</v>
      </c>
      <c r="B428" s="5" t="s">
        <v>35</v>
      </c>
      <c r="C428" s="5" t="s">
        <v>7</v>
      </c>
      <c r="D428" s="32">
        <v>41609</v>
      </c>
      <c r="E428" s="5">
        <v>12</v>
      </c>
      <c r="F428" s="5" t="s">
        <v>1</v>
      </c>
      <c r="G428" s="5" t="s">
        <v>44</v>
      </c>
      <c r="H428" s="5" t="s">
        <v>30</v>
      </c>
      <c r="I428" s="5" t="s">
        <v>4</v>
      </c>
      <c r="J428" s="36">
        <v>143549.25243750002</v>
      </c>
    </row>
    <row r="429" spans="1:10" x14ac:dyDescent="0.25">
      <c r="A429" s="5" t="s">
        <v>37</v>
      </c>
      <c r="B429" s="5" t="s">
        <v>35</v>
      </c>
      <c r="C429" s="5" t="s">
        <v>7</v>
      </c>
      <c r="D429" s="32">
        <v>41640</v>
      </c>
      <c r="E429" s="5">
        <v>1</v>
      </c>
      <c r="F429" s="5" t="s">
        <v>1</v>
      </c>
      <c r="G429" s="5" t="s">
        <v>44</v>
      </c>
      <c r="H429" s="5" t="s">
        <v>30</v>
      </c>
      <c r="I429" s="5" t="s">
        <v>4</v>
      </c>
      <c r="J429" s="36">
        <v>153261.18405000001</v>
      </c>
    </row>
    <row r="430" spans="1:10" x14ac:dyDescent="0.25">
      <c r="A430" s="5" t="s">
        <v>37</v>
      </c>
      <c r="B430" s="5" t="s">
        <v>35</v>
      </c>
      <c r="C430" s="5" t="s">
        <v>7</v>
      </c>
      <c r="D430" s="32">
        <v>41671</v>
      </c>
      <c r="E430" s="5">
        <v>2</v>
      </c>
      <c r="F430" s="5" t="s">
        <v>1</v>
      </c>
      <c r="G430" s="5" t="s">
        <v>44</v>
      </c>
      <c r="H430" s="5" t="s">
        <v>30</v>
      </c>
      <c r="I430" s="5" t="s">
        <v>4</v>
      </c>
      <c r="J430" s="36">
        <v>131609.72857499999</v>
      </c>
    </row>
    <row r="431" spans="1:10" x14ac:dyDescent="0.25">
      <c r="A431" s="5" t="s">
        <v>37</v>
      </c>
      <c r="B431" s="5" t="s">
        <v>35</v>
      </c>
      <c r="C431" s="5" t="s">
        <v>7</v>
      </c>
      <c r="D431" s="32">
        <v>41699</v>
      </c>
      <c r="E431" s="5">
        <v>3</v>
      </c>
      <c r="F431" s="5" t="s">
        <v>1</v>
      </c>
      <c r="G431" s="5" t="s">
        <v>44</v>
      </c>
      <c r="H431" s="5" t="s">
        <v>30</v>
      </c>
      <c r="I431" s="5" t="s">
        <v>4</v>
      </c>
      <c r="J431" s="36">
        <v>185030.62841250002</v>
      </c>
    </row>
    <row r="432" spans="1:10" x14ac:dyDescent="0.25">
      <c r="A432" s="5" t="s">
        <v>37</v>
      </c>
      <c r="B432" s="5" t="s">
        <v>35</v>
      </c>
      <c r="C432" s="5" t="s">
        <v>7</v>
      </c>
      <c r="D432" s="32">
        <v>41730</v>
      </c>
      <c r="E432" s="5">
        <v>4</v>
      </c>
      <c r="F432" s="5" t="s">
        <v>1</v>
      </c>
      <c r="G432" s="5" t="s">
        <v>44</v>
      </c>
      <c r="H432" s="5" t="s">
        <v>30</v>
      </c>
      <c r="I432" s="5" t="s">
        <v>4</v>
      </c>
      <c r="J432" s="36">
        <v>100751.0673</v>
      </c>
    </row>
    <row r="433" spans="1:10" x14ac:dyDescent="0.25">
      <c r="A433" s="5" t="s">
        <v>37</v>
      </c>
      <c r="B433" s="5" t="s">
        <v>35</v>
      </c>
      <c r="C433" s="5" t="s">
        <v>7</v>
      </c>
      <c r="D433" s="32">
        <v>41760</v>
      </c>
      <c r="E433" s="5">
        <v>5</v>
      </c>
      <c r="F433" s="5" t="s">
        <v>1</v>
      </c>
      <c r="G433" s="5" t="s">
        <v>44</v>
      </c>
      <c r="H433" s="5" t="s">
        <v>30</v>
      </c>
      <c r="I433" s="5" t="s">
        <v>4</v>
      </c>
      <c r="J433" s="36">
        <v>130099.23614999997</v>
      </c>
    </row>
    <row r="434" spans="1:10" x14ac:dyDescent="0.25">
      <c r="A434" s="5" t="s">
        <v>37</v>
      </c>
      <c r="B434" s="5" t="s">
        <v>35</v>
      </c>
      <c r="C434" s="5" t="s">
        <v>7</v>
      </c>
      <c r="D434" s="32">
        <v>41791</v>
      </c>
      <c r="E434" s="5">
        <v>6</v>
      </c>
      <c r="F434" s="5" t="s">
        <v>1</v>
      </c>
      <c r="G434" s="5" t="s">
        <v>44</v>
      </c>
      <c r="H434" s="5" t="s">
        <v>30</v>
      </c>
      <c r="I434" s="5" t="s">
        <v>4</v>
      </c>
      <c r="J434" s="36">
        <v>232123.24346250005</v>
      </c>
    </row>
    <row r="435" spans="1:10" x14ac:dyDescent="0.25">
      <c r="A435" s="5" t="s">
        <v>37</v>
      </c>
      <c r="B435" s="5" t="s">
        <v>35</v>
      </c>
      <c r="C435" s="5" t="s">
        <v>7</v>
      </c>
      <c r="D435" s="32">
        <v>41456</v>
      </c>
      <c r="E435" s="5">
        <v>7</v>
      </c>
      <c r="F435" s="5" t="s">
        <v>1</v>
      </c>
      <c r="G435" s="5" t="s">
        <v>44</v>
      </c>
      <c r="H435" s="5" t="s">
        <v>31</v>
      </c>
      <c r="I435" s="5" t="s">
        <v>4</v>
      </c>
      <c r="J435" s="36">
        <v>623296.05943799997</v>
      </c>
    </row>
    <row r="436" spans="1:10" x14ac:dyDescent="0.25">
      <c r="A436" s="5" t="s">
        <v>37</v>
      </c>
      <c r="B436" s="5" t="s">
        <v>35</v>
      </c>
      <c r="C436" s="5" t="s">
        <v>7</v>
      </c>
      <c r="D436" s="32">
        <v>41487</v>
      </c>
      <c r="E436" s="5">
        <v>8</v>
      </c>
      <c r="F436" s="5" t="s">
        <v>1</v>
      </c>
      <c r="G436" s="5" t="s">
        <v>44</v>
      </c>
      <c r="H436" s="5" t="s">
        <v>31</v>
      </c>
      <c r="I436" s="5" t="s">
        <v>4</v>
      </c>
      <c r="J436" s="36">
        <v>496562.81095199991</v>
      </c>
    </row>
    <row r="437" spans="1:10" x14ac:dyDescent="0.25">
      <c r="A437" s="5" t="s">
        <v>37</v>
      </c>
      <c r="B437" s="5" t="s">
        <v>35</v>
      </c>
      <c r="C437" s="5" t="s">
        <v>7</v>
      </c>
      <c r="D437" s="32">
        <v>41518</v>
      </c>
      <c r="E437" s="5">
        <v>9</v>
      </c>
      <c r="F437" s="5" t="s">
        <v>1</v>
      </c>
      <c r="G437" s="5" t="s">
        <v>44</v>
      </c>
      <c r="H437" s="5" t="s">
        <v>31</v>
      </c>
      <c r="I437" s="5" t="s">
        <v>4</v>
      </c>
      <c r="J437" s="36">
        <v>671235.2669879999</v>
      </c>
    </row>
    <row r="438" spans="1:10" x14ac:dyDescent="0.25">
      <c r="A438" s="5" t="s">
        <v>37</v>
      </c>
      <c r="B438" s="5" t="s">
        <v>35</v>
      </c>
      <c r="C438" s="5" t="s">
        <v>7</v>
      </c>
      <c r="D438" s="32">
        <v>41548</v>
      </c>
      <c r="E438" s="5">
        <v>10</v>
      </c>
      <c r="F438" s="5" t="s">
        <v>1</v>
      </c>
      <c r="G438" s="5" t="s">
        <v>44</v>
      </c>
      <c r="H438" s="5" t="s">
        <v>31</v>
      </c>
      <c r="I438" s="5" t="s">
        <v>4</v>
      </c>
      <c r="J438" s="36">
        <v>564606.19659599988</v>
      </c>
    </row>
    <row r="439" spans="1:10" x14ac:dyDescent="0.25">
      <c r="A439" s="5" t="s">
        <v>37</v>
      </c>
      <c r="B439" s="5" t="s">
        <v>35</v>
      </c>
      <c r="C439" s="5" t="s">
        <v>7</v>
      </c>
      <c r="D439" s="32">
        <v>41579</v>
      </c>
      <c r="E439" s="5">
        <v>11</v>
      </c>
      <c r="F439" s="5" t="s">
        <v>1</v>
      </c>
      <c r="G439" s="5" t="s">
        <v>44</v>
      </c>
      <c r="H439" s="5" t="s">
        <v>31</v>
      </c>
      <c r="I439" s="5" t="s">
        <v>4</v>
      </c>
      <c r="J439" s="36">
        <v>480126.34835100005</v>
      </c>
    </row>
    <row r="440" spans="1:10" x14ac:dyDescent="0.25">
      <c r="A440" s="5" t="s">
        <v>37</v>
      </c>
      <c r="B440" s="5" t="s">
        <v>35</v>
      </c>
      <c r="C440" s="5" t="s">
        <v>7</v>
      </c>
      <c r="D440" s="32">
        <v>41609</v>
      </c>
      <c r="E440" s="5">
        <v>12</v>
      </c>
      <c r="F440" s="5" t="s">
        <v>1</v>
      </c>
      <c r="G440" s="5" t="s">
        <v>44</v>
      </c>
      <c r="H440" s="5" t="s">
        <v>31</v>
      </c>
      <c r="I440" s="5" t="s">
        <v>4</v>
      </c>
      <c r="J440" s="36">
        <v>356002.146045</v>
      </c>
    </row>
    <row r="441" spans="1:10" x14ac:dyDescent="0.25">
      <c r="A441" s="5" t="s">
        <v>37</v>
      </c>
      <c r="B441" s="5" t="s">
        <v>35</v>
      </c>
      <c r="C441" s="5" t="s">
        <v>7</v>
      </c>
      <c r="D441" s="32">
        <v>41640</v>
      </c>
      <c r="E441" s="5">
        <v>1</v>
      </c>
      <c r="F441" s="5" t="s">
        <v>1</v>
      </c>
      <c r="G441" s="5" t="s">
        <v>44</v>
      </c>
      <c r="H441" s="5" t="s">
        <v>31</v>
      </c>
      <c r="I441" s="5" t="s">
        <v>4</v>
      </c>
      <c r="J441" s="36">
        <v>380087.73644399998</v>
      </c>
    </row>
    <row r="442" spans="1:10" x14ac:dyDescent="0.25">
      <c r="A442" s="5" t="s">
        <v>37</v>
      </c>
      <c r="B442" s="5" t="s">
        <v>35</v>
      </c>
      <c r="C442" s="5" t="s">
        <v>7</v>
      </c>
      <c r="D442" s="32">
        <v>41671</v>
      </c>
      <c r="E442" s="5">
        <v>2</v>
      </c>
      <c r="F442" s="5" t="s">
        <v>1</v>
      </c>
      <c r="G442" s="5" t="s">
        <v>44</v>
      </c>
      <c r="H442" s="5" t="s">
        <v>31</v>
      </c>
      <c r="I442" s="5" t="s">
        <v>4</v>
      </c>
      <c r="J442" s="36">
        <v>326392.12686599995</v>
      </c>
    </row>
    <row r="443" spans="1:10" x14ac:dyDescent="0.25">
      <c r="A443" s="5" t="s">
        <v>37</v>
      </c>
      <c r="B443" s="5" t="s">
        <v>35</v>
      </c>
      <c r="C443" s="5" t="s">
        <v>7</v>
      </c>
      <c r="D443" s="32">
        <v>41699</v>
      </c>
      <c r="E443" s="5">
        <v>3</v>
      </c>
      <c r="F443" s="5" t="s">
        <v>1</v>
      </c>
      <c r="G443" s="5" t="s">
        <v>44</v>
      </c>
      <c r="H443" s="5" t="s">
        <v>31</v>
      </c>
      <c r="I443" s="5" t="s">
        <v>4</v>
      </c>
      <c r="J443" s="36">
        <v>458875.95846300002</v>
      </c>
    </row>
    <row r="444" spans="1:10" x14ac:dyDescent="0.25">
      <c r="A444" s="5" t="s">
        <v>37</v>
      </c>
      <c r="B444" s="5" t="s">
        <v>35</v>
      </c>
      <c r="C444" s="5" t="s">
        <v>7</v>
      </c>
      <c r="D444" s="32">
        <v>41730</v>
      </c>
      <c r="E444" s="5">
        <v>4</v>
      </c>
      <c r="F444" s="5" t="s">
        <v>1</v>
      </c>
      <c r="G444" s="5" t="s">
        <v>44</v>
      </c>
      <c r="H444" s="5" t="s">
        <v>31</v>
      </c>
      <c r="I444" s="5" t="s">
        <v>4</v>
      </c>
      <c r="J444" s="36">
        <v>249862.64690399999</v>
      </c>
    </row>
    <row r="445" spans="1:10" x14ac:dyDescent="0.25">
      <c r="A445" s="5" t="s">
        <v>37</v>
      </c>
      <c r="B445" s="5" t="s">
        <v>35</v>
      </c>
      <c r="C445" s="5" t="s">
        <v>7</v>
      </c>
      <c r="D445" s="32">
        <v>41760</v>
      </c>
      <c r="E445" s="5">
        <v>5</v>
      </c>
      <c r="F445" s="5" t="s">
        <v>1</v>
      </c>
      <c r="G445" s="5" t="s">
        <v>44</v>
      </c>
      <c r="H445" s="5" t="s">
        <v>31</v>
      </c>
      <c r="I445" s="5" t="s">
        <v>4</v>
      </c>
      <c r="J445" s="36">
        <v>322646.10565199988</v>
      </c>
    </row>
    <row r="446" spans="1:10" x14ac:dyDescent="0.25">
      <c r="A446" s="5" t="s">
        <v>37</v>
      </c>
      <c r="B446" s="5" t="s">
        <v>35</v>
      </c>
      <c r="C446" s="5" t="s">
        <v>7</v>
      </c>
      <c r="D446" s="32">
        <v>41791</v>
      </c>
      <c r="E446" s="5">
        <v>6</v>
      </c>
      <c r="F446" s="5" t="s">
        <v>1</v>
      </c>
      <c r="G446" s="5" t="s">
        <v>44</v>
      </c>
      <c r="H446" s="5" t="s">
        <v>31</v>
      </c>
      <c r="I446" s="5" t="s">
        <v>4</v>
      </c>
      <c r="J446" s="36">
        <v>575665.6437870001</v>
      </c>
    </row>
    <row r="447" spans="1:10" x14ac:dyDescent="0.25">
      <c r="A447" s="5" t="s">
        <v>37</v>
      </c>
      <c r="B447" s="5" t="s">
        <v>35</v>
      </c>
      <c r="C447" s="5" t="s">
        <v>7</v>
      </c>
      <c r="D447" s="32">
        <v>41456</v>
      </c>
      <c r="E447" s="5">
        <v>7</v>
      </c>
      <c r="F447" s="5" t="s">
        <v>1</v>
      </c>
      <c r="G447" s="5" t="s">
        <v>44</v>
      </c>
      <c r="H447" s="5" t="s">
        <v>32</v>
      </c>
      <c r="I447" s="5" t="s">
        <v>4</v>
      </c>
      <c r="J447" s="36">
        <v>211116.407229</v>
      </c>
    </row>
    <row r="448" spans="1:10" x14ac:dyDescent="0.25">
      <c r="A448" s="5" t="s">
        <v>37</v>
      </c>
      <c r="B448" s="5" t="s">
        <v>35</v>
      </c>
      <c r="C448" s="5" t="s">
        <v>7</v>
      </c>
      <c r="D448" s="32">
        <v>41487</v>
      </c>
      <c r="E448" s="5">
        <v>8</v>
      </c>
      <c r="F448" s="5" t="s">
        <v>1</v>
      </c>
      <c r="G448" s="5" t="s">
        <v>44</v>
      </c>
      <c r="H448" s="5" t="s">
        <v>32</v>
      </c>
      <c r="I448" s="5" t="s">
        <v>4</v>
      </c>
      <c r="J448" s="36">
        <v>168190.62951599999</v>
      </c>
    </row>
    <row r="449" spans="1:10" x14ac:dyDescent="0.25">
      <c r="A449" s="5" t="s">
        <v>37</v>
      </c>
      <c r="B449" s="5" t="s">
        <v>35</v>
      </c>
      <c r="C449" s="5" t="s">
        <v>7</v>
      </c>
      <c r="D449" s="32">
        <v>41518</v>
      </c>
      <c r="E449" s="5">
        <v>9</v>
      </c>
      <c r="F449" s="5" t="s">
        <v>1</v>
      </c>
      <c r="G449" s="5" t="s">
        <v>44</v>
      </c>
      <c r="H449" s="5" t="s">
        <v>32</v>
      </c>
      <c r="I449" s="5" t="s">
        <v>4</v>
      </c>
      <c r="J449" s="36">
        <v>227353.88075399998</v>
      </c>
    </row>
    <row r="450" spans="1:10" x14ac:dyDescent="0.25">
      <c r="A450" s="5" t="s">
        <v>37</v>
      </c>
      <c r="B450" s="5" t="s">
        <v>35</v>
      </c>
      <c r="C450" s="5" t="s">
        <v>7</v>
      </c>
      <c r="D450" s="32">
        <v>41548</v>
      </c>
      <c r="E450" s="5">
        <v>10</v>
      </c>
      <c r="F450" s="5" t="s">
        <v>1</v>
      </c>
      <c r="G450" s="5" t="s">
        <v>44</v>
      </c>
      <c r="H450" s="5" t="s">
        <v>32</v>
      </c>
      <c r="I450" s="5" t="s">
        <v>4</v>
      </c>
      <c r="J450" s="36">
        <v>191237.58271799999</v>
      </c>
    </row>
    <row r="451" spans="1:10" x14ac:dyDescent="0.25">
      <c r="A451" s="5" t="s">
        <v>37</v>
      </c>
      <c r="B451" s="5" t="s">
        <v>35</v>
      </c>
      <c r="C451" s="5" t="s">
        <v>7</v>
      </c>
      <c r="D451" s="32">
        <v>41579</v>
      </c>
      <c r="E451" s="5">
        <v>11</v>
      </c>
      <c r="F451" s="5" t="s">
        <v>1</v>
      </c>
      <c r="G451" s="5" t="s">
        <v>44</v>
      </c>
      <c r="H451" s="5" t="s">
        <v>32</v>
      </c>
      <c r="I451" s="5" t="s">
        <v>4</v>
      </c>
      <c r="J451" s="36">
        <v>162623.44057050001</v>
      </c>
    </row>
    <row r="452" spans="1:10" x14ac:dyDescent="0.25">
      <c r="A452" s="5" t="s">
        <v>37</v>
      </c>
      <c r="B452" s="5" t="s">
        <v>35</v>
      </c>
      <c r="C452" s="5" t="s">
        <v>7</v>
      </c>
      <c r="D452" s="32">
        <v>41609</v>
      </c>
      <c r="E452" s="5">
        <v>12</v>
      </c>
      <c r="F452" s="5" t="s">
        <v>1</v>
      </c>
      <c r="G452" s="5" t="s">
        <v>44</v>
      </c>
      <c r="H452" s="5" t="s">
        <v>32</v>
      </c>
      <c r="I452" s="5" t="s">
        <v>4</v>
      </c>
      <c r="J452" s="36">
        <v>120581.37204750002</v>
      </c>
    </row>
    <row r="453" spans="1:10" x14ac:dyDescent="0.25">
      <c r="A453" s="5" t="s">
        <v>37</v>
      </c>
      <c r="B453" s="5" t="s">
        <v>35</v>
      </c>
      <c r="C453" s="5" t="s">
        <v>7</v>
      </c>
      <c r="D453" s="32">
        <v>41640</v>
      </c>
      <c r="E453" s="5">
        <v>1</v>
      </c>
      <c r="F453" s="5" t="s">
        <v>1</v>
      </c>
      <c r="G453" s="5" t="s">
        <v>44</v>
      </c>
      <c r="H453" s="5" t="s">
        <v>32</v>
      </c>
      <c r="I453" s="5" t="s">
        <v>4</v>
      </c>
      <c r="J453" s="36">
        <v>128739.394602</v>
      </c>
    </row>
    <row r="454" spans="1:10" x14ac:dyDescent="0.25">
      <c r="A454" s="5" t="s">
        <v>37</v>
      </c>
      <c r="B454" s="5" t="s">
        <v>35</v>
      </c>
      <c r="C454" s="5" t="s">
        <v>7</v>
      </c>
      <c r="D454" s="32">
        <v>41671</v>
      </c>
      <c r="E454" s="5">
        <v>2</v>
      </c>
      <c r="F454" s="5" t="s">
        <v>1</v>
      </c>
      <c r="G454" s="5" t="s">
        <v>44</v>
      </c>
      <c r="H454" s="5" t="s">
        <v>32</v>
      </c>
      <c r="I454" s="5" t="s">
        <v>4</v>
      </c>
      <c r="J454" s="36">
        <v>110552.17200299999</v>
      </c>
    </row>
    <row r="455" spans="1:10" x14ac:dyDescent="0.25">
      <c r="A455" s="5" t="s">
        <v>37</v>
      </c>
      <c r="B455" s="5" t="s">
        <v>35</v>
      </c>
      <c r="C455" s="5" t="s">
        <v>7</v>
      </c>
      <c r="D455" s="32">
        <v>41699</v>
      </c>
      <c r="E455" s="5">
        <v>3</v>
      </c>
      <c r="F455" s="5" t="s">
        <v>1</v>
      </c>
      <c r="G455" s="5" t="s">
        <v>44</v>
      </c>
      <c r="H455" s="5" t="s">
        <v>32</v>
      </c>
      <c r="I455" s="5" t="s">
        <v>4</v>
      </c>
      <c r="J455" s="36">
        <v>155425.7278665</v>
      </c>
    </row>
    <row r="456" spans="1:10" x14ac:dyDescent="0.25">
      <c r="A456" s="5" t="s">
        <v>37</v>
      </c>
      <c r="B456" s="5" t="s">
        <v>35</v>
      </c>
      <c r="C456" s="5" t="s">
        <v>7</v>
      </c>
      <c r="D456" s="32">
        <v>41730</v>
      </c>
      <c r="E456" s="5">
        <v>4</v>
      </c>
      <c r="F456" s="5" t="s">
        <v>1</v>
      </c>
      <c r="G456" s="5" t="s">
        <v>44</v>
      </c>
      <c r="H456" s="5" t="s">
        <v>32</v>
      </c>
      <c r="I456" s="5" t="s">
        <v>4</v>
      </c>
      <c r="J456" s="36">
        <v>84630.896531999999</v>
      </c>
    </row>
    <row r="457" spans="1:10" x14ac:dyDescent="0.25">
      <c r="A457" s="5" t="s">
        <v>37</v>
      </c>
      <c r="B457" s="5" t="s">
        <v>35</v>
      </c>
      <c r="C457" s="5" t="s">
        <v>7</v>
      </c>
      <c r="D457" s="32">
        <v>41760</v>
      </c>
      <c r="E457" s="5">
        <v>5</v>
      </c>
      <c r="F457" s="5" t="s">
        <v>1</v>
      </c>
      <c r="G457" s="5" t="s">
        <v>44</v>
      </c>
      <c r="H457" s="5" t="s">
        <v>32</v>
      </c>
      <c r="I457" s="5" t="s">
        <v>4</v>
      </c>
      <c r="J457" s="36">
        <v>109283.35836599997</v>
      </c>
    </row>
    <row r="458" spans="1:10" x14ac:dyDescent="0.25">
      <c r="A458" s="5" t="s">
        <v>37</v>
      </c>
      <c r="B458" s="5" t="s">
        <v>35</v>
      </c>
      <c r="C458" s="5" t="s">
        <v>7</v>
      </c>
      <c r="D458" s="32">
        <v>41791</v>
      </c>
      <c r="E458" s="5">
        <v>6</v>
      </c>
      <c r="F458" s="5" t="s">
        <v>1</v>
      </c>
      <c r="G458" s="5" t="s">
        <v>44</v>
      </c>
      <c r="H458" s="5" t="s">
        <v>32</v>
      </c>
      <c r="I458" s="5" t="s">
        <v>4</v>
      </c>
      <c r="J458" s="36">
        <v>194983.52450850004</v>
      </c>
    </row>
    <row r="459" spans="1:10" x14ac:dyDescent="0.25">
      <c r="A459" s="5" t="s">
        <v>37</v>
      </c>
      <c r="B459" s="5" t="s">
        <v>35</v>
      </c>
      <c r="C459" s="5" t="s">
        <v>7</v>
      </c>
      <c r="D459" s="32">
        <v>41456</v>
      </c>
      <c r="E459" s="5">
        <v>7</v>
      </c>
      <c r="F459" s="5" t="s">
        <v>1</v>
      </c>
      <c r="G459" s="5" t="s">
        <v>33</v>
      </c>
      <c r="H459" s="5" t="s">
        <v>34</v>
      </c>
      <c r="I459" s="5" t="s">
        <v>4</v>
      </c>
      <c r="J459" s="36">
        <v>3015948.6746999999</v>
      </c>
    </row>
    <row r="460" spans="1:10" x14ac:dyDescent="0.25">
      <c r="A460" s="5" t="s">
        <v>37</v>
      </c>
      <c r="B460" s="5" t="s">
        <v>35</v>
      </c>
      <c r="C460" s="5" t="s">
        <v>7</v>
      </c>
      <c r="D460" s="32">
        <v>41487</v>
      </c>
      <c r="E460" s="5">
        <v>8</v>
      </c>
      <c r="F460" s="5" t="s">
        <v>1</v>
      </c>
      <c r="G460" s="5" t="s">
        <v>33</v>
      </c>
      <c r="H460" s="5" t="s">
        <v>34</v>
      </c>
      <c r="I460" s="5" t="s">
        <v>4</v>
      </c>
      <c r="J460" s="36">
        <v>2402723.2787999995</v>
      </c>
    </row>
    <row r="461" spans="1:10" x14ac:dyDescent="0.25">
      <c r="A461" s="5" t="s">
        <v>37</v>
      </c>
      <c r="B461" s="5" t="s">
        <v>35</v>
      </c>
      <c r="C461" s="5" t="s">
        <v>7</v>
      </c>
      <c r="D461" s="32">
        <v>41518</v>
      </c>
      <c r="E461" s="5">
        <v>9</v>
      </c>
      <c r="F461" s="5" t="s">
        <v>1</v>
      </c>
      <c r="G461" s="5" t="s">
        <v>33</v>
      </c>
      <c r="H461" s="5" t="s">
        <v>34</v>
      </c>
      <c r="I461" s="5" t="s">
        <v>4</v>
      </c>
      <c r="J461" s="36">
        <v>3247912.5821999996</v>
      </c>
    </row>
    <row r="462" spans="1:10" x14ac:dyDescent="0.25">
      <c r="A462" s="5" t="s">
        <v>37</v>
      </c>
      <c r="B462" s="5" t="s">
        <v>35</v>
      </c>
      <c r="C462" s="5" t="s">
        <v>7</v>
      </c>
      <c r="D462" s="32">
        <v>41548</v>
      </c>
      <c r="E462" s="5">
        <v>10</v>
      </c>
      <c r="F462" s="5" t="s">
        <v>1</v>
      </c>
      <c r="G462" s="5" t="s">
        <v>33</v>
      </c>
      <c r="H462" s="5" t="s">
        <v>34</v>
      </c>
      <c r="I462" s="5" t="s">
        <v>4</v>
      </c>
      <c r="J462" s="36">
        <v>2731965.4673999995</v>
      </c>
    </row>
    <row r="463" spans="1:10" x14ac:dyDescent="0.25">
      <c r="A463" s="5" t="s">
        <v>37</v>
      </c>
      <c r="B463" s="5" t="s">
        <v>35</v>
      </c>
      <c r="C463" s="5" t="s">
        <v>7</v>
      </c>
      <c r="D463" s="32">
        <v>41579</v>
      </c>
      <c r="E463" s="5">
        <v>11</v>
      </c>
      <c r="F463" s="5" t="s">
        <v>1</v>
      </c>
      <c r="G463" s="5" t="s">
        <v>33</v>
      </c>
      <c r="H463" s="5" t="s">
        <v>34</v>
      </c>
      <c r="I463" s="5" t="s">
        <v>4</v>
      </c>
      <c r="J463" s="36">
        <v>2323192.0081500001</v>
      </c>
    </row>
    <row r="464" spans="1:10" x14ac:dyDescent="0.25">
      <c r="A464" s="5" t="s">
        <v>37</v>
      </c>
      <c r="B464" s="5" t="s">
        <v>35</v>
      </c>
      <c r="C464" s="5" t="s">
        <v>7</v>
      </c>
      <c r="D464" s="32">
        <v>41609</v>
      </c>
      <c r="E464" s="5">
        <v>12</v>
      </c>
      <c r="F464" s="5" t="s">
        <v>1</v>
      </c>
      <c r="G464" s="5" t="s">
        <v>33</v>
      </c>
      <c r="H464" s="5" t="s">
        <v>34</v>
      </c>
      <c r="I464" s="5" t="s">
        <v>4</v>
      </c>
      <c r="J464" s="36">
        <v>1722591.0292499999</v>
      </c>
    </row>
    <row r="465" spans="1:11" x14ac:dyDescent="0.25">
      <c r="A465" s="5" t="s">
        <v>37</v>
      </c>
      <c r="B465" s="5" t="s">
        <v>35</v>
      </c>
      <c r="C465" s="5" t="s">
        <v>7</v>
      </c>
      <c r="D465" s="32">
        <v>41640</v>
      </c>
      <c r="E465" s="5">
        <v>1</v>
      </c>
      <c r="F465" s="5" t="s">
        <v>1</v>
      </c>
      <c r="G465" s="5" t="s">
        <v>33</v>
      </c>
      <c r="H465" s="5" t="s">
        <v>34</v>
      </c>
      <c r="I465" s="5" t="s">
        <v>4</v>
      </c>
      <c r="J465" s="36">
        <v>1839134.2085999998</v>
      </c>
    </row>
    <row r="466" spans="1:11" x14ac:dyDescent="0.25">
      <c r="A466" s="5" t="s">
        <v>37</v>
      </c>
      <c r="B466" s="5" t="s">
        <v>35</v>
      </c>
      <c r="C466" s="5" t="s">
        <v>7</v>
      </c>
      <c r="D466" s="32">
        <v>41671</v>
      </c>
      <c r="E466" s="5">
        <v>2</v>
      </c>
      <c r="F466" s="5" t="s">
        <v>1</v>
      </c>
      <c r="G466" s="5" t="s">
        <v>33</v>
      </c>
      <c r="H466" s="5" t="s">
        <v>34</v>
      </c>
      <c r="I466" s="5" t="s">
        <v>4</v>
      </c>
      <c r="J466" s="36">
        <v>2579316.7429</v>
      </c>
    </row>
    <row r="467" spans="1:11" x14ac:dyDescent="0.25">
      <c r="A467" s="5" t="s">
        <v>37</v>
      </c>
      <c r="B467" s="5" t="s">
        <v>35</v>
      </c>
      <c r="C467" s="5" t="s">
        <v>7</v>
      </c>
      <c r="D467" s="32">
        <v>41699</v>
      </c>
      <c r="E467" s="5">
        <v>3</v>
      </c>
      <c r="F467" s="5" t="s">
        <v>1</v>
      </c>
      <c r="G467" s="5" t="s">
        <v>33</v>
      </c>
      <c r="H467" s="5" t="s">
        <v>34</v>
      </c>
      <c r="I467" s="5" t="s">
        <v>4</v>
      </c>
      <c r="J467" s="36">
        <v>2220367.5409499998</v>
      </c>
    </row>
    <row r="468" spans="1:11" x14ac:dyDescent="0.25">
      <c r="A468" s="5" t="s">
        <v>37</v>
      </c>
      <c r="B468" s="5" t="s">
        <v>35</v>
      </c>
      <c r="C468" s="5" t="s">
        <v>7</v>
      </c>
      <c r="D468" s="32">
        <v>41730</v>
      </c>
      <c r="E468" s="5">
        <v>4</v>
      </c>
      <c r="F468" s="5" t="s">
        <v>1</v>
      </c>
      <c r="G468" s="5" t="s">
        <v>33</v>
      </c>
      <c r="H468" s="5" t="s">
        <v>34</v>
      </c>
      <c r="I468" s="5" t="s">
        <v>4</v>
      </c>
      <c r="J468" s="36">
        <v>2209012.8075999999</v>
      </c>
    </row>
    <row r="469" spans="1:11" x14ac:dyDescent="0.25">
      <c r="A469" s="5" t="s">
        <v>37</v>
      </c>
      <c r="B469" s="5" t="s">
        <v>35</v>
      </c>
      <c r="C469" s="5" t="s">
        <v>7</v>
      </c>
      <c r="D469" s="32">
        <v>41760</v>
      </c>
      <c r="E469" s="5">
        <v>5</v>
      </c>
      <c r="F469" s="5" t="s">
        <v>1</v>
      </c>
      <c r="G469" s="5" t="s">
        <v>33</v>
      </c>
      <c r="H469" s="5" t="s">
        <v>34</v>
      </c>
      <c r="I469" s="5" t="s">
        <v>4</v>
      </c>
      <c r="J469" s="36">
        <v>2561190.8338000001</v>
      </c>
    </row>
    <row r="470" spans="1:11" x14ac:dyDescent="0.25">
      <c r="A470" s="5" t="s">
        <v>37</v>
      </c>
      <c r="B470" s="5" t="s">
        <v>35</v>
      </c>
      <c r="C470" s="5" t="s">
        <v>7</v>
      </c>
      <c r="D470" s="32">
        <v>41791</v>
      </c>
      <c r="E470" s="5">
        <v>6</v>
      </c>
      <c r="F470" s="5" t="s">
        <v>1</v>
      </c>
      <c r="G470" s="5" t="s">
        <v>33</v>
      </c>
      <c r="H470" s="5" t="s">
        <v>34</v>
      </c>
      <c r="I470" s="5" t="s">
        <v>4</v>
      </c>
      <c r="J470" s="36">
        <v>2785478.9215500001</v>
      </c>
    </row>
    <row r="471" spans="1:11" x14ac:dyDescent="0.25">
      <c r="A471" s="5" t="s">
        <v>38</v>
      </c>
      <c r="B471" s="5" t="s">
        <v>0</v>
      </c>
      <c r="C471" s="5" t="s">
        <v>6</v>
      </c>
      <c r="D471" s="32">
        <v>41456</v>
      </c>
      <c r="E471" s="33">
        <f>MONTH(D471)</f>
        <v>7</v>
      </c>
      <c r="F471" s="33" t="s">
        <v>20</v>
      </c>
      <c r="G471" s="5" t="s">
        <v>13</v>
      </c>
      <c r="H471" s="5" t="s">
        <v>16</v>
      </c>
      <c r="I471" s="5" t="s">
        <v>4</v>
      </c>
      <c r="J471" s="36">
        <v>1393573.1617478998</v>
      </c>
      <c r="K471" s="34"/>
    </row>
    <row r="472" spans="1:11" x14ac:dyDescent="0.25">
      <c r="A472" s="5" t="s">
        <v>38</v>
      </c>
      <c r="B472" s="5" t="s">
        <v>0</v>
      </c>
      <c r="C472" s="5" t="s">
        <v>6</v>
      </c>
      <c r="D472" s="32">
        <v>41487</v>
      </c>
      <c r="E472" s="33">
        <f t="shared" ref="E472:E530" si="9">MONTH(D472)</f>
        <v>8</v>
      </c>
      <c r="F472" s="33" t="s">
        <v>20</v>
      </c>
      <c r="G472" s="5" t="s">
        <v>13</v>
      </c>
      <c r="H472" s="5" t="s">
        <v>16</v>
      </c>
      <c r="I472" s="5" t="s">
        <v>4</v>
      </c>
      <c r="J472" s="36">
        <v>1485861.087351725</v>
      </c>
      <c r="K472" s="34"/>
    </row>
    <row r="473" spans="1:11" x14ac:dyDescent="0.25">
      <c r="A473" s="5" t="s">
        <v>38</v>
      </c>
      <c r="B473" s="5" t="s">
        <v>0</v>
      </c>
      <c r="C473" s="5" t="s">
        <v>6</v>
      </c>
      <c r="D473" s="32">
        <v>41518</v>
      </c>
      <c r="E473" s="33">
        <f t="shared" si="9"/>
        <v>9</v>
      </c>
      <c r="F473" s="33" t="s">
        <v>20</v>
      </c>
      <c r="G473" s="5" t="s">
        <v>13</v>
      </c>
      <c r="H473" s="5" t="s">
        <v>16</v>
      </c>
      <c r="I473" s="5" t="s">
        <v>4</v>
      </c>
      <c r="J473" s="36">
        <v>1365590.417499</v>
      </c>
      <c r="K473" s="34"/>
    </row>
    <row r="474" spans="1:11" x14ac:dyDescent="0.25">
      <c r="A474" s="5" t="s">
        <v>38</v>
      </c>
      <c r="B474" s="5" t="s">
        <v>0</v>
      </c>
      <c r="C474" s="5" t="s">
        <v>6</v>
      </c>
      <c r="D474" s="32">
        <v>41548</v>
      </c>
      <c r="E474" s="33">
        <f t="shared" si="9"/>
        <v>10</v>
      </c>
      <c r="F474" s="33" t="s">
        <v>20</v>
      </c>
      <c r="G474" s="5" t="s">
        <v>13</v>
      </c>
      <c r="H474" s="5" t="s">
        <v>16</v>
      </c>
      <c r="I474" s="5" t="s">
        <v>4</v>
      </c>
      <c r="J474" s="36">
        <v>1190958.0396727999</v>
      </c>
      <c r="K474" s="34"/>
    </row>
    <row r="475" spans="1:11" x14ac:dyDescent="0.25">
      <c r="A475" s="5" t="s">
        <v>38</v>
      </c>
      <c r="B475" s="5" t="s">
        <v>0</v>
      </c>
      <c r="C475" s="5" t="s">
        <v>6</v>
      </c>
      <c r="D475" s="32">
        <v>41579</v>
      </c>
      <c r="E475" s="33">
        <f t="shared" si="9"/>
        <v>11</v>
      </c>
      <c r="F475" s="33" t="s">
        <v>20</v>
      </c>
      <c r="G475" s="5" t="s">
        <v>13</v>
      </c>
      <c r="H475" s="5" t="s">
        <v>16</v>
      </c>
      <c r="I475" s="5" t="s">
        <v>4</v>
      </c>
      <c r="J475" s="36">
        <v>1446085.9455937999</v>
      </c>
      <c r="K475" s="34"/>
    </row>
    <row r="476" spans="1:11" x14ac:dyDescent="0.25">
      <c r="A476" s="5" t="s">
        <v>38</v>
      </c>
      <c r="B476" s="5" t="s">
        <v>0</v>
      </c>
      <c r="C476" s="5" t="s">
        <v>6</v>
      </c>
      <c r="D476" s="32">
        <v>41609</v>
      </c>
      <c r="E476" s="33">
        <f t="shared" si="9"/>
        <v>12</v>
      </c>
      <c r="F476" s="33" t="s">
        <v>20</v>
      </c>
      <c r="G476" s="5" t="s">
        <v>13</v>
      </c>
      <c r="H476" s="5" t="s">
        <v>16</v>
      </c>
      <c r="I476" s="5" t="s">
        <v>4</v>
      </c>
      <c r="J476" s="36">
        <v>1339684.6011239251</v>
      </c>
      <c r="K476" s="34"/>
    </row>
    <row r="477" spans="1:11" x14ac:dyDescent="0.25">
      <c r="A477" s="5" t="s">
        <v>38</v>
      </c>
      <c r="B477" s="5" t="s">
        <v>0</v>
      </c>
      <c r="C477" s="5" t="s">
        <v>6</v>
      </c>
      <c r="D477" s="32">
        <v>41640</v>
      </c>
      <c r="E477" s="33">
        <f t="shared" si="9"/>
        <v>1</v>
      </c>
      <c r="F477" s="33" t="s">
        <v>20</v>
      </c>
      <c r="G477" s="5" t="s">
        <v>13</v>
      </c>
      <c r="H477" s="5" t="s">
        <v>16</v>
      </c>
      <c r="I477" s="5" t="s">
        <v>4</v>
      </c>
      <c r="J477" s="36">
        <v>1936684.0881708246</v>
      </c>
      <c r="K477" s="34"/>
    </row>
    <row r="478" spans="1:11" x14ac:dyDescent="0.25">
      <c r="A478" s="5" t="s">
        <v>38</v>
      </c>
      <c r="B478" s="5" t="s">
        <v>0</v>
      </c>
      <c r="C478" s="5" t="s">
        <v>6</v>
      </c>
      <c r="D478" s="32">
        <v>41671</v>
      </c>
      <c r="E478" s="33">
        <f t="shared" si="9"/>
        <v>2</v>
      </c>
      <c r="F478" s="33" t="s">
        <v>20</v>
      </c>
      <c r="G478" s="5" t="s">
        <v>13</v>
      </c>
      <c r="H478" s="5" t="s">
        <v>16</v>
      </c>
      <c r="I478" s="5" t="s">
        <v>4</v>
      </c>
      <c r="J478" s="36">
        <v>1649599.6146714</v>
      </c>
      <c r="K478" s="34"/>
    </row>
    <row r="479" spans="1:11" x14ac:dyDescent="0.25">
      <c r="A479" s="5" t="s">
        <v>38</v>
      </c>
      <c r="B479" s="5" t="s">
        <v>0</v>
      </c>
      <c r="C479" s="5" t="s">
        <v>6</v>
      </c>
      <c r="D479" s="32">
        <v>41699</v>
      </c>
      <c r="E479" s="33">
        <f t="shared" si="9"/>
        <v>3</v>
      </c>
      <c r="F479" s="33" t="s">
        <v>20</v>
      </c>
      <c r="G479" s="5" t="s">
        <v>13</v>
      </c>
      <c r="H479" s="5" t="s">
        <v>16</v>
      </c>
      <c r="I479" s="5" t="s">
        <v>4</v>
      </c>
      <c r="J479" s="36">
        <v>1849481.8077553997</v>
      </c>
      <c r="K479" s="34"/>
    </row>
    <row r="480" spans="1:11" x14ac:dyDescent="0.25">
      <c r="A480" s="5" t="s">
        <v>38</v>
      </c>
      <c r="B480" s="5" t="s">
        <v>0</v>
      </c>
      <c r="C480" s="5" t="s">
        <v>6</v>
      </c>
      <c r="D480" s="32">
        <v>41730</v>
      </c>
      <c r="E480" s="33">
        <f t="shared" si="9"/>
        <v>4</v>
      </c>
      <c r="F480" s="33" t="s">
        <v>20</v>
      </c>
      <c r="G480" s="5" t="s">
        <v>13</v>
      </c>
      <c r="H480" s="5" t="s">
        <v>16</v>
      </c>
      <c r="I480" s="5" t="s">
        <v>4</v>
      </c>
      <c r="J480" s="36">
        <v>1283332.6260195</v>
      </c>
      <c r="K480" s="34"/>
    </row>
    <row r="481" spans="1:11" x14ac:dyDescent="0.25">
      <c r="A481" s="5" t="s">
        <v>38</v>
      </c>
      <c r="B481" s="5" t="s">
        <v>0</v>
      </c>
      <c r="C481" s="5" t="s">
        <v>6</v>
      </c>
      <c r="D481" s="32">
        <v>41760</v>
      </c>
      <c r="E481" s="33">
        <f t="shared" si="9"/>
        <v>5</v>
      </c>
      <c r="F481" s="33" t="s">
        <v>20</v>
      </c>
      <c r="G481" s="5" t="s">
        <v>13</v>
      </c>
      <c r="H481" s="5" t="s">
        <v>16</v>
      </c>
      <c r="I481" s="5" t="s">
        <v>4</v>
      </c>
      <c r="J481" s="36">
        <v>1392102.2684495498</v>
      </c>
      <c r="K481" s="34"/>
    </row>
    <row r="482" spans="1:11" x14ac:dyDescent="0.25">
      <c r="A482" s="5" t="s">
        <v>38</v>
      </c>
      <c r="B482" s="5" t="s">
        <v>0</v>
      </c>
      <c r="C482" s="5" t="s">
        <v>6</v>
      </c>
      <c r="D482" s="32">
        <v>41791</v>
      </c>
      <c r="E482" s="33">
        <f t="shared" si="9"/>
        <v>6</v>
      </c>
      <c r="F482" s="33" t="s">
        <v>20</v>
      </c>
      <c r="G482" s="5" t="s">
        <v>13</v>
      </c>
      <c r="H482" s="5" t="s">
        <v>16</v>
      </c>
      <c r="I482" s="5" t="s">
        <v>4</v>
      </c>
      <c r="J482" s="36">
        <v>1411857.9438288501</v>
      </c>
      <c r="K482" s="34"/>
    </row>
    <row r="483" spans="1:11" x14ac:dyDescent="0.25">
      <c r="A483" s="5" t="s">
        <v>38</v>
      </c>
      <c r="B483" s="5" t="s">
        <v>0</v>
      </c>
      <c r="C483" s="5" t="s">
        <v>6</v>
      </c>
      <c r="D483" s="32">
        <v>41456</v>
      </c>
      <c r="E483" s="33">
        <f t="shared" si="9"/>
        <v>7</v>
      </c>
      <c r="F483" s="33" t="s">
        <v>20</v>
      </c>
      <c r="G483" s="5" t="s">
        <v>13</v>
      </c>
      <c r="H483" s="5" t="s">
        <v>15</v>
      </c>
      <c r="I483" s="5" t="s">
        <v>4</v>
      </c>
      <c r="J483" s="36">
        <v>1625486.6059647598</v>
      </c>
      <c r="K483" s="34"/>
    </row>
    <row r="484" spans="1:11" x14ac:dyDescent="0.25">
      <c r="A484" s="5" t="s">
        <v>38</v>
      </c>
      <c r="B484" s="5" t="s">
        <v>0</v>
      </c>
      <c r="C484" s="5" t="s">
        <v>6</v>
      </c>
      <c r="D484" s="32">
        <v>41487</v>
      </c>
      <c r="E484" s="33">
        <f t="shared" si="9"/>
        <v>8</v>
      </c>
      <c r="F484" s="33" t="s">
        <v>20</v>
      </c>
      <c r="G484" s="5" t="s">
        <v>13</v>
      </c>
      <c r="H484" s="5" t="s">
        <v>15</v>
      </c>
      <c r="I484" s="5" t="s">
        <v>4</v>
      </c>
      <c r="J484" s="36">
        <v>1659895.1751643799</v>
      </c>
      <c r="K484" s="34"/>
    </row>
    <row r="485" spans="1:11" x14ac:dyDescent="0.25">
      <c r="A485" s="5" t="s">
        <v>38</v>
      </c>
      <c r="B485" s="5" t="s">
        <v>0</v>
      </c>
      <c r="C485" s="5" t="s">
        <v>6</v>
      </c>
      <c r="D485" s="32">
        <v>41518</v>
      </c>
      <c r="E485" s="33">
        <f t="shared" si="9"/>
        <v>9</v>
      </c>
      <c r="F485" s="33" t="s">
        <v>20</v>
      </c>
      <c r="G485" s="5" t="s">
        <v>13</v>
      </c>
      <c r="H485" s="5" t="s">
        <v>15</v>
      </c>
      <c r="I485" s="5" t="s">
        <v>4</v>
      </c>
      <c r="J485" s="36">
        <v>1444191.4899026998</v>
      </c>
      <c r="K485" s="34"/>
    </row>
    <row r="486" spans="1:11" x14ac:dyDescent="0.25">
      <c r="A486" s="5" t="s">
        <v>38</v>
      </c>
      <c r="B486" s="5" t="s">
        <v>0</v>
      </c>
      <c r="C486" s="5" t="s">
        <v>6</v>
      </c>
      <c r="D486" s="32">
        <v>41548</v>
      </c>
      <c r="E486" s="33">
        <f t="shared" si="9"/>
        <v>10</v>
      </c>
      <c r="F486" s="33" t="s">
        <v>20</v>
      </c>
      <c r="G486" s="5" t="s">
        <v>13</v>
      </c>
      <c r="H486" s="5" t="s">
        <v>15</v>
      </c>
      <c r="I486" s="5" t="s">
        <v>4</v>
      </c>
      <c r="J486" s="36">
        <v>1446297.1535751198</v>
      </c>
      <c r="K486" s="34"/>
    </row>
    <row r="487" spans="1:11" x14ac:dyDescent="0.25">
      <c r="A487" s="5" t="s">
        <v>38</v>
      </c>
      <c r="B487" s="5" t="s">
        <v>0</v>
      </c>
      <c r="C487" s="5" t="s">
        <v>6</v>
      </c>
      <c r="D487" s="32">
        <v>41579</v>
      </c>
      <c r="E487" s="33">
        <f t="shared" si="9"/>
        <v>11</v>
      </c>
      <c r="F487" s="33" t="s">
        <v>20</v>
      </c>
      <c r="G487" s="5" t="s">
        <v>13</v>
      </c>
      <c r="H487" s="5" t="s">
        <v>15</v>
      </c>
      <c r="I487" s="5" t="s">
        <v>4</v>
      </c>
      <c r="J487" s="36">
        <v>1514832.0416583198</v>
      </c>
      <c r="K487" s="34"/>
    </row>
    <row r="488" spans="1:11" x14ac:dyDescent="0.25">
      <c r="A488" s="5" t="s">
        <v>38</v>
      </c>
      <c r="B488" s="5" t="s">
        <v>0</v>
      </c>
      <c r="C488" s="5" t="s">
        <v>6</v>
      </c>
      <c r="D488" s="32">
        <v>41609</v>
      </c>
      <c r="E488" s="33">
        <f t="shared" si="9"/>
        <v>12</v>
      </c>
      <c r="F488" s="33" t="s">
        <v>20</v>
      </c>
      <c r="G488" s="5" t="s">
        <v>13</v>
      </c>
      <c r="H488" s="5" t="s">
        <v>15</v>
      </c>
      <c r="I488" s="5" t="s">
        <v>4</v>
      </c>
      <c r="J488" s="36">
        <v>1583222.1820707603</v>
      </c>
      <c r="K488" s="34"/>
    </row>
    <row r="489" spans="1:11" x14ac:dyDescent="0.25">
      <c r="A489" s="5" t="s">
        <v>38</v>
      </c>
      <c r="B489" s="5" t="s">
        <v>0</v>
      </c>
      <c r="C489" s="5" t="s">
        <v>6</v>
      </c>
      <c r="D489" s="32">
        <v>41640</v>
      </c>
      <c r="E489" s="33">
        <f t="shared" si="9"/>
        <v>1</v>
      </c>
      <c r="F489" s="33" t="s">
        <v>20</v>
      </c>
      <c r="G489" s="5" t="s">
        <v>13</v>
      </c>
      <c r="H489" s="5" t="s">
        <v>15</v>
      </c>
      <c r="I489" s="5" t="s">
        <v>4</v>
      </c>
      <c r="J489" s="36">
        <v>2185449.6683400148</v>
      </c>
      <c r="K489" s="34"/>
    </row>
    <row r="490" spans="1:11" x14ac:dyDescent="0.25">
      <c r="A490" s="5" t="s">
        <v>38</v>
      </c>
      <c r="B490" s="5" t="s">
        <v>0</v>
      </c>
      <c r="C490" s="5" t="s">
        <v>6</v>
      </c>
      <c r="D490" s="32">
        <v>41671</v>
      </c>
      <c r="E490" s="33">
        <f t="shared" si="9"/>
        <v>2</v>
      </c>
      <c r="F490" s="33" t="s">
        <v>20</v>
      </c>
      <c r="G490" s="5" t="s">
        <v>13</v>
      </c>
      <c r="H490" s="5" t="s">
        <v>15</v>
      </c>
      <c r="I490" s="5" t="s">
        <v>4</v>
      </c>
      <c r="J490" s="36">
        <v>1908874.1661135301</v>
      </c>
      <c r="K490" s="34"/>
    </row>
    <row r="491" spans="1:11" x14ac:dyDescent="0.25">
      <c r="A491" s="5" t="s">
        <v>38</v>
      </c>
      <c r="B491" s="5" t="s">
        <v>0</v>
      </c>
      <c r="C491" s="5" t="s">
        <v>6</v>
      </c>
      <c r="D491" s="32">
        <v>41699</v>
      </c>
      <c r="E491" s="33">
        <f t="shared" si="9"/>
        <v>3</v>
      </c>
      <c r="F491" s="33" t="s">
        <v>20</v>
      </c>
      <c r="G491" s="5" t="s">
        <v>13</v>
      </c>
      <c r="H491" s="5" t="s">
        <v>15</v>
      </c>
      <c r="I491" s="5" t="s">
        <v>4</v>
      </c>
      <c r="J491" s="36">
        <v>2172232.0198028446</v>
      </c>
      <c r="K491" s="34"/>
    </row>
    <row r="492" spans="1:11" x14ac:dyDescent="0.25">
      <c r="A492" s="5" t="s">
        <v>38</v>
      </c>
      <c r="B492" s="5" t="s">
        <v>0</v>
      </c>
      <c r="C492" s="5" t="s">
        <v>6</v>
      </c>
      <c r="D492" s="32">
        <v>41730</v>
      </c>
      <c r="E492" s="33">
        <f t="shared" si="9"/>
        <v>4</v>
      </c>
      <c r="F492" s="33" t="s">
        <v>20</v>
      </c>
      <c r="G492" s="5" t="s">
        <v>13</v>
      </c>
      <c r="H492" s="5" t="s">
        <v>15</v>
      </c>
      <c r="I492" s="5" t="s">
        <v>4</v>
      </c>
      <c r="J492" s="36">
        <v>1578698.4052564728</v>
      </c>
      <c r="K492" s="34"/>
    </row>
    <row r="493" spans="1:11" x14ac:dyDescent="0.25">
      <c r="A493" s="5" t="s">
        <v>38</v>
      </c>
      <c r="B493" s="5" t="s">
        <v>0</v>
      </c>
      <c r="C493" s="5" t="s">
        <v>6</v>
      </c>
      <c r="D493" s="32">
        <v>41760</v>
      </c>
      <c r="E493" s="33">
        <f t="shared" si="9"/>
        <v>5</v>
      </c>
      <c r="F493" s="33" t="s">
        <v>20</v>
      </c>
      <c r="G493" s="5" t="s">
        <v>13</v>
      </c>
      <c r="H493" s="5" t="s">
        <v>15</v>
      </c>
      <c r="I493" s="5" t="s">
        <v>4</v>
      </c>
      <c r="J493" s="36">
        <v>1427519.7588170748</v>
      </c>
      <c r="K493" s="34"/>
    </row>
    <row r="494" spans="1:11" x14ac:dyDescent="0.25">
      <c r="A494" s="5" t="s">
        <v>38</v>
      </c>
      <c r="B494" s="5" t="s">
        <v>0</v>
      </c>
      <c r="C494" s="5" t="s">
        <v>6</v>
      </c>
      <c r="D494" s="32">
        <v>41791</v>
      </c>
      <c r="E494" s="33">
        <f t="shared" si="9"/>
        <v>6</v>
      </c>
      <c r="F494" s="33" t="s">
        <v>20</v>
      </c>
      <c r="G494" s="5" t="s">
        <v>13</v>
      </c>
      <c r="H494" s="5" t="s">
        <v>15</v>
      </c>
      <c r="I494" s="5" t="s">
        <v>4</v>
      </c>
      <c r="J494" s="36">
        <v>1514114.6389280451</v>
      </c>
      <c r="K494" s="34"/>
    </row>
    <row r="495" spans="1:11" x14ac:dyDescent="0.25">
      <c r="A495" s="5" t="s">
        <v>38</v>
      </c>
      <c r="B495" s="5" t="s">
        <v>0</v>
      </c>
      <c r="C495" s="5" t="s">
        <v>6</v>
      </c>
      <c r="D495" s="32">
        <v>41456</v>
      </c>
      <c r="E495" s="33">
        <f t="shared" si="9"/>
        <v>7</v>
      </c>
      <c r="F495" s="33" t="s">
        <v>20</v>
      </c>
      <c r="G495" s="5" t="s">
        <v>12</v>
      </c>
      <c r="H495" s="5" t="s">
        <v>16</v>
      </c>
      <c r="I495" s="5" t="s">
        <v>4</v>
      </c>
      <c r="J495" s="36">
        <v>572721.43503440253</v>
      </c>
      <c r="K495" s="34"/>
    </row>
    <row r="496" spans="1:11" x14ac:dyDescent="0.25">
      <c r="A496" s="5" t="s">
        <v>38</v>
      </c>
      <c r="B496" s="5" t="s">
        <v>0</v>
      </c>
      <c r="C496" s="5" t="s">
        <v>6</v>
      </c>
      <c r="D496" s="32">
        <v>41487</v>
      </c>
      <c r="E496" s="33">
        <f t="shared" si="9"/>
        <v>8</v>
      </c>
      <c r="F496" s="33" t="s">
        <v>20</v>
      </c>
      <c r="G496" s="5" t="s">
        <v>12</v>
      </c>
      <c r="H496" s="5" t="s">
        <v>16</v>
      </c>
      <c r="I496" s="5" t="s">
        <v>4</v>
      </c>
      <c r="J496" s="36">
        <v>553259.36107870308</v>
      </c>
      <c r="K496" s="34"/>
    </row>
    <row r="497" spans="1:11" x14ac:dyDescent="0.25">
      <c r="A497" s="5" t="s">
        <v>38</v>
      </c>
      <c r="B497" s="5" t="s">
        <v>0</v>
      </c>
      <c r="C497" s="5" t="s">
        <v>6</v>
      </c>
      <c r="D497" s="32">
        <v>41518</v>
      </c>
      <c r="E497" s="33">
        <f t="shared" si="9"/>
        <v>9</v>
      </c>
      <c r="F497" s="33" t="s">
        <v>20</v>
      </c>
      <c r="G497" s="5" t="s">
        <v>12</v>
      </c>
      <c r="H497" s="5" t="s">
        <v>16</v>
      </c>
      <c r="I497" s="5" t="s">
        <v>4</v>
      </c>
      <c r="J497" s="36">
        <v>488663.53557713993</v>
      </c>
      <c r="K497" s="34"/>
    </row>
    <row r="498" spans="1:11" x14ac:dyDescent="0.25">
      <c r="A498" s="5" t="s">
        <v>38</v>
      </c>
      <c r="B498" s="5" t="s">
        <v>0</v>
      </c>
      <c r="C498" s="5" t="s">
        <v>6</v>
      </c>
      <c r="D498" s="32">
        <v>41548</v>
      </c>
      <c r="E498" s="33">
        <f t="shared" si="9"/>
        <v>10</v>
      </c>
      <c r="F498" s="33" t="s">
        <v>20</v>
      </c>
      <c r="G498" s="5" t="s">
        <v>12</v>
      </c>
      <c r="H498" s="5" t="s">
        <v>16</v>
      </c>
      <c r="I498" s="5" t="s">
        <v>4</v>
      </c>
      <c r="J498" s="36">
        <v>489975.02124432393</v>
      </c>
      <c r="K498" s="34"/>
    </row>
    <row r="499" spans="1:11" x14ac:dyDescent="0.25">
      <c r="A499" s="5" t="s">
        <v>38</v>
      </c>
      <c r="B499" s="5" t="s">
        <v>0</v>
      </c>
      <c r="C499" s="5" t="s">
        <v>6</v>
      </c>
      <c r="D499" s="32">
        <v>41579</v>
      </c>
      <c r="E499" s="33">
        <f t="shared" si="9"/>
        <v>11</v>
      </c>
      <c r="F499" s="33" t="s">
        <v>20</v>
      </c>
      <c r="G499" s="5" t="s">
        <v>12</v>
      </c>
      <c r="H499" s="5" t="s">
        <v>16</v>
      </c>
      <c r="I499" s="5" t="s">
        <v>4</v>
      </c>
      <c r="J499" s="36">
        <v>529133.37097590195</v>
      </c>
      <c r="K499" s="34"/>
    </row>
    <row r="500" spans="1:11" x14ac:dyDescent="0.25">
      <c r="A500" s="5" t="s">
        <v>38</v>
      </c>
      <c r="B500" s="5" t="s">
        <v>0</v>
      </c>
      <c r="C500" s="5" t="s">
        <v>6</v>
      </c>
      <c r="D500" s="32">
        <v>41609</v>
      </c>
      <c r="E500" s="33">
        <f t="shared" si="9"/>
        <v>12</v>
      </c>
      <c r="F500" s="33" t="s">
        <v>20</v>
      </c>
      <c r="G500" s="5" t="s">
        <v>12</v>
      </c>
      <c r="H500" s="5" t="s">
        <v>16</v>
      </c>
      <c r="I500" s="5" t="s">
        <v>4</v>
      </c>
      <c r="J500" s="36">
        <v>548346.99718814401</v>
      </c>
      <c r="K500" s="34"/>
    </row>
    <row r="501" spans="1:11" x14ac:dyDescent="0.25">
      <c r="A501" s="5" t="s">
        <v>38</v>
      </c>
      <c r="B501" s="5" t="s">
        <v>0</v>
      </c>
      <c r="C501" s="5" t="s">
        <v>6</v>
      </c>
      <c r="D501" s="32">
        <v>41640</v>
      </c>
      <c r="E501" s="33">
        <f t="shared" si="9"/>
        <v>1</v>
      </c>
      <c r="F501" s="33" t="s">
        <v>20</v>
      </c>
      <c r="G501" s="5" t="s">
        <v>12</v>
      </c>
      <c r="H501" s="5" t="s">
        <v>16</v>
      </c>
      <c r="I501" s="5" t="s">
        <v>4</v>
      </c>
      <c r="J501" s="36">
        <v>708180.8798732165</v>
      </c>
      <c r="K501" s="34"/>
    </row>
    <row r="502" spans="1:11" x14ac:dyDescent="0.25">
      <c r="A502" s="5" t="s">
        <v>38</v>
      </c>
      <c r="B502" s="5" t="s">
        <v>0</v>
      </c>
      <c r="C502" s="5" t="s">
        <v>6</v>
      </c>
      <c r="D502" s="32">
        <v>41671</v>
      </c>
      <c r="E502" s="33">
        <f t="shared" si="9"/>
        <v>2</v>
      </c>
      <c r="F502" s="33" t="s">
        <v>20</v>
      </c>
      <c r="G502" s="5" t="s">
        <v>12</v>
      </c>
      <c r="H502" s="5" t="s">
        <v>16</v>
      </c>
      <c r="I502" s="5" t="s">
        <v>4</v>
      </c>
      <c r="J502" s="36">
        <v>640010.83732324198</v>
      </c>
      <c r="K502" s="34"/>
    </row>
    <row r="503" spans="1:11" x14ac:dyDescent="0.25">
      <c r="A503" s="5" t="s">
        <v>38</v>
      </c>
      <c r="B503" s="5" t="s">
        <v>0</v>
      </c>
      <c r="C503" s="5" t="s">
        <v>6</v>
      </c>
      <c r="D503" s="32">
        <v>41699</v>
      </c>
      <c r="E503" s="33">
        <f t="shared" si="9"/>
        <v>3</v>
      </c>
      <c r="F503" s="33" t="s">
        <v>20</v>
      </c>
      <c r="G503" s="5" t="s">
        <v>12</v>
      </c>
      <c r="H503" s="5" t="s">
        <v>16</v>
      </c>
      <c r="I503" s="5" t="s">
        <v>4</v>
      </c>
      <c r="J503" s="36">
        <v>667459.8386969011</v>
      </c>
      <c r="K503" s="34"/>
    </row>
    <row r="504" spans="1:11" x14ac:dyDescent="0.25">
      <c r="A504" s="5" t="s">
        <v>38</v>
      </c>
      <c r="B504" s="5" t="s">
        <v>0</v>
      </c>
      <c r="C504" s="5" t="s">
        <v>6</v>
      </c>
      <c r="D504" s="32">
        <v>41730</v>
      </c>
      <c r="E504" s="33">
        <f t="shared" si="9"/>
        <v>4</v>
      </c>
      <c r="F504" s="33" t="s">
        <v>20</v>
      </c>
      <c r="G504" s="5" t="s">
        <v>12</v>
      </c>
      <c r="H504" s="5" t="s">
        <v>16</v>
      </c>
      <c r="I504" s="5" t="s">
        <v>4</v>
      </c>
      <c r="J504" s="36">
        <v>522776.70462318265</v>
      </c>
      <c r="K504" s="34"/>
    </row>
    <row r="505" spans="1:11" x14ac:dyDescent="0.25">
      <c r="A505" s="5" t="s">
        <v>38</v>
      </c>
      <c r="B505" s="5" t="s">
        <v>0</v>
      </c>
      <c r="C505" s="5" t="s">
        <v>6</v>
      </c>
      <c r="D505" s="32">
        <v>41760</v>
      </c>
      <c r="E505" s="33">
        <f t="shared" si="9"/>
        <v>5</v>
      </c>
      <c r="F505" s="33" t="s">
        <v>20</v>
      </c>
      <c r="G505" s="5" t="s">
        <v>12</v>
      </c>
      <c r="H505" s="5" t="s">
        <v>16</v>
      </c>
      <c r="I505" s="5" t="s">
        <v>4</v>
      </c>
      <c r="J505" s="36">
        <v>512724.28996642696</v>
      </c>
      <c r="K505" s="34"/>
    </row>
    <row r="506" spans="1:11" x14ac:dyDescent="0.25">
      <c r="A506" s="5" t="s">
        <v>38</v>
      </c>
      <c r="B506" s="5" t="s">
        <v>0</v>
      </c>
      <c r="C506" s="5" t="s">
        <v>6</v>
      </c>
      <c r="D506" s="32">
        <v>41791</v>
      </c>
      <c r="E506" s="33">
        <f t="shared" si="9"/>
        <v>6</v>
      </c>
      <c r="F506" s="33" t="s">
        <v>20</v>
      </c>
      <c r="G506" s="5" t="s">
        <v>12</v>
      </c>
      <c r="H506" s="5" t="s">
        <v>16</v>
      </c>
      <c r="I506" s="5" t="s">
        <v>4</v>
      </c>
      <c r="J506" s="36">
        <v>505076.6478049407</v>
      </c>
      <c r="K506" s="34"/>
    </row>
    <row r="507" spans="1:11" x14ac:dyDescent="0.25">
      <c r="A507" s="5" t="s">
        <v>38</v>
      </c>
      <c r="B507" s="5" t="s">
        <v>0</v>
      </c>
      <c r="C507" s="5" t="s">
        <v>6</v>
      </c>
      <c r="D507" s="32">
        <v>41456</v>
      </c>
      <c r="E507" s="33">
        <f t="shared" si="9"/>
        <v>7</v>
      </c>
      <c r="F507" s="33" t="s">
        <v>20</v>
      </c>
      <c r="G507" s="5" t="s">
        <v>12</v>
      </c>
      <c r="H507" s="5" t="s">
        <v>15</v>
      </c>
      <c r="I507" s="5" t="s">
        <v>4</v>
      </c>
      <c r="J507" s="36">
        <v>951843.45208066003</v>
      </c>
      <c r="K507" s="34"/>
    </row>
    <row r="508" spans="1:11" x14ac:dyDescent="0.25">
      <c r="A508" s="5" t="s">
        <v>38</v>
      </c>
      <c r="B508" s="5" t="s">
        <v>0</v>
      </c>
      <c r="C508" s="5" t="s">
        <v>6</v>
      </c>
      <c r="D508" s="32">
        <v>41487</v>
      </c>
      <c r="E508" s="33">
        <f t="shared" si="9"/>
        <v>8</v>
      </c>
      <c r="F508" s="33" t="s">
        <v>20</v>
      </c>
      <c r="G508" s="5" t="s">
        <v>12</v>
      </c>
      <c r="H508" s="5" t="s">
        <v>15</v>
      </c>
      <c r="I508" s="5" t="s">
        <v>4</v>
      </c>
      <c r="J508" s="36">
        <v>948078.62865493121</v>
      </c>
      <c r="K508" s="34"/>
    </row>
    <row r="509" spans="1:11" x14ac:dyDescent="0.25">
      <c r="A509" s="5" t="s">
        <v>38</v>
      </c>
      <c r="B509" s="5" t="s">
        <v>0</v>
      </c>
      <c r="C509" s="5" t="s">
        <v>6</v>
      </c>
      <c r="D509" s="32">
        <v>41518</v>
      </c>
      <c r="E509" s="33">
        <f t="shared" si="9"/>
        <v>9</v>
      </c>
      <c r="F509" s="33" t="s">
        <v>20</v>
      </c>
      <c r="G509" s="5" t="s">
        <v>12</v>
      </c>
      <c r="H509" s="5" t="s">
        <v>15</v>
      </c>
      <c r="I509" s="5" t="s">
        <v>4</v>
      </c>
      <c r="J509" s="36">
        <v>839638.14718028437</v>
      </c>
      <c r="K509" s="34"/>
    </row>
    <row r="510" spans="1:11" x14ac:dyDescent="0.25">
      <c r="A510" s="5" t="s">
        <v>38</v>
      </c>
      <c r="B510" s="5" t="s">
        <v>0</v>
      </c>
      <c r="C510" s="5" t="s">
        <v>6</v>
      </c>
      <c r="D510" s="32">
        <v>41548</v>
      </c>
      <c r="E510" s="33">
        <f t="shared" si="9"/>
        <v>10</v>
      </c>
      <c r="F510" s="33" t="s">
        <v>20</v>
      </c>
      <c r="G510" s="5" t="s">
        <v>12</v>
      </c>
      <c r="H510" s="5" t="s">
        <v>15</v>
      </c>
      <c r="I510" s="5" t="s">
        <v>4</v>
      </c>
      <c r="J510" s="36">
        <v>837761.61547412642</v>
      </c>
      <c r="K510" s="34"/>
    </row>
    <row r="511" spans="1:11" x14ac:dyDescent="0.25">
      <c r="A511" s="5" t="s">
        <v>38</v>
      </c>
      <c r="B511" s="5" t="s">
        <v>0</v>
      </c>
      <c r="C511" s="5" t="s">
        <v>6</v>
      </c>
      <c r="D511" s="32">
        <v>41579</v>
      </c>
      <c r="E511" s="33">
        <f t="shared" si="9"/>
        <v>11</v>
      </c>
      <c r="F511" s="33" t="s">
        <v>20</v>
      </c>
      <c r="G511" s="5" t="s">
        <v>12</v>
      </c>
      <c r="H511" s="5" t="s">
        <v>15</v>
      </c>
      <c r="I511" s="5" t="s">
        <v>4</v>
      </c>
      <c r="J511" s="36">
        <v>825905.84054225881</v>
      </c>
      <c r="K511" s="34"/>
    </row>
    <row r="512" spans="1:11" x14ac:dyDescent="0.25">
      <c r="A512" s="5" t="s">
        <v>38</v>
      </c>
      <c r="B512" s="5" t="s">
        <v>0</v>
      </c>
      <c r="C512" s="5" t="s">
        <v>6</v>
      </c>
      <c r="D512" s="32">
        <v>41609</v>
      </c>
      <c r="E512" s="33">
        <f t="shared" si="9"/>
        <v>12</v>
      </c>
      <c r="F512" s="33" t="s">
        <v>20</v>
      </c>
      <c r="G512" s="5" t="s">
        <v>12</v>
      </c>
      <c r="H512" s="5" t="s">
        <v>15</v>
      </c>
      <c r="I512" s="5" t="s">
        <v>4</v>
      </c>
      <c r="J512" s="36">
        <v>862303.26656136638</v>
      </c>
      <c r="K512" s="34"/>
    </row>
    <row r="513" spans="1:11" x14ac:dyDescent="0.25">
      <c r="A513" s="5" t="s">
        <v>38</v>
      </c>
      <c r="B513" s="5" t="s">
        <v>0</v>
      </c>
      <c r="C513" s="5" t="s">
        <v>6</v>
      </c>
      <c r="D513" s="32">
        <v>41640</v>
      </c>
      <c r="E513" s="33">
        <f t="shared" si="9"/>
        <v>1</v>
      </c>
      <c r="F513" s="33" t="s">
        <v>20</v>
      </c>
      <c r="G513" s="5" t="s">
        <v>12</v>
      </c>
      <c r="H513" s="5" t="s">
        <v>15</v>
      </c>
      <c r="I513" s="5" t="s">
        <v>4</v>
      </c>
      <c r="J513" s="36">
        <v>1253846.7036352013</v>
      </c>
      <c r="K513" s="34"/>
    </row>
    <row r="514" spans="1:11" x14ac:dyDescent="0.25">
      <c r="A514" s="5" t="s">
        <v>38</v>
      </c>
      <c r="B514" s="5" t="s">
        <v>0</v>
      </c>
      <c r="C514" s="5" t="s">
        <v>6</v>
      </c>
      <c r="D514" s="32">
        <v>41671</v>
      </c>
      <c r="E514" s="33">
        <f t="shared" si="9"/>
        <v>2</v>
      </c>
      <c r="F514" s="33" t="s">
        <v>20</v>
      </c>
      <c r="G514" s="5" t="s">
        <v>12</v>
      </c>
      <c r="H514" s="5" t="s">
        <v>15</v>
      </c>
      <c r="I514" s="5" t="s">
        <v>4</v>
      </c>
      <c r="J514" s="36">
        <v>1118819.7752297593</v>
      </c>
      <c r="K514" s="34"/>
    </row>
    <row r="515" spans="1:11" x14ac:dyDescent="0.25">
      <c r="A515" s="5" t="s">
        <v>38</v>
      </c>
      <c r="B515" s="5" t="s">
        <v>0</v>
      </c>
      <c r="C515" s="5" t="s">
        <v>6</v>
      </c>
      <c r="D515" s="32">
        <v>41699</v>
      </c>
      <c r="E515" s="33">
        <f t="shared" si="9"/>
        <v>3</v>
      </c>
      <c r="F515" s="33" t="s">
        <v>20</v>
      </c>
      <c r="G515" s="5" t="s">
        <v>12</v>
      </c>
      <c r="H515" s="5" t="s">
        <v>15</v>
      </c>
      <c r="I515" s="5" t="s">
        <v>4</v>
      </c>
      <c r="J515" s="36">
        <v>1243211.3255661349</v>
      </c>
      <c r="K515" s="34"/>
    </row>
    <row r="516" spans="1:11" x14ac:dyDescent="0.25">
      <c r="A516" s="5" t="s">
        <v>38</v>
      </c>
      <c r="B516" s="5" t="s">
        <v>0</v>
      </c>
      <c r="C516" s="5" t="s">
        <v>6</v>
      </c>
      <c r="D516" s="32">
        <v>41730</v>
      </c>
      <c r="E516" s="33">
        <f t="shared" si="9"/>
        <v>4</v>
      </c>
      <c r="F516" s="33" t="s">
        <v>20</v>
      </c>
      <c r="G516" s="5" t="s">
        <v>12</v>
      </c>
      <c r="H516" s="5" t="s">
        <v>15</v>
      </c>
      <c r="I516" s="5" t="s">
        <v>4</v>
      </c>
      <c r="J516" s="36">
        <v>873553.17312709882</v>
      </c>
      <c r="K516" s="34"/>
    </row>
    <row r="517" spans="1:11" x14ac:dyDescent="0.25">
      <c r="A517" s="5" t="s">
        <v>38</v>
      </c>
      <c r="B517" s="5" t="s">
        <v>0</v>
      </c>
      <c r="C517" s="5" t="s">
        <v>6</v>
      </c>
      <c r="D517" s="32">
        <v>41760</v>
      </c>
      <c r="E517" s="33">
        <f t="shared" si="9"/>
        <v>5</v>
      </c>
      <c r="F517" s="33" t="s">
        <v>20</v>
      </c>
      <c r="G517" s="5" t="s">
        <v>12</v>
      </c>
      <c r="H517" s="5" t="s">
        <v>15</v>
      </c>
      <c r="I517" s="5" t="s">
        <v>4</v>
      </c>
      <c r="J517" s="36">
        <v>904225.09532840759</v>
      </c>
      <c r="K517" s="34"/>
    </row>
    <row r="518" spans="1:11" x14ac:dyDescent="0.25">
      <c r="A518" s="5" t="s">
        <v>38</v>
      </c>
      <c r="B518" s="5" t="s">
        <v>0</v>
      </c>
      <c r="C518" s="5" t="s">
        <v>6</v>
      </c>
      <c r="D518" s="32">
        <v>41791</v>
      </c>
      <c r="E518" s="33">
        <f t="shared" si="9"/>
        <v>6</v>
      </c>
      <c r="F518" s="33" t="s">
        <v>20</v>
      </c>
      <c r="G518" s="5" t="s">
        <v>12</v>
      </c>
      <c r="H518" s="5" t="s">
        <v>15</v>
      </c>
      <c r="I518" s="5" t="s">
        <v>4</v>
      </c>
      <c r="J518" s="36">
        <v>871415.10053497902</v>
      </c>
      <c r="K518" s="34"/>
    </row>
    <row r="519" spans="1:11" x14ac:dyDescent="0.25">
      <c r="A519" s="5" t="s">
        <v>38</v>
      </c>
      <c r="B519" s="5" t="s">
        <v>0</v>
      </c>
      <c r="C519" s="5" t="s">
        <v>6</v>
      </c>
      <c r="D519" s="32">
        <v>41456</v>
      </c>
      <c r="E519" s="33">
        <f t="shared" si="9"/>
        <v>7</v>
      </c>
      <c r="F519" s="33" t="s">
        <v>20</v>
      </c>
      <c r="G519" s="5" t="s">
        <v>14</v>
      </c>
      <c r="H519" s="5" t="s">
        <v>16</v>
      </c>
      <c r="I519" s="5" t="s">
        <v>4</v>
      </c>
      <c r="J519" s="36">
        <v>1297406.74054068</v>
      </c>
      <c r="K519" s="34"/>
    </row>
    <row r="520" spans="1:11" x14ac:dyDescent="0.25">
      <c r="A520" s="5" t="s">
        <v>38</v>
      </c>
      <c r="B520" s="5" t="s">
        <v>0</v>
      </c>
      <c r="C520" s="5" t="s">
        <v>6</v>
      </c>
      <c r="D520" s="32">
        <v>41487</v>
      </c>
      <c r="E520" s="33">
        <f t="shared" si="9"/>
        <v>8</v>
      </c>
      <c r="F520" s="33" t="s">
        <v>20</v>
      </c>
      <c r="G520" s="5" t="s">
        <v>14</v>
      </c>
      <c r="H520" s="5" t="s">
        <v>16</v>
      </c>
      <c r="I520" s="5" t="s">
        <v>4</v>
      </c>
      <c r="J520" s="36">
        <v>1246732.403197204</v>
      </c>
      <c r="K520" s="34"/>
    </row>
    <row r="521" spans="1:11" x14ac:dyDescent="0.25">
      <c r="A521" s="5" t="s">
        <v>38</v>
      </c>
      <c r="B521" s="5" t="s">
        <v>0</v>
      </c>
      <c r="C521" s="5" t="s">
        <v>6</v>
      </c>
      <c r="D521" s="32">
        <v>41518</v>
      </c>
      <c r="E521" s="33">
        <f t="shared" si="9"/>
        <v>9</v>
      </c>
      <c r="F521" s="33" t="s">
        <v>20</v>
      </c>
      <c r="G521" s="5" t="s">
        <v>14</v>
      </c>
      <c r="H521" s="5" t="s">
        <v>16</v>
      </c>
      <c r="I521" s="5" t="s">
        <v>4</v>
      </c>
      <c r="J521" s="36">
        <v>1261003.9380338399</v>
      </c>
      <c r="K521" s="34"/>
    </row>
    <row r="522" spans="1:11" x14ac:dyDescent="0.25">
      <c r="A522" s="5" t="s">
        <v>38</v>
      </c>
      <c r="B522" s="5" t="s">
        <v>0</v>
      </c>
      <c r="C522" s="5" t="s">
        <v>6</v>
      </c>
      <c r="D522" s="32">
        <v>41548</v>
      </c>
      <c r="E522" s="33">
        <f t="shared" si="9"/>
        <v>10</v>
      </c>
      <c r="F522" s="33" t="s">
        <v>20</v>
      </c>
      <c r="G522" s="5" t="s">
        <v>14</v>
      </c>
      <c r="H522" s="5" t="s">
        <v>16</v>
      </c>
      <c r="I522" s="5" t="s">
        <v>4</v>
      </c>
      <c r="J522" s="36">
        <v>1179821.26796688</v>
      </c>
      <c r="K522" s="34"/>
    </row>
    <row r="523" spans="1:11" x14ac:dyDescent="0.25">
      <c r="A523" s="5" t="s">
        <v>38</v>
      </c>
      <c r="B523" s="5" t="s">
        <v>0</v>
      </c>
      <c r="C523" s="5" t="s">
        <v>6</v>
      </c>
      <c r="D523" s="32">
        <v>41579</v>
      </c>
      <c r="E523" s="33">
        <f t="shared" si="9"/>
        <v>11</v>
      </c>
      <c r="F523" s="33" t="s">
        <v>20</v>
      </c>
      <c r="G523" s="5" t="s">
        <v>14</v>
      </c>
      <c r="H523" s="5" t="s">
        <v>16</v>
      </c>
      <c r="I523" s="5" t="s">
        <v>4</v>
      </c>
      <c r="J523" s="36">
        <v>1225043.3422285519</v>
      </c>
      <c r="K523" s="34"/>
    </row>
    <row r="524" spans="1:11" x14ac:dyDescent="0.25">
      <c r="A524" s="5" t="s">
        <v>38</v>
      </c>
      <c r="B524" s="5" t="s">
        <v>0</v>
      </c>
      <c r="C524" s="5" t="s">
        <v>6</v>
      </c>
      <c r="D524" s="32">
        <v>41609</v>
      </c>
      <c r="E524" s="33">
        <f t="shared" si="9"/>
        <v>12</v>
      </c>
      <c r="F524" s="33" t="s">
        <v>20</v>
      </c>
      <c r="G524" s="5" t="s">
        <v>14</v>
      </c>
      <c r="H524" s="5" t="s">
        <v>16</v>
      </c>
      <c r="I524" s="5" t="s">
        <v>4</v>
      </c>
      <c r="J524" s="36">
        <v>1129962.8956686843</v>
      </c>
      <c r="K524" s="34"/>
    </row>
    <row r="525" spans="1:11" x14ac:dyDescent="0.25">
      <c r="A525" s="5" t="s">
        <v>38</v>
      </c>
      <c r="B525" s="5" t="s">
        <v>0</v>
      </c>
      <c r="C525" s="5" t="s">
        <v>6</v>
      </c>
      <c r="D525" s="32">
        <v>41640</v>
      </c>
      <c r="E525" s="33">
        <f t="shared" si="9"/>
        <v>1</v>
      </c>
      <c r="F525" s="33" t="s">
        <v>20</v>
      </c>
      <c r="G525" s="5" t="s">
        <v>14</v>
      </c>
      <c r="H525" s="5" t="s">
        <v>16</v>
      </c>
      <c r="I525" s="5" t="s">
        <v>4</v>
      </c>
      <c r="J525" s="36">
        <v>1834971.6304940018</v>
      </c>
      <c r="K525" s="34"/>
    </row>
    <row r="526" spans="1:11" x14ac:dyDescent="0.25">
      <c r="A526" s="5" t="s">
        <v>38</v>
      </c>
      <c r="B526" s="5" t="s">
        <v>0</v>
      </c>
      <c r="C526" s="5" t="s">
        <v>6</v>
      </c>
      <c r="D526" s="32">
        <v>41671</v>
      </c>
      <c r="E526" s="33">
        <f t="shared" si="9"/>
        <v>2</v>
      </c>
      <c r="F526" s="33" t="s">
        <v>20</v>
      </c>
      <c r="G526" s="5" t="s">
        <v>14</v>
      </c>
      <c r="H526" s="5" t="s">
        <v>16</v>
      </c>
      <c r="I526" s="5" t="s">
        <v>4</v>
      </c>
      <c r="J526" s="36">
        <v>1482921.3921540482</v>
      </c>
      <c r="K526" s="34"/>
    </row>
    <row r="527" spans="1:11" x14ac:dyDescent="0.25">
      <c r="A527" s="5" t="s">
        <v>38</v>
      </c>
      <c r="B527" s="5" t="s">
        <v>0</v>
      </c>
      <c r="C527" s="5" t="s">
        <v>6</v>
      </c>
      <c r="D527" s="32">
        <v>41699</v>
      </c>
      <c r="E527" s="33">
        <f t="shared" si="9"/>
        <v>3</v>
      </c>
      <c r="F527" s="33" t="s">
        <v>20</v>
      </c>
      <c r="G527" s="5" t="s">
        <v>14</v>
      </c>
      <c r="H527" s="5" t="s">
        <v>16</v>
      </c>
      <c r="I527" s="5" t="s">
        <v>4</v>
      </c>
      <c r="J527" s="36">
        <v>1660344.4743205321</v>
      </c>
      <c r="K527" s="34"/>
    </row>
    <row r="528" spans="1:11" x14ac:dyDescent="0.25">
      <c r="A528" s="5" t="s">
        <v>38</v>
      </c>
      <c r="B528" s="5" t="s">
        <v>0</v>
      </c>
      <c r="C528" s="5" t="s">
        <v>6</v>
      </c>
      <c r="D528" s="32">
        <v>41730</v>
      </c>
      <c r="E528" s="33">
        <f t="shared" si="9"/>
        <v>4</v>
      </c>
      <c r="F528" s="33" t="s">
        <v>20</v>
      </c>
      <c r="G528" s="5" t="s">
        <v>14</v>
      </c>
      <c r="H528" s="5" t="s">
        <v>16</v>
      </c>
      <c r="I528" s="5" t="s">
        <v>4</v>
      </c>
      <c r="J528" s="36">
        <v>1113082.4783076462</v>
      </c>
      <c r="K528" s="34"/>
    </row>
    <row r="529" spans="1:11" x14ac:dyDescent="0.25">
      <c r="A529" s="5" t="s">
        <v>38</v>
      </c>
      <c r="B529" s="5" t="s">
        <v>0</v>
      </c>
      <c r="C529" s="5" t="s">
        <v>6</v>
      </c>
      <c r="D529" s="32">
        <v>41760</v>
      </c>
      <c r="E529" s="33">
        <f t="shared" si="9"/>
        <v>5</v>
      </c>
      <c r="F529" s="33" t="s">
        <v>20</v>
      </c>
      <c r="G529" s="5" t="s">
        <v>14</v>
      </c>
      <c r="H529" s="5" t="s">
        <v>16</v>
      </c>
      <c r="I529" s="5" t="s">
        <v>4</v>
      </c>
      <c r="J529" s="36">
        <v>1161768.9546225839</v>
      </c>
      <c r="K529" s="34"/>
    </row>
    <row r="530" spans="1:11" x14ac:dyDescent="0.25">
      <c r="A530" s="5" t="s">
        <v>38</v>
      </c>
      <c r="B530" s="5" t="s">
        <v>0</v>
      </c>
      <c r="C530" s="5" t="s">
        <v>6</v>
      </c>
      <c r="D530" s="32">
        <v>41791</v>
      </c>
      <c r="E530" s="33">
        <f t="shared" si="9"/>
        <v>6</v>
      </c>
      <c r="F530" s="33" t="s">
        <v>20</v>
      </c>
      <c r="G530" s="5" t="s">
        <v>14</v>
      </c>
      <c r="H530" s="5" t="s">
        <v>16</v>
      </c>
      <c r="I530" s="5" t="s">
        <v>4</v>
      </c>
      <c r="J530" s="36">
        <v>1224249.1339697081</v>
      </c>
      <c r="K530" s="34"/>
    </row>
    <row r="531" spans="1:11" x14ac:dyDescent="0.25">
      <c r="A531" s="5" t="s">
        <v>38</v>
      </c>
      <c r="B531" s="5" t="s">
        <v>0</v>
      </c>
      <c r="C531" s="5" t="s">
        <v>8</v>
      </c>
      <c r="D531" s="32">
        <v>41456</v>
      </c>
      <c r="E531" s="33">
        <f>MONTH(D531)</f>
        <v>7</v>
      </c>
      <c r="F531" s="33" t="s">
        <v>20</v>
      </c>
      <c r="G531" s="5" t="s">
        <v>13</v>
      </c>
      <c r="H531" s="5" t="s">
        <v>16</v>
      </c>
      <c r="I531" s="5" t="s">
        <v>4</v>
      </c>
      <c r="J531" s="36">
        <v>2439885.8439482502</v>
      </c>
      <c r="K531" s="34"/>
    </row>
    <row r="532" spans="1:11" x14ac:dyDescent="0.25">
      <c r="A532" s="5" t="s">
        <v>38</v>
      </c>
      <c r="B532" s="5" t="s">
        <v>0</v>
      </c>
      <c r="C532" s="5" t="s">
        <v>8</v>
      </c>
      <c r="D532" s="32">
        <v>41487</v>
      </c>
      <c r="E532" s="33">
        <f t="shared" ref="E532:E590" si="10">MONTH(D532)</f>
        <v>8</v>
      </c>
      <c r="F532" s="33" t="s">
        <v>20</v>
      </c>
      <c r="G532" s="5" t="s">
        <v>13</v>
      </c>
      <c r="H532" s="5" t="s">
        <v>16</v>
      </c>
      <c r="I532" s="5" t="s">
        <v>4</v>
      </c>
      <c r="J532" s="36">
        <v>2069958.7336024998</v>
      </c>
      <c r="K532" s="34"/>
    </row>
    <row r="533" spans="1:11" x14ac:dyDescent="0.25">
      <c r="A533" s="5" t="s">
        <v>38</v>
      </c>
      <c r="B533" s="5" t="s">
        <v>0</v>
      </c>
      <c r="C533" s="5" t="s">
        <v>8</v>
      </c>
      <c r="D533" s="32">
        <v>41518</v>
      </c>
      <c r="E533" s="33">
        <f t="shared" si="10"/>
        <v>9</v>
      </c>
      <c r="F533" s="33" t="s">
        <v>20</v>
      </c>
      <c r="G533" s="5" t="s">
        <v>13</v>
      </c>
      <c r="H533" s="5" t="s">
        <v>16</v>
      </c>
      <c r="I533" s="5" t="s">
        <v>4</v>
      </c>
      <c r="J533" s="36">
        <v>2209497.7676836252</v>
      </c>
      <c r="K533" s="34"/>
    </row>
    <row r="534" spans="1:11" x14ac:dyDescent="0.25">
      <c r="A534" s="5" t="s">
        <v>38</v>
      </c>
      <c r="B534" s="5" t="s">
        <v>0</v>
      </c>
      <c r="C534" s="5" t="s">
        <v>8</v>
      </c>
      <c r="D534" s="32">
        <v>41548</v>
      </c>
      <c r="E534" s="33">
        <f t="shared" si="10"/>
        <v>10</v>
      </c>
      <c r="F534" s="33" t="s">
        <v>20</v>
      </c>
      <c r="G534" s="5" t="s">
        <v>13</v>
      </c>
      <c r="H534" s="5" t="s">
        <v>16</v>
      </c>
      <c r="I534" s="5" t="s">
        <v>4</v>
      </c>
      <c r="J534" s="36">
        <v>2131961.0649809996</v>
      </c>
      <c r="K534" s="34"/>
    </row>
    <row r="535" spans="1:11" x14ac:dyDescent="0.25">
      <c r="A535" s="5" t="s">
        <v>38</v>
      </c>
      <c r="B535" s="5" t="s">
        <v>0</v>
      </c>
      <c r="C535" s="5" t="s">
        <v>8</v>
      </c>
      <c r="D535" s="32">
        <v>41579</v>
      </c>
      <c r="E535" s="33">
        <f t="shared" si="10"/>
        <v>11</v>
      </c>
      <c r="F535" s="33" t="s">
        <v>20</v>
      </c>
      <c r="G535" s="5" t="s">
        <v>13</v>
      </c>
      <c r="H535" s="5" t="s">
        <v>16</v>
      </c>
      <c r="I535" s="5" t="s">
        <v>4</v>
      </c>
      <c r="J535" s="36">
        <v>1933724.25794625</v>
      </c>
      <c r="K535" s="34"/>
    </row>
    <row r="536" spans="1:11" x14ac:dyDescent="0.25">
      <c r="A536" s="5" t="s">
        <v>38</v>
      </c>
      <c r="B536" s="5" t="s">
        <v>0</v>
      </c>
      <c r="C536" s="5" t="s">
        <v>8</v>
      </c>
      <c r="D536" s="32">
        <v>41609</v>
      </c>
      <c r="E536" s="33">
        <f t="shared" si="10"/>
        <v>12</v>
      </c>
      <c r="F536" s="33" t="s">
        <v>20</v>
      </c>
      <c r="G536" s="5" t="s">
        <v>13</v>
      </c>
      <c r="H536" s="5" t="s">
        <v>16</v>
      </c>
      <c r="I536" s="5" t="s">
        <v>4</v>
      </c>
      <c r="J536" s="36">
        <v>2147472.275895</v>
      </c>
      <c r="K536" s="34"/>
    </row>
    <row r="537" spans="1:11" x14ac:dyDescent="0.25">
      <c r="A537" s="5" t="s">
        <v>38</v>
      </c>
      <c r="B537" s="5" t="s">
        <v>0</v>
      </c>
      <c r="C537" s="5" t="s">
        <v>8</v>
      </c>
      <c r="D537" s="32">
        <v>41640</v>
      </c>
      <c r="E537" s="33">
        <f t="shared" si="10"/>
        <v>1</v>
      </c>
      <c r="F537" s="33" t="s">
        <v>20</v>
      </c>
      <c r="G537" s="5" t="s">
        <v>13</v>
      </c>
      <c r="H537" s="5" t="s">
        <v>16</v>
      </c>
      <c r="I537" s="5" t="s">
        <v>4</v>
      </c>
      <c r="J537" s="36">
        <v>2981782.90809</v>
      </c>
      <c r="K537" s="34"/>
    </row>
    <row r="538" spans="1:11" x14ac:dyDescent="0.25">
      <c r="A538" s="5" t="s">
        <v>38</v>
      </c>
      <c r="B538" s="5" t="s">
        <v>0</v>
      </c>
      <c r="C538" s="5" t="s">
        <v>8</v>
      </c>
      <c r="D538" s="32">
        <v>41671</v>
      </c>
      <c r="E538" s="33">
        <f t="shared" si="10"/>
        <v>2</v>
      </c>
      <c r="F538" s="33" t="s">
        <v>20</v>
      </c>
      <c r="G538" s="5" t="s">
        <v>13</v>
      </c>
      <c r="H538" s="5" t="s">
        <v>16</v>
      </c>
      <c r="I538" s="5" t="s">
        <v>4</v>
      </c>
      <c r="J538" s="36">
        <v>2090550.4084649999</v>
      </c>
      <c r="K538" s="34"/>
    </row>
    <row r="539" spans="1:11" x14ac:dyDescent="0.25">
      <c r="A539" s="5" t="s">
        <v>38</v>
      </c>
      <c r="B539" s="5" t="s">
        <v>0</v>
      </c>
      <c r="C539" s="5" t="s">
        <v>8</v>
      </c>
      <c r="D539" s="32">
        <v>41699</v>
      </c>
      <c r="E539" s="33">
        <f t="shared" si="10"/>
        <v>3</v>
      </c>
      <c r="F539" s="33" t="s">
        <v>20</v>
      </c>
      <c r="G539" s="5" t="s">
        <v>13</v>
      </c>
      <c r="H539" s="5" t="s">
        <v>16</v>
      </c>
      <c r="I539" s="5" t="s">
        <v>4</v>
      </c>
      <c r="J539" s="36">
        <v>2633205.7530198749</v>
      </c>
      <c r="K539" s="34"/>
    </row>
    <row r="540" spans="1:11" x14ac:dyDescent="0.25">
      <c r="A540" s="5" t="s">
        <v>38</v>
      </c>
      <c r="B540" s="5" t="s">
        <v>0</v>
      </c>
      <c r="C540" s="5" t="s">
        <v>8</v>
      </c>
      <c r="D540" s="32">
        <v>41730</v>
      </c>
      <c r="E540" s="33">
        <f t="shared" si="10"/>
        <v>4</v>
      </c>
      <c r="F540" s="33" t="s">
        <v>20</v>
      </c>
      <c r="G540" s="5" t="s">
        <v>13</v>
      </c>
      <c r="H540" s="5" t="s">
        <v>16</v>
      </c>
      <c r="I540" s="5" t="s">
        <v>4</v>
      </c>
      <c r="J540" s="36">
        <v>2356889.5272892499</v>
      </c>
      <c r="K540" s="34"/>
    </row>
    <row r="541" spans="1:11" x14ac:dyDescent="0.25">
      <c r="A541" s="5" t="s">
        <v>38</v>
      </c>
      <c r="B541" s="5" t="s">
        <v>0</v>
      </c>
      <c r="C541" s="5" t="s">
        <v>8</v>
      </c>
      <c r="D541" s="32">
        <v>41760</v>
      </c>
      <c r="E541" s="33">
        <f t="shared" si="10"/>
        <v>5</v>
      </c>
      <c r="F541" s="33" t="s">
        <v>20</v>
      </c>
      <c r="G541" s="5" t="s">
        <v>13</v>
      </c>
      <c r="H541" s="5" t="s">
        <v>16</v>
      </c>
      <c r="I541" s="5" t="s">
        <v>4</v>
      </c>
      <c r="J541" s="36">
        <v>2084390.0351099998</v>
      </c>
      <c r="K541" s="34"/>
    </row>
    <row r="542" spans="1:11" x14ac:dyDescent="0.25">
      <c r="A542" s="5" t="s">
        <v>38</v>
      </c>
      <c r="B542" s="5" t="s">
        <v>0</v>
      </c>
      <c r="C542" s="5" t="s">
        <v>8</v>
      </c>
      <c r="D542" s="32">
        <v>41791</v>
      </c>
      <c r="E542" s="33">
        <f t="shared" si="10"/>
        <v>6</v>
      </c>
      <c r="F542" s="33" t="s">
        <v>20</v>
      </c>
      <c r="G542" s="5" t="s">
        <v>13</v>
      </c>
      <c r="H542" s="5" t="s">
        <v>16</v>
      </c>
      <c r="I542" s="5" t="s">
        <v>4</v>
      </c>
      <c r="J542" s="36">
        <v>2138384.6289562499</v>
      </c>
      <c r="K542" s="34"/>
    </row>
    <row r="543" spans="1:11" x14ac:dyDescent="0.25">
      <c r="A543" s="5" t="s">
        <v>38</v>
      </c>
      <c r="B543" s="5" t="s">
        <v>0</v>
      </c>
      <c r="C543" s="5" t="s">
        <v>8</v>
      </c>
      <c r="D543" s="32">
        <v>41456</v>
      </c>
      <c r="E543" s="33">
        <f t="shared" si="10"/>
        <v>7</v>
      </c>
      <c r="F543" s="33" t="s">
        <v>20</v>
      </c>
      <c r="G543" s="5" t="s">
        <v>13</v>
      </c>
      <c r="H543" s="5" t="s">
        <v>15</v>
      </c>
      <c r="I543" s="5" t="s">
        <v>4</v>
      </c>
      <c r="J543" s="36">
        <v>5139211.1177422497</v>
      </c>
      <c r="K543" s="34"/>
    </row>
    <row r="544" spans="1:11" x14ac:dyDescent="0.25">
      <c r="A544" s="5" t="s">
        <v>38</v>
      </c>
      <c r="B544" s="5" t="s">
        <v>0</v>
      </c>
      <c r="C544" s="5" t="s">
        <v>8</v>
      </c>
      <c r="D544" s="32">
        <v>41487</v>
      </c>
      <c r="E544" s="33">
        <f t="shared" si="10"/>
        <v>8</v>
      </c>
      <c r="F544" s="33" t="s">
        <v>20</v>
      </c>
      <c r="G544" s="5" t="s">
        <v>13</v>
      </c>
      <c r="H544" s="5" t="s">
        <v>15</v>
      </c>
      <c r="I544" s="5" t="s">
        <v>4</v>
      </c>
      <c r="J544" s="36">
        <v>3946004.6255270001</v>
      </c>
      <c r="K544" s="34"/>
    </row>
    <row r="545" spans="1:11" x14ac:dyDescent="0.25">
      <c r="A545" s="5" t="s">
        <v>38</v>
      </c>
      <c r="B545" s="5" t="s">
        <v>0</v>
      </c>
      <c r="C545" s="5" t="s">
        <v>8</v>
      </c>
      <c r="D545" s="32">
        <v>41518</v>
      </c>
      <c r="E545" s="33">
        <f t="shared" si="10"/>
        <v>9</v>
      </c>
      <c r="F545" s="33" t="s">
        <v>20</v>
      </c>
      <c r="G545" s="5" t="s">
        <v>13</v>
      </c>
      <c r="H545" s="5" t="s">
        <v>15</v>
      </c>
      <c r="I545" s="5" t="s">
        <v>4</v>
      </c>
      <c r="J545" s="36">
        <v>4346383.9848317504</v>
      </c>
      <c r="K545" s="34"/>
    </row>
    <row r="546" spans="1:11" x14ac:dyDescent="0.25">
      <c r="A546" s="5" t="s">
        <v>38</v>
      </c>
      <c r="B546" s="5" t="s">
        <v>0</v>
      </c>
      <c r="C546" s="5" t="s">
        <v>8</v>
      </c>
      <c r="D546" s="32">
        <v>41548</v>
      </c>
      <c r="E546" s="33">
        <f t="shared" si="10"/>
        <v>10</v>
      </c>
      <c r="F546" s="33" t="s">
        <v>20</v>
      </c>
      <c r="G546" s="5" t="s">
        <v>13</v>
      </c>
      <c r="H546" s="5" t="s">
        <v>15</v>
      </c>
      <c r="I546" s="5" t="s">
        <v>4</v>
      </c>
      <c r="J546" s="36">
        <v>4282440.7928499999</v>
      </c>
      <c r="K546" s="34"/>
    </row>
    <row r="547" spans="1:11" x14ac:dyDescent="0.25">
      <c r="A547" s="5" t="s">
        <v>38</v>
      </c>
      <c r="B547" s="5" t="s">
        <v>0</v>
      </c>
      <c r="C547" s="5" t="s">
        <v>8</v>
      </c>
      <c r="D547" s="32">
        <v>41579</v>
      </c>
      <c r="E547" s="33">
        <f t="shared" si="10"/>
        <v>11</v>
      </c>
      <c r="F547" s="33" t="s">
        <v>20</v>
      </c>
      <c r="G547" s="5" t="s">
        <v>13</v>
      </c>
      <c r="H547" s="5" t="s">
        <v>15</v>
      </c>
      <c r="I547" s="5" t="s">
        <v>4</v>
      </c>
      <c r="J547" s="36">
        <v>4041128.2704065</v>
      </c>
      <c r="K547" s="34"/>
    </row>
    <row r="548" spans="1:11" x14ac:dyDescent="0.25">
      <c r="A548" s="5" t="s">
        <v>38</v>
      </c>
      <c r="B548" s="5" t="s">
        <v>0</v>
      </c>
      <c r="C548" s="5" t="s">
        <v>8</v>
      </c>
      <c r="D548" s="32">
        <v>41609</v>
      </c>
      <c r="E548" s="33">
        <f t="shared" si="10"/>
        <v>12</v>
      </c>
      <c r="F548" s="33" t="s">
        <v>20</v>
      </c>
      <c r="G548" s="5" t="s">
        <v>13</v>
      </c>
      <c r="H548" s="5" t="s">
        <v>15</v>
      </c>
      <c r="I548" s="5" t="s">
        <v>4</v>
      </c>
      <c r="J548" s="36">
        <v>4489049.242656</v>
      </c>
      <c r="K548" s="34"/>
    </row>
    <row r="549" spans="1:11" x14ac:dyDescent="0.25">
      <c r="A549" s="5" t="s">
        <v>38</v>
      </c>
      <c r="B549" s="5" t="s">
        <v>0</v>
      </c>
      <c r="C549" s="5" t="s">
        <v>8</v>
      </c>
      <c r="D549" s="32">
        <v>41640</v>
      </c>
      <c r="E549" s="33">
        <f t="shared" si="10"/>
        <v>1</v>
      </c>
      <c r="F549" s="33" t="s">
        <v>20</v>
      </c>
      <c r="G549" s="5" t="s">
        <v>13</v>
      </c>
      <c r="H549" s="5" t="s">
        <v>15</v>
      </c>
      <c r="I549" s="5" t="s">
        <v>4</v>
      </c>
      <c r="J549" s="36">
        <v>6198904.3672349993</v>
      </c>
      <c r="K549" s="34"/>
    </row>
    <row r="550" spans="1:11" x14ac:dyDescent="0.25">
      <c r="A550" s="5" t="s">
        <v>38</v>
      </c>
      <c r="B550" s="5" t="s">
        <v>0</v>
      </c>
      <c r="C550" s="5" t="s">
        <v>8</v>
      </c>
      <c r="D550" s="32">
        <v>41671</v>
      </c>
      <c r="E550" s="33">
        <f t="shared" si="10"/>
        <v>2</v>
      </c>
      <c r="F550" s="33" t="s">
        <v>20</v>
      </c>
      <c r="G550" s="5" t="s">
        <v>13</v>
      </c>
      <c r="H550" s="5" t="s">
        <v>15</v>
      </c>
      <c r="I550" s="5" t="s">
        <v>4</v>
      </c>
      <c r="J550" s="36">
        <v>4648888.2965024998</v>
      </c>
      <c r="K550" s="34"/>
    </row>
    <row r="551" spans="1:11" x14ac:dyDescent="0.25">
      <c r="A551" s="5" t="s">
        <v>38</v>
      </c>
      <c r="B551" s="5" t="s">
        <v>0</v>
      </c>
      <c r="C551" s="5" t="s">
        <v>8</v>
      </c>
      <c r="D551" s="32">
        <v>41699</v>
      </c>
      <c r="E551" s="33">
        <f t="shared" si="10"/>
        <v>3</v>
      </c>
      <c r="F551" s="33" t="s">
        <v>20</v>
      </c>
      <c r="G551" s="5" t="s">
        <v>13</v>
      </c>
      <c r="H551" s="5" t="s">
        <v>15</v>
      </c>
      <c r="I551" s="5" t="s">
        <v>4</v>
      </c>
      <c r="J551" s="36">
        <v>5898315.4044952495</v>
      </c>
      <c r="K551" s="34"/>
    </row>
    <row r="552" spans="1:11" x14ac:dyDescent="0.25">
      <c r="A552" s="5" t="s">
        <v>38</v>
      </c>
      <c r="B552" s="5" t="s">
        <v>0</v>
      </c>
      <c r="C552" s="5" t="s">
        <v>8</v>
      </c>
      <c r="D552" s="32">
        <v>41730</v>
      </c>
      <c r="E552" s="33">
        <f t="shared" si="10"/>
        <v>4</v>
      </c>
      <c r="F552" s="33" t="s">
        <v>20</v>
      </c>
      <c r="G552" s="5" t="s">
        <v>13</v>
      </c>
      <c r="H552" s="5" t="s">
        <v>15</v>
      </c>
      <c r="I552" s="5" t="s">
        <v>4</v>
      </c>
      <c r="J552" s="36">
        <v>4664521.8484669998</v>
      </c>
      <c r="K552" s="34"/>
    </row>
    <row r="553" spans="1:11" x14ac:dyDescent="0.25">
      <c r="A553" s="5" t="s">
        <v>38</v>
      </c>
      <c r="B553" s="5" t="s">
        <v>0</v>
      </c>
      <c r="C553" s="5" t="s">
        <v>8</v>
      </c>
      <c r="D553" s="32">
        <v>41760</v>
      </c>
      <c r="E553" s="33">
        <f t="shared" si="10"/>
        <v>5</v>
      </c>
      <c r="F553" s="33" t="s">
        <v>20</v>
      </c>
      <c r="G553" s="5" t="s">
        <v>13</v>
      </c>
      <c r="H553" s="5" t="s">
        <v>15</v>
      </c>
      <c r="I553" s="5" t="s">
        <v>4</v>
      </c>
      <c r="J553" s="36">
        <v>4250449.1534670005</v>
      </c>
      <c r="K553" s="34"/>
    </row>
    <row r="554" spans="1:11" x14ac:dyDescent="0.25">
      <c r="A554" s="5" t="s">
        <v>38</v>
      </c>
      <c r="B554" s="5" t="s">
        <v>0</v>
      </c>
      <c r="C554" s="5" t="s">
        <v>8</v>
      </c>
      <c r="D554" s="32">
        <v>41791</v>
      </c>
      <c r="E554" s="33">
        <f t="shared" si="10"/>
        <v>6</v>
      </c>
      <c r="F554" s="33" t="s">
        <v>20</v>
      </c>
      <c r="G554" s="5" t="s">
        <v>13</v>
      </c>
      <c r="H554" s="5" t="s">
        <v>15</v>
      </c>
      <c r="I554" s="5" t="s">
        <v>4</v>
      </c>
      <c r="J554" s="36">
        <v>4197744.4401284996</v>
      </c>
      <c r="K554" s="34"/>
    </row>
    <row r="555" spans="1:11" x14ac:dyDescent="0.25">
      <c r="A555" s="5" t="s">
        <v>38</v>
      </c>
      <c r="B555" s="5" t="s">
        <v>0</v>
      </c>
      <c r="C555" s="5" t="s">
        <v>8</v>
      </c>
      <c r="D555" s="32">
        <v>41456</v>
      </c>
      <c r="E555" s="33">
        <f t="shared" si="10"/>
        <v>7</v>
      </c>
      <c r="F555" s="33" t="s">
        <v>20</v>
      </c>
      <c r="G555" s="5" t="s">
        <v>12</v>
      </c>
      <c r="H555" s="5" t="s">
        <v>16</v>
      </c>
      <c r="I555" s="5" t="s">
        <v>4</v>
      </c>
      <c r="J555" s="36">
        <v>2126344.3882868001</v>
      </c>
      <c r="K555" s="34"/>
    </row>
    <row r="556" spans="1:11" x14ac:dyDescent="0.25">
      <c r="A556" s="5" t="s">
        <v>38</v>
      </c>
      <c r="B556" s="5" t="s">
        <v>0</v>
      </c>
      <c r="C556" s="5" t="s">
        <v>8</v>
      </c>
      <c r="D556" s="32">
        <v>41487</v>
      </c>
      <c r="E556" s="33">
        <f t="shared" si="10"/>
        <v>8</v>
      </c>
      <c r="F556" s="33" t="s">
        <v>20</v>
      </c>
      <c r="G556" s="5" t="s">
        <v>12</v>
      </c>
      <c r="H556" s="5" t="s">
        <v>16</v>
      </c>
      <c r="I556" s="5" t="s">
        <v>4</v>
      </c>
      <c r="J556" s="36">
        <v>1830310.04721576</v>
      </c>
      <c r="K556" s="34"/>
    </row>
    <row r="557" spans="1:11" x14ac:dyDescent="0.25">
      <c r="A557" s="5" t="s">
        <v>38</v>
      </c>
      <c r="B557" s="5" t="s">
        <v>0</v>
      </c>
      <c r="C557" s="5" t="s">
        <v>8</v>
      </c>
      <c r="D557" s="32">
        <v>41518</v>
      </c>
      <c r="E557" s="33">
        <f t="shared" si="10"/>
        <v>9</v>
      </c>
      <c r="F557" s="33" t="s">
        <v>20</v>
      </c>
      <c r="G557" s="5" t="s">
        <v>12</v>
      </c>
      <c r="H557" s="5" t="s">
        <v>16</v>
      </c>
      <c r="I557" s="5" t="s">
        <v>4</v>
      </c>
      <c r="J557" s="36">
        <v>1932722.2586980001</v>
      </c>
      <c r="K557" s="34"/>
    </row>
    <row r="558" spans="1:11" x14ac:dyDescent="0.25">
      <c r="A558" s="5" t="s">
        <v>38</v>
      </c>
      <c r="B558" s="5" t="s">
        <v>0</v>
      </c>
      <c r="C558" s="5" t="s">
        <v>8</v>
      </c>
      <c r="D558" s="32">
        <v>41548</v>
      </c>
      <c r="E558" s="33">
        <f t="shared" si="10"/>
        <v>10</v>
      </c>
      <c r="F558" s="33" t="s">
        <v>20</v>
      </c>
      <c r="G558" s="5" t="s">
        <v>12</v>
      </c>
      <c r="H558" s="5" t="s">
        <v>16</v>
      </c>
      <c r="I558" s="5" t="s">
        <v>4</v>
      </c>
      <c r="J558" s="36">
        <v>1863347.8597905599</v>
      </c>
      <c r="K558" s="34"/>
    </row>
    <row r="559" spans="1:11" x14ac:dyDescent="0.25">
      <c r="A559" s="5" t="s">
        <v>38</v>
      </c>
      <c r="B559" s="5" t="s">
        <v>0</v>
      </c>
      <c r="C559" s="5" t="s">
        <v>8</v>
      </c>
      <c r="D559" s="32">
        <v>41579</v>
      </c>
      <c r="E559" s="33">
        <f t="shared" si="10"/>
        <v>11</v>
      </c>
      <c r="F559" s="33" t="s">
        <v>20</v>
      </c>
      <c r="G559" s="5" t="s">
        <v>12</v>
      </c>
      <c r="H559" s="5" t="s">
        <v>16</v>
      </c>
      <c r="I559" s="5" t="s">
        <v>4</v>
      </c>
      <c r="J559" s="36">
        <v>1772855.3065638801</v>
      </c>
      <c r="K559" s="34"/>
    </row>
    <row r="560" spans="1:11" x14ac:dyDescent="0.25">
      <c r="A560" s="5" t="s">
        <v>38</v>
      </c>
      <c r="B560" s="5" t="s">
        <v>0</v>
      </c>
      <c r="C560" s="5" t="s">
        <v>8</v>
      </c>
      <c r="D560" s="32">
        <v>41609</v>
      </c>
      <c r="E560" s="33">
        <f t="shared" si="10"/>
        <v>12</v>
      </c>
      <c r="F560" s="33" t="s">
        <v>20</v>
      </c>
      <c r="G560" s="5" t="s">
        <v>12</v>
      </c>
      <c r="H560" s="5" t="s">
        <v>16</v>
      </c>
      <c r="I560" s="5" t="s">
        <v>4</v>
      </c>
      <c r="J560" s="36">
        <v>1900808.01194328</v>
      </c>
      <c r="K560" s="34"/>
    </row>
    <row r="561" spans="1:11" x14ac:dyDescent="0.25">
      <c r="A561" s="5" t="s">
        <v>38</v>
      </c>
      <c r="B561" s="5" t="s">
        <v>0</v>
      </c>
      <c r="C561" s="5" t="s">
        <v>8</v>
      </c>
      <c r="D561" s="32">
        <v>41640</v>
      </c>
      <c r="E561" s="33">
        <f t="shared" si="10"/>
        <v>1</v>
      </c>
      <c r="F561" s="33" t="s">
        <v>20</v>
      </c>
      <c r="G561" s="5" t="s">
        <v>12</v>
      </c>
      <c r="H561" s="5" t="s">
        <v>16</v>
      </c>
      <c r="I561" s="5" t="s">
        <v>4</v>
      </c>
      <c r="J561" s="36">
        <v>2656208.4777756003</v>
      </c>
      <c r="K561" s="34"/>
    </row>
    <row r="562" spans="1:11" x14ac:dyDescent="0.25">
      <c r="A562" s="5" t="s">
        <v>38</v>
      </c>
      <c r="B562" s="5" t="s">
        <v>0</v>
      </c>
      <c r="C562" s="5" t="s">
        <v>8</v>
      </c>
      <c r="D562" s="32">
        <v>41671</v>
      </c>
      <c r="E562" s="33">
        <f t="shared" si="10"/>
        <v>2</v>
      </c>
      <c r="F562" s="33" t="s">
        <v>20</v>
      </c>
      <c r="G562" s="5" t="s">
        <v>12</v>
      </c>
      <c r="H562" s="5" t="s">
        <v>16</v>
      </c>
      <c r="I562" s="5" t="s">
        <v>4</v>
      </c>
      <c r="J562" s="36">
        <v>2616107.4378318004</v>
      </c>
      <c r="K562" s="34"/>
    </row>
    <row r="563" spans="1:11" x14ac:dyDescent="0.25">
      <c r="A563" s="5" t="s">
        <v>38</v>
      </c>
      <c r="B563" s="5" t="s">
        <v>0</v>
      </c>
      <c r="C563" s="5" t="s">
        <v>8</v>
      </c>
      <c r="D563" s="32">
        <v>41699</v>
      </c>
      <c r="E563" s="33">
        <f t="shared" si="10"/>
        <v>3</v>
      </c>
      <c r="F563" s="33" t="s">
        <v>20</v>
      </c>
      <c r="G563" s="5" t="s">
        <v>12</v>
      </c>
      <c r="H563" s="5" t="s">
        <v>16</v>
      </c>
      <c r="I563" s="5" t="s">
        <v>4</v>
      </c>
      <c r="J563" s="36">
        <v>2497537.4048039801</v>
      </c>
      <c r="K563" s="34"/>
    </row>
    <row r="564" spans="1:11" x14ac:dyDescent="0.25">
      <c r="A564" s="5" t="s">
        <v>38</v>
      </c>
      <c r="B564" s="5" t="s">
        <v>0</v>
      </c>
      <c r="C564" s="5" t="s">
        <v>8</v>
      </c>
      <c r="D564" s="32">
        <v>41730</v>
      </c>
      <c r="E564" s="33">
        <f t="shared" si="10"/>
        <v>4</v>
      </c>
      <c r="F564" s="33" t="s">
        <v>20</v>
      </c>
      <c r="G564" s="5" t="s">
        <v>12</v>
      </c>
      <c r="H564" s="5" t="s">
        <v>16</v>
      </c>
      <c r="I564" s="5" t="s">
        <v>4</v>
      </c>
      <c r="J564" s="36">
        <v>1880594.9392397199</v>
      </c>
      <c r="K564" s="34"/>
    </row>
    <row r="565" spans="1:11" x14ac:dyDescent="0.25">
      <c r="A565" s="5" t="s">
        <v>38</v>
      </c>
      <c r="B565" s="5" t="s">
        <v>0</v>
      </c>
      <c r="C565" s="5" t="s">
        <v>8</v>
      </c>
      <c r="D565" s="32">
        <v>41760</v>
      </c>
      <c r="E565" s="33">
        <f t="shared" si="10"/>
        <v>5</v>
      </c>
      <c r="F565" s="33" t="s">
        <v>20</v>
      </c>
      <c r="G565" s="5" t="s">
        <v>12</v>
      </c>
      <c r="H565" s="5" t="s">
        <v>16</v>
      </c>
      <c r="I565" s="5" t="s">
        <v>4</v>
      </c>
      <c r="J565" s="36">
        <v>1799580.2809168801</v>
      </c>
      <c r="K565" s="34"/>
    </row>
    <row r="566" spans="1:11" x14ac:dyDescent="0.25">
      <c r="A566" s="5" t="s">
        <v>38</v>
      </c>
      <c r="B566" s="5" t="s">
        <v>0</v>
      </c>
      <c r="C566" s="5" t="s">
        <v>8</v>
      </c>
      <c r="D566" s="32">
        <v>41791</v>
      </c>
      <c r="E566" s="33">
        <f t="shared" si="10"/>
        <v>6</v>
      </c>
      <c r="F566" s="33" t="s">
        <v>20</v>
      </c>
      <c r="G566" s="5" t="s">
        <v>12</v>
      </c>
      <c r="H566" s="5" t="s">
        <v>16</v>
      </c>
      <c r="I566" s="5" t="s">
        <v>4</v>
      </c>
      <c r="J566" s="36">
        <v>1962186.22557672</v>
      </c>
      <c r="K566" s="34"/>
    </row>
    <row r="567" spans="1:11" x14ac:dyDescent="0.25">
      <c r="A567" s="5" t="s">
        <v>38</v>
      </c>
      <c r="B567" s="5" t="s">
        <v>0</v>
      </c>
      <c r="C567" s="5" t="s">
        <v>8</v>
      </c>
      <c r="D567" s="32">
        <v>41456</v>
      </c>
      <c r="E567" s="33">
        <f t="shared" si="10"/>
        <v>7</v>
      </c>
      <c r="F567" s="33" t="s">
        <v>20</v>
      </c>
      <c r="G567" s="5" t="s">
        <v>12</v>
      </c>
      <c r="H567" s="5" t="s">
        <v>15</v>
      </c>
      <c r="I567" s="5" t="s">
        <v>4</v>
      </c>
      <c r="J567" s="36">
        <v>3873782.0619640001</v>
      </c>
      <c r="K567" s="34"/>
    </row>
    <row r="568" spans="1:11" x14ac:dyDescent="0.25">
      <c r="A568" s="5" t="s">
        <v>38</v>
      </c>
      <c r="B568" s="5" t="s">
        <v>0</v>
      </c>
      <c r="C568" s="5" t="s">
        <v>8</v>
      </c>
      <c r="D568" s="32">
        <v>41487</v>
      </c>
      <c r="E568" s="33">
        <f t="shared" si="10"/>
        <v>8</v>
      </c>
      <c r="F568" s="33" t="s">
        <v>20</v>
      </c>
      <c r="G568" s="5" t="s">
        <v>12</v>
      </c>
      <c r="H568" s="5" t="s">
        <v>15</v>
      </c>
      <c r="I568" s="5" t="s">
        <v>4</v>
      </c>
      <c r="J568" s="36">
        <v>3236640.6193384002</v>
      </c>
      <c r="K568" s="34"/>
    </row>
    <row r="569" spans="1:11" x14ac:dyDescent="0.25">
      <c r="A569" s="5" t="s">
        <v>38</v>
      </c>
      <c r="B569" s="5" t="s">
        <v>0</v>
      </c>
      <c r="C569" s="5" t="s">
        <v>8</v>
      </c>
      <c r="D569" s="32">
        <v>41518</v>
      </c>
      <c r="E569" s="33">
        <f t="shared" si="10"/>
        <v>9</v>
      </c>
      <c r="F569" s="33" t="s">
        <v>20</v>
      </c>
      <c r="G569" s="5" t="s">
        <v>12</v>
      </c>
      <c r="H569" s="5" t="s">
        <v>15</v>
      </c>
      <c r="I569" s="5" t="s">
        <v>4</v>
      </c>
      <c r="J569" s="36">
        <v>3452365.4743496003</v>
      </c>
      <c r="K569" s="34"/>
    </row>
    <row r="570" spans="1:11" x14ac:dyDescent="0.25">
      <c r="A570" s="5" t="s">
        <v>38</v>
      </c>
      <c r="B570" s="5" t="s">
        <v>0</v>
      </c>
      <c r="C570" s="5" t="s">
        <v>8</v>
      </c>
      <c r="D570" s="32">
        <v>41548</v>
      </c>
      <c r="E570" s="33">
        <f t="shared" si="10"/>
        <v>10</v>
      </c>
      <c r="F570" s="33" t="s">
        <v>20</v>
      </c>
      <c r="G570" s="5" t="s">
        <v>12</v>
      </c>
      <c r="H570" s="5" t="s">
        <v>15</v>
      </c>
      <c r="I570" s="5" t="s">
        <v>4</v>
      </c>
      <c r="J570" s="36">
        <v>3356591.8241904001</v>
      </c>
      <c r="K570" s="34"/>
    </row>
    <row r="571" spans="1:11" x14ac:dyDescent="0.25">
      <c r="A571" s="5" t="s">
        <v>38</v>
      </c>
      <c r="B571" s="5" t="s">
        <v>0</v>
      </c>
      <c r="C571" s="5" t="s">
        <v>8</v>
      </c>
      <c r="D571" s="32">
        <v>41579</v>
      </c>
      <c r="E571" s="33">
        <f t="shared" si="10"/>
        <v>11</v>
      </c>
      <c r="F571" s="33" t="s">
        <v>20</v>
      </c>
      <c r="G571" s="5" t="s">
        <v>12</v>
      </c>
      <c r="H571" s="5" t="s">
        <v>15</v>
      </c>
      <c r="I571" s="5" t="s">
        <v>4</v>
      </c>
      <c r="J571" s="36">
        <v>3011576.2034932002</v>
      </c>
      <c r="K571" s="34"/>
    </row>
    <row r="572" spans="1:11" x14ac:dyDescent="0.25">
      <c r="A572" s="5" t="s">
        <v>38</v>
      </c>
      <c r="B572" s="5" t="s">
        <v>0</v>
      </c>
      <c r="C572" s="5" t="s">
        <v>8</v>
      </c>
      <c r="D572" s="32">
        <v>41609</v>
      </c>
      <c r="E572" s="33">
        <f t="shared" si="10"/>
        <v>12</v>
      </c>
      <c r="F572" s="33" t="s">
        <v>20</v>
      </c>
      <c r="G572" s="5" t="s">
        <v>12</v>
      </c>
      <c r="H572" s="5" t="s">
        <v>15</v>
      </c>
      <c r="I572" s="5" t="s">
        <v>4</v>
      </c>
      <c r="J572" s="36">
        <v>3605073.1360128</v>
      </c>
      <c r="K572" s="34"/>
    </row>
    <row r="573" spans="1:11" x14ac:dyDescent="0.25">
      <c r="A573" s="5" t="s">
        <v>38</v>
      </c>
      <c r="B573" s="5" t="s">
        <v>0</v>
      </c>
      <c r="C573" s="5" t="s">
        <v>8</v>
      </c>
      <c r="D573" s="32">
        <v>41640</v>
      </c>
      <c r="E573" s="33">
        <f t="shared" si="10"/>
        <v>1</v>
      </c>
      <c r="F573" s="33" t="s">
        <v>20</v>
      </c>
      <c r="G573" s="5" t="s">
        <v>12</v>
      </c>
      <c r="H573" s="5" t="s">
        <v>15</v>
      </c>
      <c r="I573" s="5" t="s">
        <v>4</v>
      </c>
      <c r="J573" s="36">
        <v>5213462.9938199995</v>
      </c>
      <c r="K573" s="34"/>
    </row>
    <row r="574" spans="1:11" x14ac:dyDescent="0.25">
      <c r="A574" s="5" t="s">
        <v>38</v>
      </c>
      <c r="B574" s="5" t="s">
        <v>0</v>
      </c>
      <c r="C574" s="5" t="s">
        <v>8</v>
      </c>
      <c r="D574" s="32">
        <v>41671</v>
      </c>
      <c r="E574" s="33">
        <f t="shared" si="10"/>
        <v>2</v>
      </c>
      <c r="F574" s="33" t="s">
        <v>20</v>
      </c>
      <c r="G574" s="5" t="s">
        <v>12</v>
      </c>
      <c r="H574" s="5" t="s">
        <v>15</v>
      </c>
      <c r="I574" s="5" t="s">
        <v>4</v>
      </c>
      <c r="J574" s="36">
        <v>4601973.0645340011</v>
      </c>
      <c r="K574" s="34"/>
    </row>
    <row r="575" spans="1:11" x14ac:dyDescent="0.25">
      <c r="A575" s="5" t="s">
        <v>38</v>
      </c>
      <c r="B575" s="5" t="s">
        <v>0</v>
      </c>
      <c r="C575" s="5" t="s">
        <v>8</v>
      </c>
      <c r="D575" s="32">
        <v>41699</v>
      </c>
      <c r="E575" s="33">
        <f t="shared" si="10"/>
        <v>3</v>
      </c>
      <c r="F575" s="33" t="s">
        <v>20</v>
      </c>
      <c r="G575" s="5" t="s">
        <v>12</v>
      </c>
      <c r="H575" s="5" t="s">
        <v>15</v>
      </c>
      <c r="I575" s="5" t="s">
        <v>4</v>
      </c>
      <c r="J575" s="36">
        <v>4341474.4526009997</v>
      </c>
      <c r="K575" s="34"/>
    </row>
    <row r="576" spans="1:11" x14ac:dyDescent="0.25">
      <c r="A576" s="5" t="s">
        <v>38</v>
      </c>
      <c r="B576" s="5" t="s">
        <v>0</v>
      </c>
      <c r="C576" s="5" t="s">
        <v>8</v>
      </c>
      <c r="D576" s="32">
        <v>41730</v>
      </c>
      <c r="E576" s="33">
        <f t="shared" si="10"/>
        <v>4</v>
      </c>
      <c r="F576" s="33" t="s">
        <v>20</v>
      </c>
      <c r="G576" s="5" t="s">
        <v>12</v>
      </c>
      <c r="H576" s="5" t="s">
        <v>15</v>
      </c>
      <c r="I576" s="5" t="s">
        <v>4</v>
      </c>
      <c r="J576" s="36">
        <v>4348448.7778535997</v>
      </c>
      <c r="K576" s="34"/>
    </row>
    <row r="577" spans="1:11" x14ac:dyDescent="0.25">
      <c r="A577" s="5" t="s">
        <v>38</v>
      </c>
      <c r="B577" s="5" t="s">
        <v>0</v>
      </c>
      <c r="C577" s="5" t="s">
        <v>8</v>
      </c>
      <c r="D577" s="32">
        <v>41760</v>
      </c>
      <c r="E577" s="33">
        <f t="shared" si="10"/>
        <v>5</v>
      </c>
      <c r="F577" s="33" t="s">
        <v>20</v>
      </c>
      <c r="G577" s="5" t="s">
        <v>12</v>
      </c>
      <c r="H577" s="5" t="s">
        <v>15</v>
      </c>
      <c r="I577" s="5" t="s">
        <v>4</v>
      </c>
      <c r="J577" s="36">
        <v>3249860.6738448003</v>
      </c>
      <c r="K577" s="34"/>
    </row>
    <row r="578" spans="1:11" x14ac:dyDescent="0.25">
      <c r="A578" s="5" t="s">
        <v>38</v>
      </c>
      <c r="B578" s="5" t="s">
        <v>0</v>
      </c>
      <c r="C578" s="5" t="s">
        <v>8</v>
      </c>
      <c r="D578" s="32">
        <v>41791</v>
      </c>
      <c r="E578" s="33">
        <f t="shared" si="10"/>
        <v>6</v>
      </c>
      <c r="F578" s="33" t="s">
        <v>20</v>
      </c>
      <c r="G578" s="5" t="s">
        <v>12</v>
      </c>
      <c r="H578" s="5" t="s">
        <v>15</v>
      </c>
      <c r="I578" s="5" t="s">
        <v>4</v>
      </c>
      <c r="J578" s="36">
        <v>3447637.2776856003</v>
      </c>
      <c r="K578" s="34"/>
    </row>
    <row r="579" spans="1:11" x14ac:dyDescent="0.25">
      <c r="A579" s="5" t="s">
        <v>38</v>
      </c>
      <c r="B579" s="5" t="s">
        <v>0</v>
      </c>
      <c r="C579" s="5" t="s">
        <v>8</v>
      </c>
      <c r="D579" s="32">
        <v>41456</v>
      </c>
      <c r="E579" s="33">
        <f t="shared" si="10"/>
        <v>7</v>
      </c>
      <c r="F579" s="33" t="s">
        <v>20</v>
      </c>
      <c r="G579" s="5" t="s">
        <v>14</v>
      </c>
      <c r="H579" s="5" t="s">
        <v>16</v>
      </c>
      <c r="I579" s="5" t="s">
        <v>4</v>
      </c>
      <c r="J579" s="36">
        <v>4205710.5050467979</v>
      </c>
      <c r="K579" s="34"/>
    </row>
    <row r="580" spans="1:11" x14ac:dyDescent="0.25">
      <c r="A580" s="5" t="s">
        <v>38</v>
      </c>
      <c r="B580" s="5" t="s">
        <v>0</v>
      </c>
      <c r="C580" s="5" t="s">
        <v>8</v>
      </c>
      <c r="D580" s="32">
        <v>41487</v>
      </c>
      <c r="E580" s="33">
        <f t="shared" si="10"/>
        <v>8</v>
      </c>
      <c r="F580" s="33" t="s">
        <v>20</v>
      </c>
      <c r="G580" s="5" t="s">
        <v>14</v>
      </c>
      <c r="H580" s="5" t="s">
        <v>16</v>
      </c>
      <c r="I580" s="5" t="s">
        <v>4</v>
      </c>
      <c r="J580" s="36">
        <v>3388330.7652803189</v>
      </c>
      <c r="K580" s="34"/>
    </row>
    <row r="581" spans="1:11" x14ac:dyDescent="0.25">
      <c r="A581" s="5" t="s">
        <v>38</v>
      </c>
      <c r="B581" s="5" t="s">
        <v>0</v>
      </c>
      <c r="C581" s="5" t="s">
        <v>8</v>
      </c>
      <c r="D581" s="32">
        <v>41518</v>
      </c>
      <c r="E581" s="33">
        <f t="shared" si="10"/>
        <v>9</v>
      </c>
      <c r="F581" s="33" t="s">
        <v>20</v>
      </c>
      <c r="G581" s="5" t="s">
        <v>14</v>
      </c>
      <c r="H581" s="5" t="s">
        <v>16</v>
      </c>
      <c r="I581" s="5" t="s">
        <v>4</v>
      </c>
      <c r="J581" s="36">
        <v>4067080.518160814</v>
      </c>
      <c r="K581" s="34"/>
    </row>
    <row r="582" spans="1:11" x14ac:dyDescent="0.25">
      <c r="A582" s="5" t="s">
        <v>38</v>
      </c>
      <c r="B582" s="5" t="s">
        <v>0</v>
      </c>
      <c r="C582" s="5" t="s">
        <v>8</v>
      </c>
      <c r="D582" s="32">
        <v>41548</v>
      </c>
      <c r="E582" s="33">
        <f t="shared" si="10"/>
        <v>10</v>
      </c>
      <c r="F582" s="33" t="s">
        <v>20</v>
      </c>
      <c r="G582" s="5" t="s">
        <v>14</v>
      </c>
      <c r="H582" s="5" t="s">
        <v>16</v>
      </c>
      <c r="I582" s="5" t="s">
        <v>4</v>
      </c>
      <c r="J582" s="36">
        <v>3744069.5923996787</v>
      </c>
      <c r="K582" s="34"/>
    </row>
    <row r="583" spans="1:11" x14ac:dyDescent="0.25">
      <c r="A583" s="5" t="s">
        <v>38</v>
      </c>
      <c r="B583" s="5" t="s">
        <v>0</v>
      </c>
      <c r="C583" s="5" t="s">
        <v>8</v>
      </c>
      <c r="D583" s="32">
        <v>41579</v>
      </c>
      <c r="E583" s="33">
        <f t="shared" si="10"/>
        <v>11</v>
      </c>
      <c r="F583" s="33" t="s">
        <v>20</v>
      </c>
      <c r="G583" s="5" t="s">
        <v>14</v>
      </c>
      <c r="H583" s="5" t="s">
        <v>16</v>
      </c>
      <c r="I583" s="5" t="s">
        <v>4</v>
      </c>
      <c r="J583" s="36">
        <v>3462813.1125993291</v>
      </c>
      <c r="K583" s="34"/>
    </row>
    <row r="584" spans="1:11" x14ac:dyDescent="0.25">
      <c r="A584" s="5" t="s">
        <v>38</v>
      </c>
      <c r="B584" s="5" t="s">
        <v>0</v>
      </c>
      <c r="C584" s="5" t="s">
        <v>8</v>
      </c>
      <c r="D584" s="32">
        <v>41609</v>
      </c>
      <c r="E584" s="33">
        <f t="shared" si="10"/>
        <v>12</v>
      </c>
      <c r="F584" s="33" t="s">
        <v>20</v>
      </c>
      <c r="G584" s="5" t="s">
        <v>14</v>
      </c>
      <c r="H584" s="5" t="s">
        <v>16</v>
      </c>
      <c r="I584" s="5" t="s">
        <v>4</v>
      </c>
      <c r="J584" s="36">
        <v>3568361.8434775192</v>
      </c>
      <c r="K584" s="34"/>
    </row>
    <row r="585" spans="1:11" x14ac:dyDescent="0.25">
      <c r="A585" s="5" t="s">
        <v>38</v>
      </c>
      <c r="B585" s="5" t="s">
        <v>0</v>
      </c>
      <c r="C585" s="5" t="s">
        <v>8</v>
      </c>
      <c r="D585" s="32">
        <v>41640</v>
      </c>
      <c r="E585" s="33">
        <f t="shared" si="10"/>
        <v>1</v>
      </c>
      <c r="F585" s="33" t="s">
        <v>20</v>
      </c>
      <c r="G585" s="5" t="s">
        <v>14</v>
      </c>
      <c r="H585" s="5" t="s">
        <v>16</v>
      </c>
      <c r="I585" s="5" t="s">
        <v>4</v>
      </c>
      <c r="J585" s="36">
        <v>5471503.3322801981</v>
      </c>
      <c r="K585" s="34"/>
    </row>
    <row r="586" spans="1:11" x14ac:dyDescent="0.25">
      <c r="A586" s="5" t="s">
        <v>38</v>
      </c>
      <c r="B586" s="5" t="s">
        <v>0</v>
      </c>
      <c r="C586" s="5" t="s">
        <v>8</v>
      </c>
      <c r="D586" s="32">
        <v>41671</v>
      </c>
      <c r="E586" s="33">
        <f t="shared" si="10"/>
        <v>2</v>
      </c>
      <c r="F586" s="33" t="s">
        <v>20</v>
      </c>
      <c r="G586" s="5" t="s">
        <v>14</v>
      </c>
      <c r="H586" s="5" t="s">
        <v>16</v>
      </c>
      <c r="I586" s="5" t="s">
        <v>4</v>
      </c>
      <c r="J586" s="36">
        <v>5059522.5801976481</v>
      </c>
      <c r="K586" s="34"/>
    </row>
    <row r="587" spans="1:11" x14ac:dyDescent="0.25">
      <c r="A587" s="5" t="s">
        <v>38</v>
      </c>
      <c r="B587" s="5" t="s">
        <v>0</v>
      </c>
      <c r="C587" s="5" t="s">
        <v>8</v>
      </c>
      <c r="D587" s="32">
        <v>41699</v>
      </c>
      <c r="E587" s="33">
        <f t="shared" si="10"/>
        <v>3</v>
      </c>
      <c r="F587" s="33" t="s">
        <v>20</v>
      </c>
      <c r="G587" s="5" t="s">
        <v>14</v>
      </c>
      <c r="H587" s="5" t="s">
        <v>16</v>
      </c>
      <c r="I587" s="5" t="s">
        <v>4</v>
      </c>
      <c r="J587" s="36">
        <v>4550701.2166301943</v>
      </c>
      <c r="K587" s="34"/>
    </row>
    <row r="588" spans="1:11" x14ac:dyDescent="0.25">
      <c r="A588" s="5" t="s">
        <v>38</v>
      </c>
      <c r="B588" s="5" t="s">
        <v>0</v>
      </c>
      <c r="C588" s="5" t="s">
        <v>8</v>
      </c>
      <c r="D588" s="32">
        <v>41730</v>
      </c>
      <c r="E588" s="33">
        <f t="shared" si="10"/>
        <v>4</v>
      </c>
      <c r="F588" s="33" t="s">
        <v>20</v>
      </c>
      <c r="G588" s="5" t="s">
        <v>14</v>
      </c>
      <c r="H588" s="5" t="s">
        <v>16</v>
      </c>
      <c r="I588" s="5" t="s">
        <v>4</v>
      </c>
      <c r="J588" s="36">
        <v>4783246.4214486899</v>
      </c>
      <c r="K588" s="34"/>
    </row>
    <row r="589" spans="1:11" x14ac:dyDescent="0.25">
      <c r="A589" s="5" t="s">
        <v>38</v>
      </c>
      <c r="B589" s="5" t="s">
        <v>0</v>
      </c>
      <c r="C589" s="5" t="s">
        <v>8</v>
      </c>
      <c r="D589" s="32">
        <v>41760</v>
      </c>
      <c r="E589" s="33">
        <f t="shared" si="10"/>
        <v>5</v>
      </c>
      <c r="F589" s="33" t="s">
        <v>20</v>
      </c>
      <c r="G589" s="5" t="s">
        <v>14</v>
      </c>
      <c r="H589" s="5" t="s">
        <v>16</v>
      </c>
      <c r="I589" s="5" t="s">
        <v>4</v>
      </c>
      <c r="J589" s="36">
        <v>3615900.6923301592</v>
      </c>
      <c r="K589" s="34"/>
    </row>
    <row r="590" spans="1:11" x14ac:dyDescent="0.25">
      <c r="A590" s="5" t="s">
        <v>38</v>
      </c>
      <c r="B590" s="5" t="s">
        <v>0</v>
      </c>
      <c r="C590" s="5" t="s">
        <v>8</v>
      </c>
      <c r="D590" s="32">
        <v>41791</v>
      </c>
      <c r="E590" s="33">
        <f t="shared" si="10"/>
        <v>6</v>
      </c>
      <c r="F590" s="33" t="s">
        <v>20</v>
      </c>
      <c r="G590" s="5" t="s">
        <v>14</v>
      </c>
      <c r="H590" s="5" t="s">
        <v>16</v>
      </c>
      <c r="I590" s="5" t="s">
        <v>4</v>
      </c>
      <c r="J590" s="36">
        <v>3879202.5837155385</v>
      </c>
      <c r="K590" s="34"/>
    </row>
    <row r="591" spans="1:11" x14ac:dyDescent="0.25">
      <c r="A591" s="5" t="s">
        <v>38</v>
      </c>
      <c r="B591" s="5" t="s">
        <v>0</v>
      </c>
      <c r="C591" s="5" t="s">
        <v>7</v>
      </c>
      <c r="D591" s="32">
        <v>41456</v>
      </c>
      <c r="E591" s="33">
        <f>MONTH(D591)</f>
        <v>7</v>
      </c>
      <c r="F591" s="33" t="s">
        <v>20</v>
      </c>
      <c r="G591" s="5" t="s">
        <v>13</v>
      </c>
      <c r="H591" s="5" t="s">
        <v>16</v>
      </c>
      <c r="I591" s="5" t="s">
        <v>4</v>
      </c>
      <c r="J591" s="36">
        <v>1689221.1490034999</v>
      </c>
      <c r="K591" s="34"/>
    </row>
    <row r="592" spans="1:11" x14ac:dyDescent="0.25">
      <c r="A592" s="5" t="s">
        <v>38</v>
      </c>
      <c r="B592" s="5" t="s">
        <v>0</v>
      </c>
      <c r="C592" s="5" t="s">
        <v>7</v>
      </c>
      <c r="D592" s="32">
        <v>41487</v>
      </c>
      <c r="E592" s="33">
        <f t="shared" ref="E592:E655" si="11">MONTH(D592)</f>
        <v>8</v>
      </c>
      <c r="F592" s="33" t="s">
        <v>20</v>
      </c>
      <c r="G592" s="5" t="s">
        <v>13</v>
      </c>
      <c r="H592" s="5" t="s">
        <v>16</v>
      </c>
      <c r="I592" s="5" t="s">
        <v>4</v>
      </c>
      <c r="J592" s="36">
        <v>2059921.8667754997</v>
      </c>
      <c r="K592" s="34"/>
    </row>
    <row r="593" spans="1:11" x14ac:dyDescent="0.25">
      <c r="A593" s="5" t="s">
        <v>38</v>
      </c>
      <c r="B593" s="5" t="s">
        <v>0</v>
      </c>
      <c r="C593" s="5" t="s">
        <v>7</v>
      </c>
      <c r="D593" s="32">
        <v>41518</v>
      </c>
      <c r="E593" s="33">
        <f t="shared" si="11"/>
        <v>9</v>
      </c>
      <c r="F593" s="33" t="s">
        <v>20</v>
      </c>
      <c r="G593" s="5" t="s">
        <v>13</v>
      </c>
      <c r="H593" s="5" t="s">
        <v>16</v>
      </c>
      <c r="I593" s="5" t="s">
        <v>4</v>
      </c>
      <c r="J593" s="36">
        <v>1793176.531129</v>
      </c>
      <c r="K593" s="34"/>
    </row>
    <row r="594" spans="1:11" x14ac:dyDescent="0.25">
      <c r="A594" s="5" t="s">
        <v>38</v>
      </c>
      <c r="B594" s="5" t="s">
        <v>0</v>
      </c>
      <c r="C594" s="5" t="s">
        <v>7</v>
      </c>
      <c r="D594" s="32">
        <v>41548</v>
      </c>
      <c r="E594" s="33">
        <f t="shared" si="11"/>
        <v>10</v>
      </c>
      <c r="F594" s="33" t="s">
        <v>20</v>
      </c>
      <c r="G594" s="5" t="s">
        <v>13</v>
      </c>
      <c r="H594" s="5" t="s">
        <v>16</v>
      </c>
      <c r="I594" s="5" t="s">
        <v>4</v>
      </c>
      <c r="J594" s="36">
        <v>1547855.7555440001</v>
      </c>
      <c r="K594" s="34"/>
    </row>
    <row r="595" spans="1:11" x14ac:dyDescent="0.25">
      <c r="A595" s="5" t="s">
        <v>38</v>
      </c>
      <c r="B595" s="5" t="s">
        <v>0</v>
      </c>
      <c r="C595" s="5" t="s">
        <v>7</v>
      </c>
      <c r="D595" s="32">
        <v>41579</v>
      </c>
      <c r="E595" s="33">
        <f t="shared" si="11"/>
        <v>11</v>
      </c>
      <c r="F595" s="33" t="s">
        <v>20</v>
      </c>
      <c r="G595" s="5" t="s">
        <v>13</v>
      </c>
      <c r="H595" s="5" t="s">
        <v>16</v>
      </c>
      <c r="I595" s="5" t="s">
        <v>4</v>
      </c>
      <c r="J595" s="36">
        <v>1621360.3148906252</v>
      </c>
      <c r="K595" s="34"/>
    </row>
    <row r="596" spans="1:11" x14ac:dyDescent="0.25">
      <c r="A596" s="5" t="s">
        <v>38</v>
      </c>
      <c r="B596" s="5" t="s">
        <v>0</v>
      </c>
      <c r="C596" s="5" t="s">
        <v>7</v>
      </c>
      <c r="D596" s="32">
        <v>41609</v>
      </c>
      <c r="E596" s="33">
        <f t="shared" si="11"/>
        <v>12</v>
      </c>
      <c r="F596" s="33" t="s">
        <v>20</v>
      </c>
      <c r="G596" s="5" t="s">
        <v>13</v>
      </c>
      <c r="H596" s="5" t="s">
        <v>16</v>
      </c>
      <c r="I596" s="5" t="s">
        <v>4</v>
      </c>
      <c r="J596" s="36">
        <v>1330451.9418015</v>
      </c>
      <c r="K596" s="34"/>
    </row>
    <row r="597" spans="1:11" x14ac:dyDescent="0.25">
      <c r="A597" s="5" t="s">
        <v>38</v>
      </c>
      <c r="B597" s="5" t="s">
        <v>0</v>
      </c>
      <c r="C597" s="5" t="s">
        <v>7</v>
      </c>
      <c r="D597" s="32">
        <v>41640</v>
      </c>
      <c r="E597" s="33">
        <f t="shared" si="11"/>
        <v>1</v>
      </c>
      <c r="F597" s="33" t="s">
        <v>20</v>
      </c>
      <c r="G597" s="5" t="s">
        <v>13</v>
      </c>
      <c r="H597" s="5" t="s">
        <v>16</v>
      </c>
      <c r="I597" s="5" t="s">
        <v>4</v>
      </c>
      <c r="J597" s="36">
        <v>2228780.4880005</v>
      </c>
      <c r="K597" s="34"/>
    </row>
    <row r="598" spans="1:11" x14ac:dyDescent="0.25">
      <c r="A598" s="5" t="s">
        <v>38</v>
      </c>
      <c r="B598" s="5" t="s">
        <v>0</v>
      </c>
      <c r="C598" s="5" t="s">
        <v>7</v>
      </c>
      <c r="D598" s="32">
        <v>41671</v>
      </c>
      <c r="E598" s="33">
        <f t="shared" si="11"/>
        <v>2</v>
      </c>
      <c r="F598" s="33" t="s">
        <v>20</v>
      </c>
      <c r="G598" s="5" t="s">
        <v>13</v>
      </c>
      <c r="H598" s="5" t="s">
        <v>16</v>
      </c>
      <c r="I598" s="5" t="s">
        <v>4</v>
      </c>
      <c r="J598" s="36">
        <v>2185969.2785069998</v>
      </c>
      <c r="K598" s="34"/>
    </row>
    <row r="599" spans="1:11" x14ac:dyDescent="0.25">
      <c r="A599" s="5" t="s">
        <v>38</v>
      </c>
      <c r="B599" s="5" t="s">
        <v>0</v>
      </c>
      <c r="C599" s="5" t="s">
        <v>7</v>
      </c>
      <c r="D599" s="32">
        <v>41699</v>
      </c>
      <c r="E599" s="33">
        <f t="shared" si="11"/>
        <v>3</v>
      </c>
      <c r="F599" s="33" t="s">
        <v>20</v>
      </c>
      <c r="G599" s="5" t="s">
        <v>13</v>
      </c>
      <c r="H599" s="5" t="s">
        <v>16</v>
      </c>
      <c r="I599" s="5" t="s">
        <v>4</v>
      </c>
      <c r="J599" s="36">
        <v>1950392.0613048752</v>
      </c>
      <c r="K599" s="34"/>
    </row>
    <row r="600" spans="1:11" x14ac:dyDescent="0.25">
      <c r="A600" s="5" t="s">
        <v>38</v>
      </c>
      <c r="B600" s="5" t="s">
        <v>0</v>
      </c>
      <c r="C600" s="5" t="s">
        <v>7</v>
      </c>
      <c r="D600" s="32">
        <v>41730</v>
      </c>
      <c r="E600" s="33">
        <f t="shared" si="11"/>
        <v>4</v>
      </c>
      <c r="F600" s="33" t="s">
        <v>20</v>
      </c>
      <c r="G600" s="5" t="s">
        <v>13</v>
      </c>
      <c r="H600" s="5" t="s">
        <v>16</v>
      </c>
      <c r="I600" s="5" t="s">
        <v>4</v>
      </c>
      <c r="J600" s="36">
        <v>1986295.0526719999</v>
      </c>
      <c r="K600" s="34"/>
    </row>
    <row r="601" spans="1:11" x14ac:dyDescent="0.25">
      <c r="A601" s="5" t="s">
        <v>38</v>
      </c>
      <c r="B601" s="5" t="s">
        <v>0</v>
      </c>
      <c r="C601" s="5" t="s">
        <v>7</v>
      </c>
      <c r="D601" s="32">
        <v>41760</v>
      </c>
      <c r="E601" s="33">
        <f t="shared" si="11"/>
        <v>5</v>
      </c>
      <c r="F601" s="33" t="s">
        <v>20</v>
      </c>
      <c r="G601" s="5" t="s">
        <v>13</v>
      </c>
      <c r="H601" s="5" t="s">
        <v>16</v>
      </c>
      <c r="I601" s="5" t="s">
        <v>4</v>
      </c>
      <c r="J601" s="36">
        <v>2071155.7982568748</v>
      </c>
      <c r="K601" s="34"/>
    </row>
    <row r="602" spans="1:11" x14ac:dyDescent="0.25">
      <c r="A602" s="5" t="s">
        <v>38</v>
      </c>
      <c r="B602" s="5" t="s">
        <v>0</v>
      </c>
      <c r="C602" s="5" t="s">
        <v>7</v>
      </c>
      <c r="D602" s="32">
        <v>41791</v>
      </c>
      <c r="E602" s="33">
        <f t="shared" si="11"/>
        <v>6</v>
      </c>
      <c r="F602" s="33" t="s">
        <v>20</v>
      </c>
      <c r="G602" s="5" t="s">
        <v>13</v>
      </c>
      <c r="H602" s="5" t="s">
        <v>16</v>
      </c>
      <c r="I602" s="5" t="s">
        <v>4</v>
      </c>
      <c r="J602" s="36">
        <v>2273512.0860041254</v>
      </c>
      <c r="K602" s="34"/>
    </row>
    <row r="603" spans="1:11" x14ac:dyDescent="0.25">
      <c r="A603" s="5" t="s">
        <v>38</v>
      </c>
      <c r="B603" s="5" t="s">
        <v>0</v>
      </c>
      <c r="C603" s="5" t="s">
        <v>7</v>
      </c>
      <c r="D603" s="32">
        <v>41456</v>
      </c>
      <c r="E603" s="33">
        <f t="shared" si="11"/>
        <v>7</v>
      </c>
      <c r="F603" s="33" t="s">
        <v>20</v>
      </c>
      <c r="G603" s="5" t="s">
        <v>13</v>
      </c>
      <c r="H603" s="5" t="s">
        <v>15</v>
      </c>
      <c r="I603" s="5" t="s">
        <v>4</v>
      </c>
      <c r="J603" s="36">
        <v>3229019.3481892501</v>
      </c>
      <c r="K603" s="34"/>
    </row>
    <row r="604" spans="1:11" x14ac:dyDescent="0.25">
      <c r="A604" s="5" t="s">
        <v>38</v>
      </c>
      <c r="B604" s="5" t="s">
        <v>0</v>
      </c>
      <c r="C604" s="5" t="s">
        <v>7</v>
      </c>
      <c r="D604" s="32">
        <v>41487</v>
      </c>
      <c r="E604" s="33">
        <f t="shared" si="11"/>
        <v>8</v>
      </c>
      <c r="F604" s="33" t="s">
        <v>20</v>
      </c>
      <c r="G604" s="5" t="s">
        <v>13</v>
      </c>
      <c r="H604" s="5" t="s">
        <v>15</v>
      </c>
      <c r="I604" s="5" t="s">
        <v>4</v>
      </c>
      <c r="J604" s="36">
        <v>3998074.953249</v>
      </c>
      <c r="K604" s="34"/>
    </row>
    <row r="605" spans="1:11" x14ac:dyDescent="0.25">
      <c r="A605" s="5" t="s">
        <v>38</v>
      </c>
      <c r="B605" s="5" t="s">
        <v>0</v>
      </c>
      <c r="C605" s="5" t="s">
        <v>7</v>
      </c>
      <c r="D605" s="32">
        <v>41518</v>
      </c>
      <c r="E605" s="33">
        <f t="shared" si="11"/>
        <v>9</v>
      </c>
      <c r="F605" s="33" t="s">
        <v>20</v>
      </c>
      <c r="G605" s="5" t="s">
        <v>13</v>
      </c>
      <c r="H605" s="5" t="s">
        <v>15</v>
      </c>
      <c r="I605" s="5" t="s">
        <v>4</v>
      </c>
      <c r="J605" s="36">
        <v>3458560.3451040001</v>
      </c>
      <c r="K605" s="34"/>
    </row>
    <row r="606" spans="1:11" x14ac:dyDescent="0.25">
      <c r="A606" s="5" t="s">
        <v>38</v>
      </c>
      <c r="B606" s="5" t="s">
        <v>0</v>
      </c>
      <c r="C606" s="5" t="s">
        <v>7</v>
      </c>
      <c r="D606" s="32">
        <v>41548</v>
      </c>
      <c r="E606" s="33">
        <f t="shared" si="11"/>
        <v>10</v>
      </c>
      <c r="F606" s="33" t="s">
        <v>20</v>
      </c>
      <c r="G606" s="5" t="s">
        <v>13</v>
      </c>
      <c r="H606" s="5" t="s">
        <v>15</v>
      </c>
      <c r="I606" s="5" t="s">
        <v>4</v>
      </c>
      <c r="J606" s="36">
        <v>2863773.4980290001</v>
      </c>
      <c r="K606" s="34"/>
    </row>
    <row r="607" spans="1:11" x14ac:dyDescent="0.25">
      <c r="A607" s="5" t="s">
        <v>38</v>
      </c>
      <c r="B607" s="5" t="s">
        <v>0</v>
      </c>
      <c r="C607" s="5" t="s">
        <v>7</v>
      </c>
      <c r="D607" s="32">
        <v>41579</v>
      </c>
      <c r="E607" s="33">
        <f t="shared" si="11"/>
        <v>11</v>
      </c>
      <c r="F607" s="33" t="s">
        <v>20</v>
      </c>
      <c r="G607" s="5" t="s">
        <v>13</v>
      </c>
      <c r="H607" s="5" t="s">
        <v>15</v>
      </c>
      <c r="I607" s="5" t="s">
        <v>4</v>
      </c>
      <c r="J607" s="36">
        <v>3126213.72064</v>
      </c>
      <c r="K607" s="34"/>
    </row>
    <row r="608" spans="1:11" x14ac:dyDescent="0.25">
      <c r="A608" s="5" t="s">
        <v>38</v>
      </c>
      <c r="B608" s="5" t="s">
        <v>0</v>
      </c>
      <c r="C608" s="5" t="s">
        <v>7</v>
      </c>
      <c r="D608" s="32">
        <v>41609</v>
      </c>
      <c r="E608" s="33">
        <f t="shared" si="11"/>
        <v>12</v>
      </c>
      <c r="F608" s="33" t="s">
        <v>20</v>
      </c>
      <c r="G608" s="5" t="s">
        <v>13</v>
      </c>
      <c r="H608" s="5" t="s">
        <v>15</v>
      </c>
      <c r="I608" s="5" t="s">
        <v>4</v>
      </c>
      <c r="J608" s="36">
        <v>2691566.5882560001</v>
      </c>
      <c r="K608" s="34"/>
    </row>
    <row r="609" spans="1:11" x14ac:dyDescent="0.25">
      <c r="A609" s="5" t="s">
        <v>38</v>
      </c>
      <c r="B609" s="5" t="s">
        <v>0</v>
      </c>
      <c r="C609" s="5" t="s">
        <v>7</v>
      </c>
      <c r="D609" s="32">
        <v>41640</v>
      </c>
      <c r="E609" s="33">
        <f t="shared" si="11"/>
        <v>1</v>
      </c>
      <c r="F609" s="33" t="s">
        <v>20</v>
      </c>
      <c r="G609" s="5" t="s">
        <v>13</v>
      </c>
      <c r="H609" s="5" t="s">
        <v>15</v>
      </c>
      <c r="I609" s="5" t="s">
        <v>4</v>
      </c>
      <c r="J609" s="36">
        <v>4009179.999363</v>
      </c>
      <c r="K609" s="34"/>
    </row>
    <row r="610" spans="1:11" x14ac:dyDescent="0.25">
      <c r="A610" s="5" t="s">
        <v>38</v>
      </c>
      <c r="B610" s="5" t="s">
        <v>0</v>
      </c>
      <c r="C610" s="5" t="s">
        <v>7</v>
      </c>
      <c r="D610" s="32">
        <v>41671</v>
      </c>
      <c r="E610" s="33">
        <f t="shared" si="11"/>
        <v>2</v>
      </c>
      <c r="F610" s="33" t="s">
        <v>20</v>
      </c>
      <c r="G610" s="5" t="s">
        <v>13</v>
      </c>
      <c r="H610" s="5" t="s">
        <v>15</v>
      </c>
      <c r="I610" s="5" t="s">
        <v>4</v>
      </c>
      <c r="J610" s="36">
        <v>4249229.7763439994</v>
      </c>
      <c r="K610" s="34"/>
    </row>
    <row r="611" spans="1:11" x14ac:dyDescent="0.25">
      <c r="A611" s="5" t="s">
        <v>38</v>
      </c>
      <c r="B611" s="5" t="s">
        <v>0</v>
      </c>
      <c r="C611" s="5" t="s">
        <v>7</v>
      </c>
      <c r="D611" s="32">
        <v>41699</v>
      </c>
      <c r="E611" s="33">
        <f t="shared" si="11"/>
        <v>3</v>
      </c>
      <c r="F611" s="33" t="s">
        <v>20</v>
      </c>
      <c r="G611" s="5" t="s">
        <v>13</v>
      </c>
      <c r="H611" s="5" t="s">
        <v>15</v>
      </c>
      <c r="I611" s="5" t="s">
        <v>4</v>
      </c>
      <c r="J611" s="36">
        <v>3887025.4362960001</v>
      </c>
      <c r="K611" s="34"/>
    </row>
    <row r="612" spans="1:11" x14ac:dyDescent="0.25">
      <c r="A612" s="5" t="s">
        <v>38</v>
      </c>
      <c r="B612" s="5" t="s">
        <v>0</v>
      </c>
      <c r="C612" s="5" t="s">
        <v>7</v>
      </c>
      <c r="D612" s="32">
        <v>41730</v>
      </c>
      <c r="E612" s="33">
        <f t="shared" si="11"/>
        <v>4</v>
      </c>
      <c r="F612" s="33" t="s">
        <v>20</v>
      </c>
      <c r="G612" s="5" t="s">
        <v>13</v>
      </c>
      <c r="H612" s="5" t="s">
        <v>15</v>
      </c>
      <c r="I612" s="5" t="s">
        <v>4</v>
      </c>
      <c r="J612" s="36">
        <v>4377062.9091839995</v>
      </c>
      <c r="K612" s="34"/>
    </row>
    <row r="613" spans="1:11" x14ac:dyDescent="0.25">
      <c r="A613" s="5" t="s">
        <v>38</v>
      </c>
      <c r="B613" s="5" t="s">
        <v>0</v>
      </c>
      <c r="C613" s="5" t="s">
        <v>7</v>
      </c>
      <c r="D613" s="32">
        <v>41760</v>
      </c>
      <c r="E613" s="33">
        <f t="shared" si="11"/>
        <v>5</v>
      </c>
      <c r="F613" s="33" t="s">
        <v>20</v>
      </c>
      <c r="G613" s="5" t="s">
        <v>13</v>
      </c>
      <c r="H613" s="5" t="s">
        <v>15</v>
      </c>
      <c r="I613" s="5" t="s">
        <v>4</v>
      </c>
      <c r="J613" s="36">
        <v>4388344.7790930001</v>
      </c>
      <c r="K613" s="34"/>
    </row>
    <row r="614" spans="1:11" x14ac:dyDescent="0.25">
      <c r="A614" s="5" t="s">
        <v>38</v>
      </c>
      <c r="B614" s="5" t="s">
        <v>0</v>
      </c>
      <c r="C614" s="5" t="s">
        <v>7</v>
      </c>
      <c r="D614" s="32">
        <v>41791</v>
      </c>
      <c r="E614" s="33">
        <f t="shared" si="11"/>
        <v>6</v>
      </c>
      <c r="F614" s="33" t="s">
        <v>20</v>
      </c>
      <c r="G614" s="5" t="s">
        <v>13</v>
      </c>
      <c r="H614" s="5" t="s">
        <v>15</v>
      </c>
      <c r="I614" s="5" t="s">
        <v>4</v>
      </c>
      <c r="J614" s="36">
        <v>4431008.4784342507</v>
      </c>
      <c r="K614" s="34"/>
    </row>
    <row r="615" spans="1:11" x14ac:dyDescent="0.25">
      <c r="A615" s="5" t="s">
        <v>38</v>
      </c>
      <c r="B615" s="5" t="s">
        <v>0</v>
      </c>
      <c r="C615" s="5" t="s">
        <v>7</v>
      </c>
      <c r="D615" s="32">
        <v>41456</v>
      </c>
      <c r="E615" s="33">
        <f t="shared" si="11"/>
        <v>7</v>
      </c>
      <c r="F615" s="33" t="s">
        <v>20</v>
      </c>
      <c r="G615" s="5" t="s">
        <v>12</v>
      </c>
      <c r="H615" s="5" t="s">
        <v>16</v>
      </c>
      <c r="I615" s="5" t="s">
        <v>4</v>
      </c>
      <c r="J615" s="36">
        <v>1665101.5295861098</v>
      </c>
      <c r="K615" s="34"/>
    </row>
    <row r="616" spans="1:11" x14ac:dyDescent="0.25">
      <c r="A616" s="5" t="s">
        <v>38</v>
      </c>
      <c r="B616" s="5" t="s">
        <v>0</v>
      </c>
      <c r="C616" s="5" t="s">
        <v>7</v>
      </c>
      <c r="D616" s="32">
        <v>41487</v>
      </c>
      <c r="E616" s="33">
        <f t="shared" si="11"/>
        <v>8</v>
      </c>
      <c r="F616" s="33" t="s">
        <v>20</v>
      </c>
      <c r="G616" s="5" t="s">
        <v>12</v>
      </c>
      <c r="H616" s="5" t="s">
        <v>16</v>
      </c>
      <c r="I616" s="5" t="s">
        <v>4</v>
      </c>
      <c r="J616" s="36">
        <v>1847076.2833604398</v>
      </c>
      <c r="K616" s="34"/>
    </row>
    <row r="617" spans="1:11" x14ac:dyDescent="0.25">
      <c r="A617" s="5" t="s">
        <v>38</v>
      </c>
      <c r="B617" s="5" t="s">
        <v>0</v>
      </c>
      <c r="C617" s="5" t="s">
        <v>7</v>
      </c>
      <c r="D617" s="32">
        <v>41518</v>
      </c>
      <c r="E617" s="33">
        <f t="shared" si="11"/>
        <v>9</v>
      </c>
      <c r="F617" s="33" t="s">
        <v>20</v>
      </c>
      <c r="G617" s="5" t="s">
        <v>12</v>
      </c>
      <c r="H617" s="5" t="s">
        <v>16</v>
      </c>
      <c r="I617" s="5" t="s">
        <v>4</v>
      </c>
      <c r="J617" s="36">
        <v>1443255.6006155098</v>
      </c>
      <c r="K617" s="34"/>
    </row>
    <row r="618" spans="1:11" x14ac:dyDescent="0.25">
      <c r="A618" s="5" t="s">
        <v>38</v>
      </c>
      <c r="B618" s="5" t="s">
        <v>0</v>
      </c>
      <c r="C618" s="5" t="s">
        <v>7</v>
      </c>
      <c r="D618" s="32">
        <v>41548</v>
      </c>
      <c r="E618" s="33">
        <f t="shared" si="11"/>
        <v>10</v>
      </c>
      <c r="F618" s="33" t="s">
        <v>20</v>
      </c>
      <c r="G618" s="5" t="s">
        <v>12</v>
      </c>
      <c r="H618" s="5" t="s">
        <v>16</v>
      </c>
      <c r="I618" s="5" t="s">
        <v>4</v>
      </c>
      <c r="J618" s="36">
        <v>1340433.4702902001</v>
      </c>
      <c r="K618" s="34"/>
    </row>
    <row r="619" spans="1:11" x14ac:dyDescent="0.25">
      <c r="A619" s="5" t="s">
        <v>38</v>
      </c>
      <c r="B619" s="5" t="s">
        <v>0</v>
      </c>
      <c r="C619" s="5" t="s">
        <v>7</v>
      </c>
      <c r="D619" s="32">
        <v>41579</v>
      </c>
      <c r="E619" s="33">
        <f t="shared" si="11"/>
        <v>11</v>
      </c>
      <c r="F619" s="33" t="s">
        <v>20</v>
      </c>
      <c r="G619" s="5" t="s">
        <v>12</v>
      </c>
      <c r="H619" s="5" t="s">
        <v>16</v>
      </c>
      <c r="I619" s="5" t="s">
        <v>4</v>
      </c>
      <c r="J619" s="36">
        <v>1484304.6234175498</v>
      </c>
      <c r="K619" s="34"/>
    </row>
    <row r="620" spans="1:11" x14ac:dyDescent="0.25">
      <c r="A620" s="5" t="s">
        <v>38</v>
      </c>
      <c r="B620" s="5" t="s">
        <v>0</v>
      </c>
      <c r="C620" s="5" t="s">
        <v>7</v>
      </c>
      <c r="D620" s="32">
        <v>41609</v>
      </c>
      <c r="E620" s="33">
        <f t="shared" si="11"/>
        <v>12</v>
      </c>
      <c r="F620" s="33" t="s">
        <v>20</v>
      </c>
      <c r="G620" s="5" t="s">
        <v>12</v>
      </c>
      <c r="H620" s="5" t="s">
        <v>16</v>
      </c>
      <c r="I620" s="5" t="s">
        <v>4</v>
      </c>
      <c r="J620" s="36">
        <v>1288013.6333248802</v>
      </c>
      <c r="K620" s="34"/>
    </row>
    <row r="621" spans="1:11" x14ac:dyDescent="0.25">
      <c r="A621" s="5" t="s">
        <v>38</v>
      </c>
      <c r="B621" s="5" t="s">
        <v>0</v>
      </c>
      <c r="C621" s="5" t="s">
        <v>7</v>
      </c>
      <c r="D621" s="32">
        <v>41640</v>
      </c>
      <c r="E621" s="33">
        <f t="shared" si="11"/>
        <v>1</v>
      </c>
      <c r="F621" s="33" t="s">
        <v>20</v>
      </c>
      <c r="G621" s="5" t="s">
        <v>12</v>
      </c>
      <c r="H621" s="5" t="s">
        <v>16</v>
      </c>
      <c r="I621" s="5" t="s">
        <v>4</v>
      </c>
      <c r="J621" s="36">
        <v>1934441.18316372</v>
      </c>
      <c r="K621" s="34"/>
    </row>
    <row r="622" spans="1:11" x14ac:dyDescent="0.25">
      <c r="A622" s="5" t="s">
        <v>38</v>
      </c>
      <c r="B622" s="5" t="s">
        <v>0</v>
      </c>
      <c r="C622" s="5" t="s">
        <v>7</v>
      </c>
      <c r="D622" s="32">
        <v>41671</v>
      </c>
      <c r="E622" s="33">
        <f t="shared" si="11"/>
        <v>2</v>
      </c>
      <c r="F622" s="33" t="s">
        <v>20</v>
      </c>
      <c r="G622" s="5" t="s">
        <v>12</v>
      </c>
      <c r="H622" s="5" t="s">
        <v>16</v>
      </c>
      <c r="I622" s="5" t="s">
        <v>4</v>
      </c>
      <c r="J622" s="36">
        <v>1867732.8207522598</v>
      </c>
      <c r="K622" s="34"/>
    </row>
    <row r="623" spans="1:11" x14ac:dyDescent="0.25">
      <c r="A623" s="5" t="s">
        <v>38</v>
      </c>
      <c r="B623" s="5" t="s">
        <v>0</v>
      </c>
      <c r="C623" s="5" t="s">
        <v>7</v>
      </c>
      <c r="D623" s="32">
        <v>41699</v>
      </c>
      <c r="E623" s="33">
        <f t="shared" si="11"/>
        <v>3</v>
      </c>
      <c r="F623" s="33" t="s">
        <v>20</v>
      </c>
      <c r="G623" s="5" t="s">
        <v>12</v>
      </c>
      <c r="H623" s="5" t="s">
        <v>16</v>
      </c>
      <c r="I623" s="5" t="s">
        <v>4</v>
      </c>
      <c r="J623" s="36">
        <v>1632975.2369934299</v>
      </c>
      <c r="K623" s="34"/>
    </row>
    <row r="624" spans="1:11" x14ac:dyDescent="0.25">
      <c r="A624" s="5" t="s">
        <v>38</v>
      </c>
      <c r="B624" s="5" t="s">
        <v>0</v>
      </c>
      <c r="C624" s="5" t="s">
        <v>7</v>
      </c>
      <c r="D624" s="32">
        <v>41730</v>
      </c>
      <c r="E624" s="33">
        <f t="shared" si="11"/>
        <v>4</v>
      </c>
      <c r="F624" s="33" t="s">
        <v>20</v>
      </c>
      <c r="G624" s="5" t="s">
        <v>12</v>
      </c>
      <c r="H624" s="5" t="s">
        <v>16</v>
      </c>
      <c r="I624" s="5" t="s">
        <v>4</v>
      </c>
      <c r="J624" s="36">
        <v>1699686.4578355199</v>
      </c>
      <c r="K624" s="34"/>
    </row>
    <row r="625" spans="1:11" x14ac:dyDescent="0.25">
      <c r="A625" s="5" t="s">
        <v>38</v>
      </c>
      <c r="B625" s="5" t="s">
        <v>0</v>
      </c>
      <c r="C625" s="5" t="s">
        <v>7</v>
      </c>
      <c r="D625" s="32">
        <v>41760</v>
      </c>
      <c r="E625" s="33">
        <f t="shared" si="11"/>
        <v>5</v>
      </c>
      <c r="F625" s="33" t="s">
        <v>20</v>
      </c>
      <c r="G625" s="5" t="s">
        <v>12</v>
      </c>
      <c r="H625" s="5" t="s">
        <v>16</v>
      </c>
      <c r="I625" s="5" t="s">
        <v>4</v>
      </c>
      <c r="J625" s="36">
        <v>1838520.95026149</v>
      </c>
      <c r="K625" s="34"/>
    </row>
    <row r="626" spans="1:11" x14ac:dyDescent="0.25">
      <c r="A626" s="5" t="s">
        <v>38</v>
      </c>
      <c r="B626" s="5" t="s">
        <v>0</v>
      </c>
      <c r="C626" s="5" t="s">
        <v>7</v>
      </c>
      <c r="D626" s="32">
        <v>41791</v>
      </c>
      <c r="E626" s="33">
        <f t="shared" si="11"/>
        <v>6</v>
      </c>
      <c r="F626" s="33" t="s">
        <v>20</v>
      </c>
      <c r="G626" s="5" t="s">
        <v>12</v>
      </c>
      <c r="H626" s="5" t="s">
        <v>16</v>
      </c>
      <c r="I626" s="5" t="s">
        <v>4</v>
      </c>
      <c r="J626" s="36">
        <v>1919092.9312032503</v>
      </c>
      <c r="K626" s="34"/>
    </row>
    <row r="627" spans="1:11" x14ac:dyDescent="0.25">
      <c r="A627" s="5" t="s">
        <v>38</v>
      </c>
      <c r="B627" s="5" t="s">
        <v>0</v>
      </c>
      <c r="C627" s="5" t="s">
        <v>7</v>
      </c>
      <c r="D627" s="32">
        <v>41456</v>
      </c>
      <c r="E627" s="33">
        <f t="shared" si="11"/>
        <v>7</v>
      </c>
      <c r="F627" s="33" t="s">
        <v>20</v>
      </c>
      <c r="G627" s="5" t="s">
        <v>12</v>
      </c>
      <c r="H627" s="5" t="s">
        <v>15</v>
      </c>
      <c r="I627" s="5" t="s">
        <v>4</v>
      </c>
      <c r="J627" s="36">
        <v>2886159.0288201999</v>
      </c>
      <c r="K627" s="34"/>
    </row>
    <row r="628" spans="1:11" x14ac:dyDescent="0.25">
      <c r="A628" s="5" t="s">
        <v>38</v>
      </c>
      <c r="B628" s="5" t="s">
        <v>0</v>
      </c>
      <c r="C628" s="5" t="s">
        <v>7</v>
      </c>
      <c r="D628" s="32">
        <v>41487</v>
      </c>
      <c r="E628" s="33">
        <f t="shared" si="11"/>
        <v>8</v>
      </c>
      <c r="F628" s="33" t="s">
        <v>20</v>
      </c>
      <c r="G628" s="5" t="s">
        <v>12</v>
      </c>
      <c r="H628" s="5" t="s">
        <v>15</v>
      </c>
      <c r="I628" s="5" t="s">
        <v>4</v>
      </c>
      <c r="J628" s="36">
        <v>2138617.9464186002</v>
      </c>
      <c r="K628" s="34"/>
    </row>
    <row r="629" spans="1:11" x14ac:dyDescent="0.25">
      <c r="A629" s="5" t="s">
        <v>38</v>
      </c>
      <c r="B629" s="5" t="s">
        <v>0</v>
      </c>
      <c r="C629" s="5" t="s">
        <v>7</v>
      </c>
      <c r="D629" s="32">
        <v>41518</v>
      </c>
      <c r="E629" s="33">
        <f t="shared" si="11"/>
        <v>9</v>
      </c>
      <c r="F629" s="33" t="s">
        <v>20</v>
      </c>
      <c r="G629" s="5" t="s">
        <v>12</v>
      </c>
      <c r="H629" s="5" t="s">
        <v>15</v>
      </c>
      <c r="I629" s="5" t="s">
        <v>4</v>
      </c>
      <c r="J629" s="36">
        <v>3947712.1118929996</v>
      </c>
      <c r="K629" s="34"/>
    </row>
    <row r="630" spans="1:11" x14ac:dyDescent="0.25">
      <c r="A630" s="5" t="s">
        <v>38</v>
      </c>
      <c r="B630" s="5" t="s">
        <v>0</v>
      </c>
      <c r="C630" s="5" t="s">
        <v>7</v>
      </c>
      <c r="D630" s="32">
        <v>41548</v>
      </c>
      <c r="E630" s="33">
        <f t="shared" si="11"/>
        <v>10</v>
      </c>
      <c r="F630" s="33" t="s">
        <v>20</v>
      </c>
      <c r="G630" s="5" t="s">
        <v>12</v>
      </c>
      <c r="H630" s="5" t="s">
        <v>15</v>
      </c>
      <c r="I630" s="5" t="s">
        <v>4</v>
      </c>
      <c r="J630" s="36">
        <v>3336453.7222977998</v>
      </c>
      <c r="K630" s="34"/>
    </row>
    <row r="631" spans="1:11" x14ac:dyDescent="0.25">
      <c r="A631" s="5" t="s">
        <v>38</v>
      </c>
      <c r="B631" s="5" t="s">
        <v>0</v>
      </c>
      <c r="C631" s="5" t="s">
        <v>7</v>
      </c>
      <c r="D631" s="32">
        <v>41579</v>
      </c>
      <c r="E631" s="33">
        <f t="shared" si="11"/>
        <v>11</v>
      </c>
      <c r="F631" s="33" t="s">
        <v>20</v>
      </c>
      <c r="G631" s="5" t="s">
        <v>12</v>
      </c>
      <c r="H631" s="5" t="s">
        <v>15</v>
      </c>
      <c r="I631" s="5" t="s">
        <v>4</v>
      </c>
      <c r="J631" s="36">
        <v>2581238.6260960004</v>
      </c>
      <c r="K631" s="34"/>
    </row>
    <row r="632" spans="1:11" x14ac:dyDescent="0.25">
      <c r="A632" s="5" t="s">
        <v>38</v>
      </c>
      <c r="B632" s="5" t="s">
        <v>0</v>
      </c>
      <c r="C632" s="5" t="s">
        <v>7</v>
      </c>
      <c r="D632" s="32">
        <v>41609</v>
      </c>
      <c r="E632" s="33">
        <f t="shared" si="11"/>
        <v>12</v>
      </c>
      <c r="F632" s="33" t="s">
        <v>20</v>
      </c>
      <c r="G632" s="5" t="s">
        <v>12</v>
      </c>
      <c r="H632" s="5" t="s">
        <v>15</v>
      </c>
      <c r="I632" s="5" t="s">
        <v>4</v>
      </c>
      <c r="J632" s="36">
        <v>3389594.0119008003</v>
      </c>
      <c r="K632" s="34"/>
    </row>
    <row r="633" spans="1:11" x14ac:dyDescent="0.25">
      <c r="A633" s="5" t="s">
        <v>38</v>
      </c>
      <c r="B633" s="5" t="s">
        <v>0</v>
      </c>
      <c r="C633" s="5" t="s">
        <v>7</v>
      </c>
      <c r="D633" s="32">
        <v>41640</v>
      </c>
      <c r="E633" s="33">
        <f t="shared" si="11"/>
        <v>1</v>
      </c>
      <c r="F633" s="33" t="s">
        <v>20</v>
      </c>
      <c r="G633" s="5" t="s">
        <v>12</v>
      </c>
      <c r="H633" s="5" t="s">
        <v>15</v>
      </c>
      <c r="I633" s="5" t="s">
        <v>4</v>
      </c>
      <c r="J633" s="36">
        <v>3641782.9956648001</v>
      </c>
      <c r="K633" s="34"/>
    </row>
    <row r="634" spans="1:11" x14ac:dyDescent="0.25">
      <c r="A634" s="5" t="s">
        <v>38</v>
      </c>
      <c r="B634" s="5" t="s">
        <v>0</v>
      </c>
      <c r="C634" s="5" t="s">
        <v>7</v>
      </c>
      <c r="D634" s="32">
        <v>41671</v>
      </c>
      <c r="E634" s="33">
        <f t="shared" si="11"/>
        <v>2</v>
      </c>
      <c r="F634" s="33" t="s">
        <v>20</v>
      </c>
      <c r="G634" s="5" t="s">
        <v>12</v>
      </c>
      <c r="H634" s="5" t="s">
        <v>15</v>
      </c>
      <c r="I634" s="5" t="s">
        <v>4</v>
      </c>
      <c r="J634" s="36">
        <v>3637088.2590588001</v>
      </c>
      <c r="K634" s="34"/>
    </row>
    <row r="635" spans="1:11" x14ac:dyDescent="0.25">
      <c r="A635" s="5" t="s">
        <v>38</v>
      </c>
      <c r="B635" s="5" t="s">
        <v>0</v>
      </c>
      <c r="C635" s="5" t="s">
        <v>7</v>
      </c>
      <c r="D635" s="32">
        <v>41699</v>
      </c>
      <c r="E635" s="33">
        <f t="shared" si="11"/>
        <v>3</v>
      </c>
      <c r="F635" s="33" t="s">
        <v>20</v>
      </c>
      <c r="G635" s="5" t="s">
        <v>12</v>
      </c>
      <c r="H635" s="5" t="s">
        <v>15</v>
      </c>
      <c r="I635" s="5" t="s">
        <v>4</v>
      </c>
      <c r="J635" s="36">
        <v>2891368.2735684002</v>
      </c>
      <c r="K635" s="34"/>
    </row>
    <row r="636" spans="1:11" x14ac:dyDescent="0.25">
      <c r="A636" s="5" t="s">
        <v>38</v>
      </c>
      <c r="B636" s="5" t="s">
        <v>0</v>
      </c>
      <c r="C636" s="5" t="s">
        <v>7</v>
      </c>
      <c r="D636" s="32">
        <v>41730</v>
      </c>
      <c r="E636" s="33">
        <f t="shared" si="11"/>
        <v>4</v>
      </c>
      <c r="F636" s="33" t="s">
        <v>20</v>
      </c>
      <c r="G636" s="5" t="s">
        <v>12</v>
      </c>
      <c r="H636" s="5" t="s">
        <v>15</v>
      </c>
      <c r="I636" s="5" t="s">
        <v>4</v>
      </c>
      <c r="J636" s="36">
        <v>3090339.0142464004</v>
      </c>
      <c r="K636" s="34"/>
    </row>
    <row r="637" spans="1:11" x14ac:dyDescent="0.25">
      <c r="A637" s="5" t="s">
        <v>38</v>
      </c>
      <c r="B637" s="5" t="s">
        <v>0</v>
      </c>
      <c r="C637" s="5" t="s">
        <v>7</v>
      </c>
      <c r="D637" s="32">
        <v>41760</v>
      </c>
      <c r="E637" s="33">
        <f t="shared" si="11"/>
        <v>5</v>
      </c>
      <c r="F637" s="33" t="s">
        <v>20</v>
      </c>
      <c r="G637" s="5" t="s">
        <v>12</v>
      </c>
      <c r="H637" s="5" t="s">
        <v>15</v>
      </c>
      <c r="I637" s="5" t="s">
        <v>4</v>
      </c>
      <c r="J637" s="36">
        <v>3395668.6594643998</v>
      </c>
      <c r="K637" s="34"/>
    </row>
    <row r="638" spans="1:11" x14ac:dyDescent="0.25">
      <c r="A638" s="5" t="s">
        <v>38</v>
      </c>
      <c r="B638" s="5" t="s">
        <v>0</v>
      </c>
      <c r="C638" s="5" t="s">
        <v>7</v>
      </c>
      <c r="D638" s="32">
        <v>41791</v>
      </c>
      <c r="E638" s="33">
        <f t="shared" si="11"/>
        <v>6</v>
      </c>
      <c r="F638" s="33" t="s">
        <v>20</v>
      </c>
      <c r="G638" s="5" t="s">
        <v>12</v>
      </c>
      <c r="H638" s="5" t="s">
        <v>15</v>
      </c>
      <c r="I638" s="5" t="s">
        <v>4</v>
      </c>
      <c r="J638" s="36">
        <v>3379572.3100814</v>
      </c>
      <c r="K638" s="34"/>
    </row>
    <row r="639" spans="1:11" x14ac:dyDescent="0.25">
      <c r="A639" s="5" t="s">
        <v>38</v>
      </c>
      <c r="B639" s="5" t="s">
        <v>0</v>
      </c>
      <c r="C639" s="5" t="s">
        <v>7</v>
      </c>
      <c r="D639" s="32">
        <v>41456</v>
      </c>
      <c r="E639" s="33">
        <f t="shared" si="11"/>
        <v>7</v>
      </c>
      <c r="F639" s="33" t="s">
        <v>20</v>
      </c>
      <c r="G639" s="5" t="s">
        <v>14</v>
      </c>
      <c r="H639" s="5" t="s">
        <v>16</v>
      </c>
      <c r="I639" s="5" t="s">
        <v>4</v>
      </c>
      <c r="J639" s="36">
        <v>3083178.310218194</v>
      </c>
      <c r="K639" s="34"/>
    </row>
    <row r="640" spans="1:11" x14ac:dyDescent="0.25">
      <c r="A640" s="5" t="s">
        <v>38</v>
      </c>
      <c r="B640" s="5" t="s">
        <v>0</v>
      </c>
      <c r="C640" s="5" t="s">
        <v>7</v>
      </c>
      <c r="D640" s="32">
        <v>41487</v>
      </c>
      <c r="E640" s="33">
        <f t="shared" si="11"/>
        <v>8</v>
      </c>
      <c r="F640" s="33" t="s">
        <v>20</v>
      </c>
      <c r="G640" s="5" t="s">
        <v>14</v>
      </c>
      <c r="H640" s="5" t="s">
        <v>16</v>
      </c>
      <c r="I640" s="5" t="s">
        <v>4</v>
      </c>
      <c r="J640" s="36">
        <v>3624627.2765830643</v>
      </c>
      <c r="K640" s="34"/>
    </row>
    <row r="641" spans="1:11" x14ac:dyDescent="0.25">
      <c r="A641" s="5" t="s">
        <v>38</v>
      </c>
      <c r="B641" s="5" t="s">
        <v>0</v>
      </c>
      <c r="C641" s="5" t="s">
        <v>7</v>
      </c>
      <c r="D641" s="32">
        <v>41518</v>
      </c>
      <c r="E641" s="33">
        <f t="shared" si="11"/>
        <v>9</v>
      </c>
      <c r="F641" s="33" t="s">
        <v>20</v>
      </c>
      <c r="G641" s="5" t="s">
        <v>14</v>
      </c>
      <c r="H641" s="5" t="s">
        <v>16</v>
      </c>
      <c r="I641" s="5" t="s">
        <v>4</v>
      </c>
      <c r="J641" s="36">
        <v>3090109.4706031792</v>
      </c>
      <c r="K641" s="34"/>
    </row>
    <row r="642" spans="1:11" x14ac:dyDescent="0.25">
      <c r="A642" s="5" t="s">
        <v>38</v>
      </c>
      <c r="B642" s="5" t="s">
        <v>0</v>
      </c>
      <c r="C642" s="5" t="s">
        <v>7</v>
      </c>
      <c r="D642" s="32">
        <v>41548</v>
      </c>
      <c r="E642" s="33">
        <f t="shared" si="11"/>
        <v>10</v>
      </c>
      <c r="F642" s="33" t="s">
        <v>20</v>
      </c>
      <c r="G642" s="5" t="s">
        <v>14</v>
      </c>
      <c r="H642" s="5" t="s">
        <v>16</v>
      </c>
      <c r="I642" s="5" t="s">
        <v>4</v>
      </c>
      <c r="J642" s="36">
        <v>2588932.9613108994</v>
      </c>
      <c r="K642" s="34"/>
    </row>
    <row r="643" spans="1:11" x14ac:dyDescent="0.25">
      <c r="A643" s="5" t="s">
        <v>38</v>
      </c>
      <c r="B643" s="5" t="s">
        <v>0</v>
      </c>
      <c r="C643" s="5" t="s">
        <v>7</v>
      </c>
      <c r="D643" s="32">
        <v>41579</v>
      </c>
      <c r="E643" s="33">
        <f t="shared" si="11"/>
        <v>11</v>
      </c>
      <c r="F643" s="33" t="s">
        <v>20</v>
      </c>
      <c r="G643" s="5" t="s">
        <v>14</v>
      </c>
      <c r="H643" s="5" t="s">
        <v>16</v>
      </c>
      <c r="I643" s="5" t="s">
        <v>4</v>
      </c>
      <c r="J643" s="36">
        <v>2871337.5293786996</v>
      </c>
      <c r="K643" s="34"/>
    </row>
    <row r="644" spans="1:11" x14ac:dyDescent="0.25">
      <c r="A644" s="5" t="s">
        <v>38</v>
      </c>
      <c r="B644" s="5" t="s">
        <v>0</v>
      </c>
      <c r="C644" s="5" t="s">
        <v>7</v>
      </c>
      <c r="D644" s="32">
        <v>41609</v>
      </c>
      <c r="E644" s="33">
        <f t="shared" si="11"/>
        <v>12</v>
      </c>
      <c r="F644" s="33" t="s">
        <v>20</v>
      </c>
      <c r="G644" s="5" t="s">
        <v>14</v>
      </c>
      <c r="H644" s="5" t="s">
        <v>16</v>
      </c>
      <c r="I644" s="5" t="s">
        <v>4</v>
      </c>
      <c r="J644" s="36">
        <v>2476353.7848823196</v>
      </c>
      <c r="K644" s="34"/>
    </row>
    <row r="645" spans="1:11" x14ac:dyDescent="0.25">
      <c r="A645" s="5" t="s">
        <v>38</v>
      </c>
      <c r="B645" s="5" t="s">
        <v>0</v>
      </c>
      <c r="C645" s="5" t="s">
        <v>7</v>
      </c>
      <c r="D645" s="32">
        <v>41640</v>
      </c>
      <c r="E645" s="33">
        <f t="shared" si="11"/>
        <v>1</v>
      </c>
      <c r="F645" s="33" t="s">
        <v>20</v>
      </c>
      <c r="G645" s="5" t="s">
        <v>14</v>
      </c>
      <c r="H645" s="5" t="s">
        <v>16</v>
      </c>
      <c r="I645" s="5" t="s">
        <v>4</v>
      </c>
      <c r="J645" s="36">
        <v>3520427.5225060191</v>
      </c>
      <c r="K645" s="34"/>
    </row>
    <row r="646" spans="1:11" x14ac:dyDescent="0.25">
      <c r="A646" s="5" t="s">
        <v>38</v>
      </c>
      <c r="B646" s="5" t="s">
        <v>0</v>
      </c>
      <c r="C646" s="5" t="s">
        <v>7</v>
      </c>
      <c r="D646" s="32">
        <v>41671</v>
      </c>
      <c r="E646" s="33">
        <f t="shared" si="11"/>
        <v>2</v>
      </c>
      <c r="F646" s="33" t="s">
        <v>20</v>
      </c>
      <c r="G646" s="5" t="s">
        <v>14</v>
      </c>
      <c r="H646" s="5" t="s">
        <v>16</v>
      </c>
      <c r="I646" s="5" t="s">
        <v>4</v>
      </c>
      <c r="J646" s="36">
        <v>3874818.9917811132</v>
      </c>
      <c r="K646" s="34"/>
    </row>
    <row r="647" spans="1:11" x14ac:dyDescent="0.25">
      <c r="A647" s="5" t="s">
        <v>38</v>
      </c>
      <c r="B647" s="5" t="s">
        <v>0</v>
      </c>
      <c r="C647" s="5" t="s">
        <v>7</v>
      </c>
      <c r="D647" s="32">
        <v>41699</v>
      </c>
      <c r="E647" s="33">
        <f t="shared" si="11"/>
        <v>3</v>
      </c>
      <c r="F647" s="33" t="s">
        <v>20</v>
      </c>
      <c r="G647" s="5" t="s">
        <v>14</v>
      </c>
      <c r="H647" s="5" t="s">
        <v>16</v>
      </c>
      <c r="I647" s="5" t="s">
        <v>4</v>
      </c>
      <c r="J647" s="36">
        <v>3237363.8548801187</v>
      </c>
      <c r="K647" s="34"/>
    </row>
    <row r="648" spans="1:11" x14ac:dyDescent="0.25">
      <c r="A648" s="5" t="s">
        <v>38</v>
      </c>
      <c r="B648" s="5" t="s">
        <v>0</v>
      </c>
      <c r="C648" s="5" t="s">
        <v>7</v>
      </c>
      <c r="D648" s="32">
        <v>41730</v>
      </c>
      <c r="E648" s="33">
        <f t="shared" si="11"/>
        <v>4</v>
      </c>
      <c r="F648" s="33" t="s">
        <v>20</v>
      </c>
      <c r="G648" s="5" t="s">
        <v>14</v>
      </c>
      <c r="H648" s="5" t="s">
        <v>16</v>
      </c>
      <c r="I648" s="5" t="s">
        <v>4</v>
      </c>
      <c r="J648" s="36">
        <v>3615453.1290214392</v>
      </c>
      <c r="K648" s="34"/>
    </row>
    <row r="649" spans="1:11" x14ac:dyDescent="0.25">
      <c r="A649" s="5" t="s">
        <v>38</v>
      </c>
      <c r="B649" s="5" t="s">
        <v>0</v>
      </c>
      <c r="C649" s="5" t="s">
        <v>7</v>
      </c>
      <c r="D649" s="32">
        <v>41760</v>
      </c>
      <c r="E649" s="33">
        <f t="shared" si="11"/>
        <v>5</v>
      </c>
      <c r="F649" s="33" t="s">
        <v>20</v>
      </c>
      <c r="G649" s="5" t="s">
        <v>14</v>
      </c>
      <c r="H649" s="5" t="s">
        <v>16</v>
      </c>
      <c r="I649" s="5" t="s">
        <v>4</v>
      </c>
      <c r="J649" s="36">
        <v>2956857.0525275953</v>
      </c>
      <c r="K649" s="34"/>
    </row>
    <row r="650" spans="1:11" x14ac:dyDescent="0.25">
      <c r="A650" s="5" t="s">
        <v>38</v>
      </c>
      <c r="B650" s="5" t="s">
        <v>0</v>
      </c>
      <c r="C650" s="5" t="s">
        <v>7</v>
      </c>
      <c r="D650" s="32">
        <v>41791</v>
      </c>
      <c r="E650" s="33">
        <f t="shared" si="11"/>
        <v>6</v>
      </c>
      <c r="F650" s="33" t="s">
        <v>20</v>
      </c>
      <c r="G650" s="5" t="s">
        <v>14</v>
      </c>
      <c r="H650" s="5" t="s">
        <v>16</v>
      </c>
      <c r="I650" s="5" t="s">
        <v>4</v>
      </c>
      <c r="J650" s="36">
        <v>3215096.199550285</v>
      </c>
      <c r="K650" s="34"/>
    </row>
    <row r="651" spans="1:11" x14ac:dyDescent="0.25">
      <c r="A651" s="5" t="s">
        <v>38</v>
      </c>
      <c r="B651" s="5" t="s">
        <v>35</v>
      </c>
      <c r="C651" s="5" t="s">
        <v>6</v>
      </c>
      <c r="D651" s="32">
        <v>41456</v>
      </c>
      <c r="E651" s="33">
        <f t="shared" si="11"/>
        <v>7</v>
      </c>
      <c r="F651" s="33" t="s">
        <v>1</v>
      </c>
      <c r="G651" s="5" t="s">
        <v>24</v>
      </c>
      <c r="H651" s="5" t="s">
        <v>25</v>
      </c>
      <c r="I651" s="5" t="s">
        <v>4</v>
      </c>
      <c r="J651" s="36">
        <v>859050.95871603675</v>
      </c>
      <c r="K651" s="34"/>
    </row>
    <row r="652" spans="1:11" x14ac:dyDescent="0.25">
      <c r="A652" s="5" t="s">
        <v>38</v>
      </c>
      <c r="B652" s="5" t="s">
        <v>35</v>
      </c>
      <c r="C652" s="5" t="s">
        <v>6</v>
      </c>
      <c r="D652" s="32">
        <v>41487</v>
      </c>
      <c r="E652" s="33">
        <f t="shared" si="11"/>
        <v>8</v>
      </c>
      <c r="F652" s="33" t="s">
        <v>1</v>
      </c>
      <c r="G652" s="5" t="s">
        <v>24</v>
      </c>
      <c r="H652" s="5" t="s">
        <v>25</v>
      </c>
      <c r="I652" s="5" t="s">
        <v>4</v>
      </c>
      <c r="J652" s="36">
        <v>1256568.663764968</v>
      </c>
      <c r="K652" s="34"/>
    </row>
    <row r="653" spans="1:11" x14ac:dyDescent="0.25">
      <c r="A653" s="5" t="s">
        <v>38</v>
      </c>
      <c r="B653" s="5" t="s">
        <v>35</v>
      </c>
      <c r="C653" s="5" t="s">
        <v>6</v>
      </c>
      <c r="D653" s="32">
        <v>41518</v>
      </c>
      <c r="E653" s="33">
        <f t="shared" si="11"/>
        <v>9</v>
      </c>
      <c r="F653" s="33" t="s">
        <v>1</v>
      </c>
      <c r="G653" s="5" t="s">
        <v>24</v>
      </c>
      <c r="H653" s="5" t="s">
        <v>25</v>
      </c>
      <c r="I653" s="5" t="s">
        <v>4</v>
      </c>
      <c r="J653" s="36">
        <v>945239.11169929046</v>
      </c>
      <c r="K653" s="34"/>
    </row>
    <row r="654" spans="1:11" x14ac:dyDescent="0.25">
      <c r="A654" s="5" t="s">
        <v>38</v>
      </c>
      <c r="B654" s="5" t="s">
        <v>35</v>
      </c>
      <c r="C654" s="5" t="s">
        <v>6</v>
      </c>
      <c r="D654" s="32">
        <v>41548</v>
      </c>
      <c r="E654" s="33">
        <f t="shared" si="11"/>
        <v>10</v>
      </c>
      <c r="F654" s="33" t="s">
        <v>1</v>
      </c>
      <c r="G654" s="5" t="s">
        <v>24</v>
      </c>
      <c r="H654" s="5" t="s">
        <v>25</v>
      </c>
      <c r="I654" s="5" t="s">
        <v>4</v>
      </c>
      <c r="J654" s="36">
        <v>897002.08738166792</v>
      </c>
      <c r="K654" s="34"/>
    </row>
    <row r="655" spans="1:11" x14ac:dyDescent="0.25">
      <c r="A655" s="5" t="s">
        <v>38</v>
      </c>
      <c r="B655" s="5" t="s">
        <v>35</v>
      </c>
      <c r="C655" s="5" t="s">
        <v>6</v>
      </c>
      <c r="D655" s="32">
        <v>41579</v>
      </c>
      <c r="E655" s="33">
        <f t="shared" si="11"/>
        <v>11</v>
      </c>
      <c r="F655" s="33" t="s">
        <v>1</v>
      </c>
      <c r="G655" s="5" t="s">
        <v>24</v>
      </c>
      <c r="H655" s="5" t="s">
        <v>25</v>
      </c>
      <c r="I655" s="5" t="s">
        <v>4</v>
      </c>
      <c r="J655" s="36">
        <v>983029.73485591868</v>
      </c>
      <c r="K655" s="34"/>
    </row>
    <row r="656" spans="1:11" x14ac:dyDescent="0.25">
      <c r="A656" s="5" t="s">
        <v>38</v>
      </c>
      <c r="B656" s="5" t="s">
        <v>35</v>
      </c>
      <c r="C656" s="5" t="s">
        <v>6</v>
      </c>
      <c r="D656" s="32">
        <v>41609</v>
      </c>
      <c r="E656" s="33">
        <f t="shared" ref="E656:E719" si="12">MONTH(D656)</f>
        <v>12</v>
      </c>
      <c r="F656" s="33" t="s">
        <v>1</v>
      </c>
      <c r="G656" s="5" t="s">
        <v>24</v>
      </c>
      <c r="H656" s="5" t="s">
        <v>25</v>
      </c>
      <c r="I656" s="5" t="s">
        <v>4</v>
      </c>
      <c r="J656" s="36">
        <v>938538.15127751243</v>
      </c>
      <c r="K656" s="34"/>
    </row>
    <row r="657" spans="1:11" x14ac:dyDescent="0.25">
      <c r="A657" s="5" t="s">
        <v>38</v>
      </c>
      <c r="B657" s="5" t="s">
        <v>35</v>
      </c>
      <c r="C657" s="5" t="s">
        <v>6</v>
      </c>
      <c r="D657" s="32">
        <v>41640</v>
      </c>
      <c r="E657" s="33">
        <f t="shared" si="12"/>
        <v>1</v>
      </c>
      <c r="F657" s="33" t="s">
        <v>1</v>
      </c>
      <c r="G657" s="5" t="s">
        <v>24</v>
      </c>
      <c r="H657" s="5" t="s">
        <v>25</v>
      </c>
      <c r="I657" s="5" t="s">
        <v>4</v>
      </c>
      <c r="J657" s="36">
        <v>1120011.9018488396</v>
      </c>
      <c r="K657" s="34"/>
    </row>
    <row r="658" spans="1:11" x14ac:dyDescent="0.25">
      <c r="A658" s="5" t="s">
        <v>38</v>
      </c>
      <c r="B658" s="5" t="s">
        <v>35</v>
      </c>
      <c r="C658" s="5" t="s">
        <v>6</v>
      </c>
      <c r="D658" s="32">
        <v>41671</v>
      </c>
      <c r="E658" s="33">
        <f t="shared" si="12"/>
        <v>2</v>
      </c>
      <c r="F658" s="33" t="s">
        <v>1</v>
      </c>
      <c r="G658" s="5" t="s">
        <v>24</v>
      </c>
      <c r="H658" s="5" t="s">
        <v>25</v>
      </c>
      <c r="I658" s="5" t="s">
        <v>4</v>
      </c>
      <c r="J658" s="36">
        <v>908869.29775302368</v>
      </c>
      <c r="K658" s="34"/>
    </row>
    <row r="659" spans="1:11" x14ac:dyDescent="0.25">
      <c r="A659" s="5" t="s">
        <v>38</v>
      </c>
      <c r="B659" s="5" t="s">
        <v>35</v>
      </c>
      <c r="C659" s="5" t="s">
        <v>6</v>
      </c>
      <c r="D659" s="32">
        <v>41699</v>
      </c>
      <c r="E659" s="33">
        <f t="shared" si="12"/>
        <v>3</v>
      </c>
      <c r="F659" s="33" t="s">
        <v>1</v>
      </c>
      <c r="G659" s="5" t="s">
        <v>24</v>
      </c>
      <c r="H659" s="5" t="s">
        <v>25</v>
      </c>
      <c r="I659" s="5" t="s">
        <v>4</v>
      </c>
      <c r="J659" s="36">
        <v>962926.50469158008</v>
      </c>
      <c r="K659" s="34"/>
    </row>
    <row r="660" spans="1:11" x14ac:dyDescent="0.25">
      <c r="A660" s="5" t="s">
        <v>38</v>
      </c>
      <c r="B660" s="5" t="s">
        <v>35</v>
      </c>
      <c r="C660" s="5" t="s">
        <v>6</v>
      </c>
      <c r="D660" s="32">
        <v>41730</v>
      </c>
      <c r="E660" s="33">
        <f t="shared" si="12"/>
        <v>4</v>
      </c>
      <c r="F660" s="33" t="s">
        <v>1</v>
      </c>
      <c r="G660" s="5" t="s">
        <v>24</v>
      </c>
      <c r="H660" s="5" t="s">
        <v>25</v>
      </c>
      <c r="I660" s="5" t="s">
        <v>4</v>
      </c>
      <c r="J660" s="36">
        <v>972833.26691238175</v>
      </c>
      <c r="K660" s="34"/>
    </row>
    <row r="661" spans="1:11" x14ac:dyDescent="0.25">
      <c r="A661" s="5" t="s">
        <v>38</v>
      </c>
      <c r="B661" s="5" t="s">
        <v>35</v>
      </c>
      <c r="C661" s="5" t="s">
        <v>6</v>
      </c>
      <c r="D661" s="32">
        <v>41760</v>
      </c>
      <c r="E661" s="33">
        <f t="shared" si="12"/>
        <v>5</v>
      </c>
      <c r="F661" s="33" t="s">
        <v>1</v>
      </c>
      <c r="G661" s="5" t="s">
        <v>24</v>
      </c>
      <c r="H661" s="5" t="s">
        <v>25</v>
      </c>
      <c r="I661" s="5" t="s">
        <v>4</v>
      </c>
      <c r="J661" s="36">
        <v>1071765.8371174217</v>
      </c>
      <c r="K661" s="34"/>
    </row>
    <row r="662" spans="1:11" x14ac:dyDescent="0.25">
      <c r="A662" s="5" t="s">
        <v>38</v>
      </c>
      <c r="B662" s="5" t="s">
        <v>35</v>
      </c>
      <c r="C662" s="5" t="s">
        <v>6</v>
      </c>
      <c r="D662" s="32">
        <v>41791</v>
      </c>
      <c r="E662" s="33">
        <f t="shared" si="12"/>
        <v>6</v>
      </c>
      <c r="F662" s="33" t="s">
        <v>1</v>
      </c>
      <c r="G662" s="5" t="s">
        <v>24</v>
      </c>
      <c r="H662" s="5" t="s">
        <v>25</v>
      </c>
      <c r="I662" s="5" t="s">
        <v>4</v>
      </c>
      <c r="J662" s="36">
        <v>1137792.8543239292</v>
      </c>
      <c r="K662" s="34"/>
    </row>
    <row r="663" spans="1:11" x14ac:dyDescent="0.25">
      <c r="A663" s="5" t="s">
        <v>38</v>
      </c>
      <c r="B663" s="5" t="s">
        <v>35</v>
      </c>
      <c r="C663" s="5" t="s">
        <v>6</v>
      </c>
      <c r="D663" s="32">
        <v>41456</v>
      </c>
      <c r="E663" s="33">
        <f t="shared" si="12"/>
        <v>7</v>
      </c>
      <c r="F663" s="33" t="s">
        <v>1</v>
      </c>
      <c r="G663" s="5" t="s">
        <v>26</v>
      </c>
      <c r="H663" s="5" t="s">
        <v>27</v>
      </c>
      <c r="I663" s="5" t="s">
        <v>4</v>
      </c>
      <c r="J663" s="36">
        <v>411478.37181662378</v>
      </c>
      <c r="K663" s="34"/>
    </row>
    <row r="664" spans="1:11" x14ac:dyDescent="0.25">
      <c r="A664" s="5" t="s">
        <v>38</v>
      </c>
      <c r="B664" s="5" t="s">
        <v>35</v>
      </c>
      <c r="C664" s="5" t="s">
        <v>6</v>
      </c>
      <c r="D664" s="32">
        <v>41487</v>
      </c>
      <c r="E664" s="33">
        <f t="shared" si="12"/>
        <v>8</v>
      </c>
      <c r="F664" s="33" t="s">
        <v>1</v>
      </c>
      <c r="G664" s="5" t="s">
        <v>26</v>
      </c>
      <c r="H664" s="5" t="s">
        <v>27</v>
      </c>
      <c r="I664" s="5" t="s">
        <v>4</v>
      </c>
      <c r="J664" s="36">
        <v>558286.81851324998</v>
      </c>
      <c r="K664" s="34"/>
    </row>
    <row r="665" spans="1:11" x14ac:dyDescent="0.25">
      <c r="A665" s="5" t="s">
        <v>38</v>
      </c>
      <c r="B665" s="5" t="s">
        <v>35</v>
      </c>
      <c r="C665" s="5" t="s">
        <v>6</v>
      </c>
      <c r="D665" s="32">
        <v>41518</v>
      </c>
      <c r="E665" s="33">
        <f t="shared" si="12"/>
        <v>9</v>
      </c>
      <c r="F665" s="33" t="s">
        <v>1</v>
      </c>
      <c r="G665" s="5" t="s">
        <v>26</v>
      </c>
      <c r="H665" s="5" t="s">
        <v>27</v>
      </c>
      <c r="I665" s="5" t="s">
        <v>4</v>
      </c>
      <c r="J665" s="36">
        <v>449699.38278299873</v>
      </c>
      <c r="K665" s="34"/>
    </row>
    <row r="666" spans="1:11" x14ac:dyDescent="0.25">
      <c r="A666" s="5" t="s">
        <v>38</v>
      </c>
      <c r="B666" s="5" t="s">
        <v>35</v>
      </c>
      <c r="C666" s="5" t="s">
        <v>6</v>
      </c>
      <c r="D666" s="32">
        <v>41548</v>
      </c>
      <c r="E666" s="33">
        <f t="shared" si="12"/>
        <v>10</v>
      </c>
      <c r="F666" s="33" t="s">
        <v>1</v>
      </c>
      <c r="G666" s="5" t="s">
        <v>26</v>
      </c>
      <c r="H666" s="5" t="s">
        <v>27</v>
      </c>
      <c r="I666" s="5" t="s">
        <v>4</v>
      </c>
      <c r="J666" s="36">
        <v>427182.91524</v>
      </c>
      <c r="K666" s="34"/>
    </row>
    <row r="667" spans="1:11" x14ac:dyDescent="0.25">
      <c r="A667" s="5" t="s">
        <v>38</v>
      </c>
      <c r="B667" s="5" t="s">
        <v>35</v>
      </c>
      <c r="C667" s="5" t="s">
        <v>6</v>
      </c>
      <c r="D667" s="32">
        <v>41579</v>
      </c>
      <c r="E667" s="33">
        <f t="shared" si="12"/>
        <v>11</v>
      </c>
      <c r="F667" s="33" t="s">
        <v>1</v>
      </c>
      <c r="G667" s="5" t="s">
        <v>26</v>
      </c>
      <c r="H667" s="5" t="s">
        <v>27</v>
      </c>
      <c r="I667" s="5" t="s">
        <v>4</v>
      </c>
      <c r="J667" s="36">
        <v>415259.38098750002</v>
      </c>
      <c r="K667" s="34"/>
    </row>
    <row r="668" spans="1:11" x14ac:dyDescent="0.25">
      <c r="A668" s="5" t="s">
        <v>38</v>
      </c>
      <c r="B668" s="5" t="s">
        <v>35</v>
      </c>
      <c r="C668" s="5" t="s">
        <v>6</v>
      </c>
      <c r="D668" s="32">
        <v>41609</v>
      </c>
      <c r="E668" s="33">
        <f t="shared" si="12"/>
        <v>12</v>
      </c>
      <c r="F668" s="33" t="s">
        <v>1</v>
      </c>
      <c r="G668" s="5" t="s">
        <v>26</v>
      </c>
      <c r="H668" s="5" t="s">
        <v>27</v>
      </c>
      <c r="I668" s="5" t="s">
        <v>4</v>
      </c>
      <c r="J668" s="36">
        <v>427041.03370000009</v>
      </c>
      <c r="K668" s="34"/>
    </row>
    <row r="669" spans="1:11" x14ac:dyDescent="0.25">
      <c r="A669" s="5" t="s">
        <v>38</v>
      </c>
      <c r="B669" s="5" t="s">
        <v>35</v>
      </c>
      <c r="C669" s="5" t="s">
        <v>6</v>
      </c>
      <c r="D669" s="32">
        <v>41640</v>
      </c>
      <c r="E669" s="33">
        <f t="shared" si="12"/>
        <v>1</v>
      </c>
      <c r="F669" s="33" t="s">
        <v>1</v>
      </c>
      <c r="G669" s="5" t="s">
        <v>26</v>
      </c>
      <c r="H669" s="5" t="s">
        <v>27</v>
      </c>
      <c r="I669" s="5" t="s">
        <v>4</v>
      </c>
      <c r="J669" s="36">
        <v>536309.89158199995</v>
      </c>
      <c r="K669" s="34"/>
    </row>
    <row r="670" spans="1:11" x14ac:dyDescent="0.25">
      <c r="A670" s="5" t="s">
        <v>38</v>
      </c>
      <c r="B670" s="5" t="s">
        <v>35</v>
      </c>
      <c r="C670" s="5" t="s">
        <v>6</v>
      </c>
      <c r="D670" s="32">
        <v>41671</v>
      </c>
      <c r="E670" s="33">
        <f t="shared" si="12"/>
        <v>2</v>
      </c>
      <c r="F670" s="33" t="s">
        <v>1</v>
      </c>
      <c r="G670" s="5" t="s">
        <v>26</v>
      </c>
      <c r="H670" s="5" t="s">
        <v>27</v>
      </c>
      <c r="I670" s="5" t="s">
        <v>4</v>
      </c>
      <c r="J670" s="36">
        <v>414358.37553974998</v>
      </c>
      <c r="K670" s="34"/>
    </row>
    <row r="671" spans="1:11" x14ac:dyDescent="0.25">
      <c r="A671" s="5" t="s">
        <v>38</v>
      </c>
      <c r="B671" s="5" t="s">
        <v>35</v>
      </c>
      <c r="C671" s="5" t="s">
        <v>6</v>
      </c>
      <c r="D671" s="32">
        <v>41699</v>
      </c>
      <c r="E671" s="33">
        <f t="shared" si="12"/>
        <v>3</v>
      </c>
      <c r="F671" s="33" t="s">
        <v>1</v>
      </c>
      <c r="G671" s="5" t="s">
        <v>26</v>
      </c>
      <c r="H671" s="5" t="s">
        <v>27</v>
      </c>
      <c r="I671" s="5" t="s">
        <v>4</v>
      </c>
      <c r="J671" s="36">
        <v>484912.71240800002</v>
      </c>
      <c r="K671" s="34"/>
    </row>
    <row r="672" spans="1:11" x14ac:dyDescent="0.25">
      <c r="A672" s="5" t="s">
        <v>38</v>
      </c>
      <c r="B672" s="5" t="s">
        <v>35</v>
      </c>
      <c r="C672" s="5" t="s">
        <v>6</v>
      </c>
      <c r="D672" s="32">
        <v>41730</v>
      </c>
      <c r="E672" s="33">
        <f t="shared" si="12"/>
        <v>4</v>
      </c>
      <c r="F672" s="33" t="s">
        <v>1</v>
      </c>
      <c r="G672" s="5" t="s">
        <v>26</v>
      </c>
      <c r="H672" s="5" t="s">
        <v>27</v>
      </c>
      <c r="I672" s="5" t="s">
        <v>4</v>
      </c>
      <c r="J672" s="36">
        <v>419935.11569100001</v>
      </c>
      <c r="K672" s="34"/>
    </row>
    <row r="673" spans="1:11" x14ac:dyDescent="0.25">
      <c r="A673" s="5" t="s">
        <v>38</v>
      </c>
      <c r="B673" s="5" t="s">
        <v>35</v>
      </c>
      <c r="C673" s="5" t="s">
        <v>6</v>
      </c>
      <c r="D673" s="32">
        <v>41760</v>
      </c>
      <c r="E673" s="33">
        <f t="shared" si="12"/>
        <v>5</v>
      </c>
      <c r="F673" s="33" t="s">
        <v>1</v>
      </c>
      <c r="G673" s="5" t="s">
        <v>26</v>
      </c>
      <c r="H673" s="5" t="s">
        <v>27</v>
      </c>
      <c r="I673" s="5" t="s">
        <v>4</v>
      </c>
      <c r="J673" s="36">
        <v>448216.05637499999</v>
      </c>
      <c r="K673" s="34"/>
    </row>
    <row r="674" spans="1:11" x14ac:dyDescent="0.25">
      <c r="A674" s="5" t="s">
        <v>38</v>
      </c>
      <c r="B674" s="5" t="s">
        <v>35</v>
      </c>
      <c r="C674" s="5" t="s">
        <v>6</v>
      </c>
      <c r="D674" s="32">
        <v>41791</v>
      </c>
      <c r="E674" s="33">
        <f t="shared" si="12"/>
        <v>6</v>
      </c>
      <c r="F674" s="33" t="s">
        <v>1</v>
      </c>
      <c r="G674" s="5" t="s">
        <v>26</v>
      </c>
      <c r="H674" s="5" t="s">
        <v>27</v>
      </c>
      <c r="I674" s="5" t="s">
        <v>4</v>
      </c>
      <c r="J674" s="36">
        <v>532127.64313450002</v>
      </c>
      <c r="K674" s="34"/>
    </row>
    <row r="675" spans="1:11" x14ac:dyDescent="0.25">
      <c r="A675" s="5" t="s">
        <v>38</v>
      </c>
      <c r="B675" s="5" t="s">
        <v>35</v>
      </c>
      <c r="C675" s="5" t="s">
        <v>6</v>
      </c>
      <c r="D675" s="32">
        <v>41456</v>
      </c>
      <c r="E675" s="33">
        <f t="shared" si="12"/>
        <v>7</v>
      </c>
      <c r="F675" s="33" t="s">
        <v>1</v>
      </c>
      <c r="G675" s="5" t="s">
        <v>26</v>
      </c>
      <c r="H675" s="5" t="s">
        <v>28</v>
      </c>
      <c r="I675" s="5" t="s">
        <v>4</v>
      </c>
      <c r="J675" s="36">
        <v>610297.37310056051</v>
      </c>
      <c r="K675" s="34"/>
    </row>
    <row r="676" spans="1:11" x14ac:dyDescent="0.25">
      <c r="A676" s="5" t="s">
        <v>38</v>
      </c>
      <c r="B676" s="5" t="s">
        <v>35</v>
      </c>
      <c r="C676" s="5" t="s">
        <v>6</v>
      </c>
      <c r="D676" s="32">
        <v>41487</v>
      </c>
      <c r="E676" s="33">
        <f t="shared" si="12"/>
        <v>8</v>
      </c>
      <c r="F676" s="33" t="s">
        <v>1</v>
      </c>
      <c r="G676" s="5" t="s">
        <v>26</v>
      </c>
      <c r="H676" s="5" t="s">
        <v>28</v>
      </c>
      <c r="I676" s="5" t="s">
        <v>4</v>
      </c>
      <c r="J676" s="36">
        <v>908795.20773656247</v>
      </c>
      <c r="K676" s="34"/>
    </row>
    <row r="677" spans="1:11" x14ac:dyDescent="0.25">
      <c r="A677" s="5" t="s">
        <v>38</v>
      </c>
      <c r="B677" s="5" t="s">
        <v>35</v>
      </c>
      <c r="C677" s="5" t="s">
        <v>6</v>
      </c>
      <c r="D677" s="32">
        <v>41518</v>
      </c>
      <c r="E677" s="33">
        <f t="shared" si="12"/>
        <v>9</v>
      </c>
      <c r="F677" s="33" t="s">
        <v>1</v>
      </c>
      <c r="G677" s="5" t="s">
        <v>26</v>
      </c>
      <c r="H677" s="5" t="s">
        <v>28</v>
      </c>
      <c r="I677" s="5" t="s">
        <v>4</v>
      </c>
      <c r="J677" s="36">
        <v>711025.90062299802</v>
      </c>
      <c r="K677" s="34"/>
    </row>
    <row r="678" spans="1:11" x14ac:dyDescent="0.25">
      <c r="A678" s="5" t="s">
        <v>38</v>
      </c>
      <c r="B678" s="5" t="s">
        <v>35</v>
      </c>
      <c r="C678" s="5" t="s">
        <v>6</v>
      </c>
      <c r="D678" s="32">
        <v>41548</v>
      </c>
      <c r="E678" s="33">
        <f t="shared" si="12"/>
        <v>10</v>
      </c>
      <c r="F678" s="33" t="s">
        <v>1</v>
      </c>
      <c r="G678" s="5" t="s">
        <v>26</v>
      </c>
      <c r="H678" s="5" t="s">
        <v>28</v>
      </c>
      <c r="I678" s="5" t="s">
        <v>4</v>
      </c>
      <c r="J678" s="36">
        <v>699813.46326262481</v>
      </c>
      <c r="K678" s="34"/>
    </row>
    <row r="679" spans="1:11" x14ac:dyDescent="0.25">
      <c r="A679" s="5" t="s">
        <v>38</v>
      </c>
      <c r="B679" s="5" t="s">
        <v>35</v>
      </c>
      <c r="C679" s="5" t="s">
        <v>6</v>
      </c>
      <c r="D679" s="32">
        <v>41579</v>
      </c>
      <c r="E679" s="33">
        <f t="shared" si="12"/>
        <v>11</v>
      </c>
      <c r="F679" s="33" t="s">
        <v>1</v>
      </c>
      <c r="G679" s="5" t="s">
        <v>26</v>
      </c>
      <c r="H679" s="5" t="s">
        <v>28</v>
      </c>
      <c r="I679" s="5" t="s">
        <v>4</v>
      </c>
      <c r="J679" s="36">
        <v>619174.29107624991</v>
      </c>
      <c r="K679" s="34"/>
    </row>
    <row r="680" spans="1:11" x14ac:dyDescent="0.25">
      <c r="A680" s="5" t="s">
        <v>38</v>
      </c>
      <c r="B680" s="5" t="s">
        <v>35</v>
      </c>
      <c r="C680" s="5" t="s">
        <v>6</v>
      </c>
      <c r="D680" s="32">
        <v>41609</v>
      </c>
      <c r="E680" s="33">
        <f t="shared" si="12"/>
        <v>12</v>
      </c>
      <c r="F680" s="33" t="s">
        <v>1</v>
      </c>
      <c r="G680" s="5" t="s">
        <v>26</v>
      </c>
      <c r="H680" s="5" t="s">
        <v>28</v>
      </c>
      <c r="I680" s="5" t="s">
        <v>4</v>
      </c>
      <c r="J680" s="36">
        <v>641582.36576999992</v>
      </c>
      <c r="K680" s="34"/>
    </row>
    <row r="681" spans="1:11" x14ac:dyDescent="0.25">
      <c r="A681" s="5" t="s">
        <v>38</v>
      </c>
      <c r="B681" s="5" t="s">
        <v>35</v>
      </c>
      <c r="C681" s="5" t="s">
        <v>6</v>
      </c>
      <c r="D681" s="32">
        <v>41640</v>
      </c>
      <c r="E681" s="33">
        <f t="shared" si="12"/>
        <v>1</v>
      </c>
      <c r="F681" s="33" t="s">
        <v>1</v>
      </c>
      <c r="G681" s="5" t="s">
        <v>26</v>
      </c>
      <c r="H681" s="5" t="s">
        <v>28</v>
      </c>
      <c r="I681" s="5" t="s">
        <v>4</v>
      </c>
      <c r="J681" s="36">
        <v>740585.34395999974</v>
      </c>
      <c r="K681" s="34"/>
    </row>
    <row r="682" spans="1:11" x14ac:dyDescent="0.25">
      <c r="A682" s="5" t="s">
        <v>38</v>
      </c>
      <c r="B682" s="5" t="s">
        <v>35</v>
      </c>
      <c r="C682" s="5" t="s">
        <v>6</v>
      </c>
      <c r="D682" s="32">
        <v>41671</v>
      </c>
      <c r="E682" s="33">
        <f t="shared" si="12"/>
        <v>2</v>
      </c>
      <c r="F682" s="33" t="s">
        <v>1</v>
      </c>
      <c r="G682" s="5" t="s">
        <v>26</v>
      </c>
      <c r="H682" s="5" t="s">
        <v>28</v>
      </c>
      <c r="I682" s="5" t="s">
        <v>4</v>
      </c>
      <c r="J682" s="36">
        <v>665533.05688012496</v>
      </c>
      <c r="K682" s="34"/>
    </row>
    <row r="683" spans="1:11" x14ac:dyDescent="0.25">
      <c r="A683" s="5" t="s">
        <v>38</v>
      </c>
      <c r="B683" s="5" t="s">
        <v>35</v>
      </c>
      <c r="C683" s="5" t="s">
        <v>6</v>
      </c>
      <c r="D683" s="32">
        <v>41699</v>
      </c>
      <c r="E683" s="33">
        <f t="shared" si="12"/>
        <v>3</v>
      </c>
      <c r="F683" s="33" t="s">
        <v>1</v>
      </c>
      <c r="G683" s="5" t="s">
        <v>26</v>
      </c>
      <c r="H683" s="5" t="s">
        <v>28</v>
      </c>
      <c r="I683" s="5" t="s">
        <v>4</v>
      </c>
      <c r="J683" s="36">
        <v>608946.05938500003</v>
      </c>
      <c r="K683" s="34"/>
    </row>
    <row r="684" spans="1:11" x14ac:dyDescent="0.25">
      <c r="A684" s="5" t="s">
        <v>38</v>
      </c>
      <c r="B684" s="5" t="s">
        <v>35</v>
      </c>
      <c r="C684" s="5" t="s">
        <v>6</v>
      </c>
      <c r="D684" s="32">
        <v>41730</v>
      </c>
      <c r="E684" s="33">
        <f t="shared" si="12"/>
        <v>4</v>
      </c>
      <c r="F684" s="33" t="s">
        <v>1</v>
      </c>
      <c r="G684" s="5" t="s">
        <v>26</v>
      </c>
      <c r="H684" s="5" t="s">
        <v>28</v>
      </c>
      <c r="I684" s="5" t="s">
        <v>4</v>
      </c>
      <c r="J684" s="36">
        <v>706548.92858549999</v>
      </c>
      <c r="K684" s="34"/>
    </row>
    <row r="685" spans="1:11" x14ac:dyDescent="0.25">
      <c r="A685" s="5" t="s">
        <v>38</v>
      </c>
      <c r="B685" s="5" t="s">
        <v>35</v>
      </c>
      <c r="C685" s="5" t="s">
        <v>6</v>
      </c>
      <c r="D685" s="32">
        <v>41760</v>
      </c>
      <c r="E685" s="33">
        <f t="shared" si="12"/>
        <v>5</v>
      </c>
      <c r="F685" s="33" t="s">
        <v>1</v>
      </c>
      <c r="G685" s="5" t="s">
        <v>26</v>
      </c>
      <c r="H685" s="5" t="s">
        <v>28</v>
      </c>
      <c r="I685" s="5" t="s">
        <v>4</v>
      </c>
      <c r="J685" s="36">
        <v>684073.99396875</v>
      </c>
      <c r="K685" s="34"/>
    </row>
    <row r="686" spans="1:11" x14ac:dyDescent="0.25">
      <c r="A686" s="5" t="s">
        <v>38</v>
      </c>
      <c r="B686" s="5" t="s">
        <v>35</v>
      </c>
      <c r="C686" s="5" t="s">
        <v>6</v>
      </c>
      <c r="D686" s="32">
        <v>41791</v>
      </c>
      <c r="E686" s="33">
        <f t="shared" si="12"/>
        <v>6</v>
      </c>
      <c r="F686" s="33" t="s">
        <v>1</v>
      </c>
      <c r="G686" s="5" t="s">
        <v>26</v>
      </c>
      <c r="H686" s="5" t="s">
        <v>28</v>
      </c>
      <c r="I686" s="5" t="s">
        <v>4</v>
      </c>
      <c r="J686" s="36">
        <v>795822.70165668742</v>
      </c>
      <c r="K686" s="34"/>
    </row>
    <row r="687" spans="1:11" x14ac:dyDescent="0.25">
      <c r="A687" s="5" t="s">
        <v>38</v>
      </c>
      <c r="B687" s="5" t="s">
        <v>35</v>
      </c>
      <c r="C687" s="5" t="s">
        <v>6</v>
      </c>
      <c r="D687" s="32">
        <v>41456</v>
      </c>
      <c r="E687" s="33">
        <f t="shared" si="12"/>
        <v>7</v>
      </c>
      <c r="F687" s="33" t="s">
        <v>1</v>
      </c>
      <c r="G687" s="5" t="s">
        <v>44</v>
      </c>
      <c r="H687" s="5" t="s">
        <v>29</v>
      </c>
      <c r="I687" s="5" t="s">
        <v>4</v>
      </c>
      <c r="J687" s="36">
        <v>334574.56978850893</v>
      </c>
      <c r="K687" s="34"/>
    </row>
    <row r="688" spans="1:11" x14ac:dyDescent="0.25">
      <c r="A688" s="5" t="s">
        <v>38</v>
      </c>
      <c r="B688" s="5" t="s">
        <v>35</v>
      </c>
      <c r="C688" s="5" t="s">
        <v>6</v>
      </c>
      <c r="D688" s="32">
        <v>41487</v>
      </c>
      <c r="E688" s="33">
        <f t="shared" si="12"/>
        <v>8</v>
      </c>
      <c r="F688" s="33" t="s">
        <v>1</v>
      </c>
      <c r="G688" s="5" t="s">
        <v>44</v>
      </c>
      <c r="H688" s="5" t="s">
        <v>29</v>
      </c>
      <c r="I688" s="5" t="s">
        <v>4</v>
      </c>
      <c r="J688" s="36">
        <v>492735.34629342239</v>
      </c>
      <c r="K688" s="34"/>
    </row>
    <row r="689" spans="1:11" x14ac:dyDescent="0.25">
      <c r="A689" s="5" t="s">
        <v>38</v>
      </c>
      <c r="B689" s="5" t="s">
        <v>35</v>
      </c>
      <c r="C689" s="5" t="s">
        <v>6</v>
      </c>
      <c r="D689" s="32">
        <v>41518</v>
      </c>
      <c r="E689" s="33">
        <f t="shared" si="12"/>
        <v>9</v>
      </c>
      <c r="F689" s="33" t="s">
        <v>1</v>
      </c>
      <c r="G689" s="5" t="s">
        <v>44</v>
      </c>
      <c r="H689" s="5" t="s">
        <v>29</v>
      </c>
      <c r="I689" s="5" t="s">
        <v>4</v>
      </c>
      <c r="J689" s="36">
        <v>423886.13007635879</v>
      </c>
      <c r="K689" s="34"/>
    </row>
    <row r="690" spans="1:11" x14ac:dyDescent="0.25">
      <c r="A690" s="5" t="s">
        <v>38</v>
      </c>
      <c r="B690" s="5" t="s">
        <v>35</v>
      </c>
      <c r="C690" s="5" t="s">
        <v>6</v>
      </c>
      <c r="D690" s="32">
        <v>41548</v>
      </c>
      <c r="E690" s="33">
        <f t="shared" si="12"/>
        <v>10</v>
      </c>
      <c r="F690" s="33" t="s">
        <v>1</v>
      </c>
      <c r="G690" s="5" t="s">
        <v>44</v>
      </c>
      <c r="H690" s="5" t="s">
        <v>29</v>
      </c>
      <c r="I690" s="5" t="s">
        <v>4</v>
      </c>
      <c r="J690" s="36">
        <v>370340.02732499992</v>
      </c>
      <c r="K690" s="34"/>
    </row>
    <row r="691" spans="1:11" x14ac:dyDescent="0.25">
      <c r="A691" s="5" t="s">
        <v>38</v>
      </c>
      <c r="B691" s="5" t="s">
        <v>35</v>
      </c>
      <c r="C691" s="5" t="s">
        <v>6</v>
      </c>
      <c r="D691" s="32">
        <v>41579</v>
      </c>
      <c r="E691" s="33">
        <f t="shared" si="12"/>
        <v>11</v>
      </c>
      <c r="F691" s="33" t="s">
        <v>1</v>
      </c>
      <c r="G691" s="5" t="s">
        <v>44</v>
      </c>
      <c r="H691" s="5" t="s">
        <v>29</v>
      </c>
      <c r="I691" s="5" t="s">
        <v>4</v>
      </c>
      <c r="J691" s="36">
        <v>388537.72727419995</v>
      </c>
      <c r="K691" s="34"/>
    </row>
    <row r="692" spans="1:11" x14ac:dyDescent="0.25">
      <c r="A692" s="5" t="s">
        <v>38</v>
      </c>
      <c r="B692" s="5" t="s">
        <v>35</v>
      </c>
      <c r="C692" s="5" t="s">
        <v>6</v>
      </c>
      <c r="D692" s="32">
        <v>41609</v>
      </c>
      <c r="E692" s="33">
        <f t="shared" si="12"/>
        <v>12</v>
      </c>
      <c r="F692" s="33" t="s">
        <v>1</v>
      </c>
      <c r="G692" s="5" t="s">
        <v>44</v>
      </c>
      <c r="H692" s="5" t="s">
        <v>29</v>
      </c>
      <c r="I692" s="5" t="s">
        <v>4</v>
      </c>
      <c r="J692" s="36">
        <v>338577.18673479994</v>
      </c>
      <c r="K692" s="34"/>
    </row>
    <row r="693" spans="1:11" x14ac:dyDescent="0.25">
      <c r="A693" s="5" t="s">
        <v>38</v>
      </c>
      <c r="B693" s="5" t="s">
        <v>35</v>
      </c>
      <c r="C693" s="5" t="s">
        <v>6</v>
      </c>
      <c r="D693" s="32">
        <v>41640</v>
      </c>
      <c r="E693" s="33">
        <f t="shared" si="12"/>
        <v>1</v>
      </c>
      <c r="F693" s="33" t="s">
        <v>1</v>
      </c>
      <c r="G693" s="5" t="s">
        <v>44</v>
      </c>
      <c r="H693" s="5" t="s">
        <v>29</v>
      </c>
      <c r="I693" s="5" t="s">
        <v>4</v>
      </c>
      <c r="J693" s="36">
        <v>466373.20086803986</v>
      </c>
      <c r="K693" s="34"/>
    </row>
    <row r="694" spans="1:11" x14ac:dyDescent="0.25">
      <c r="A694" s="5" t="s">
        <v>38</v>
      </c>
      <c r="B694" s="5" t="s">
        <v>35</v>
      </c>
      <c r="C694" s="5" t="s">
        <v>6</v>
      </c>
      <c r="D694" s="32">
        <v>41671</v>
      </c>
      <c r="E694" s="33">
        <f t="shared" si="12"/>
        <v>2</v>
      </c>
      <c r="F694" s="33" t="s">
        <v>1</v>
      </c>
      <c r="G694" s="5" t="s">
        <v>44</v>
      </c>
      <c r="H694" s="5" t="s">
        <v>29</v>
      </c>
      <c r="I694" s="5" t="s">
        <v>4</v>
      </c>
      <c r="J694" s="36">
        <v>388574.67707873997</v>
      </c>
      <c r="K694" s="34"/>
    </row>
    <row r="695" spans="1:11" x14ac:dyDescent="0.25">
      <c r="A695" s="5" t="s">
        <v>38</v>
      </c>
      <c r="B695" s="5" t="s">
        <v>35</v>
      </c>
      <c r="C695" s="5" t="s">
        <v>6</v>
      </c>
      <c r="D695" s="32">
        <v>41699</v>
      </c>
      <c r="E695" s="33">
        <f t="shared" si="12"/>
        <v>3</v>
      </c>
      <c r="F695" s="33" t="s">
        <v>1</v>
      </c>
      <c r="G695" s="5" t="s">
        <v>44</v>
      </c>
      <c r="H695" s="5" t="s">
        <v>29</v>
      </c>
      <c r="I695" s="5" t="s">
        <v>4</v>
      </c>
      <c r="J695" s="36">
        <v>356192.71368815994</v>
      </c>
      <c r="K695" s="34"/>
    </row>
    <row r="696" spans="1:11" x14ac:dyDescent="0.25">
      <c r="A696" s="5" t="s">
        <v>38</v>
      </c>
      <c r="B696" s="5" t="s">
        <v>35</v>
      </c>
      <c r="C696" s="5" t="s">
        <v>6</v>
      </c>
      <c r="D696" s="32">
        <v>41730</v>
      </c>
      <c r="E696" s="33">
        <f t="shared" si="12"/>
        <v>4</v>
      </c>
      <c r="F696" s="33" t="s">
        <v>1</v>
      </c>
      <c r="G696" s="5" t="s">
        <v>44</v>
      </c>
      <c r="H696" s="5" t="s">
        <v>29</v>
      </c>
      <c r="I696" s="5" t="s">
        <v>4</v>
      </c>
      <c r="J696" s="36">
        <v>381723.53905412991</v>
      </c>
      <c r="K696" s="34"/>
    </row>
    <row r="697" spans="1:11" x14ac:dyDescent="0.25">
      <c r="A697" s="5" t="s">
        <v>38</v>
      </c>
      <c r="B697" s="5" t="s">
        <v>35</v>
      </c>
      <c r="C697" s="5" t="s">
        <v>6</v>
      </c>
      <c r="D697" s="32">
        <v>41760</v>
      </c>
      <c r="E697" s="33">
        <f t="shared" si="12"/>
        <v>5</v>
      </c>
      <c r="F697" s="33" t="s">
        <v>1</v>
      </c>
      <c r="G697" s="5" t="s">
        <v>44</v>
      </c>
      <c r="H697" s="5" t="s">
        <v>29</v>
      </c>
      <c r="I697" s="5" t="s">
        <v>4</v>
      </c>
      <c r="J697" s="36">
        <v>429911.03490812494</v>
      </c>
      <c r="K697" s="34"/>
    </row>
    <row r="698" spans="1:11" x14ac:dyDescent="0.25">
      <c r="A698" s="5" t="s">
        <v>38</v>
      </c>
      <c r="B698" s="5" t="s">
        <v>35</v>
      </c>
      <c r="C698" s="5" t="s">
        <v>6</v>
      </c>
      <c r="D698" s="32">
        <v>41791</v>
      </c>
      <c r="E698" s="33">
        <f t="shared" si="12"/>
        <v>6</v>
      </c>
      <c r="F698" s="33" t="s">
        <v>1</v>
      </c>
      <c r="G698" s="5" t="s">
        <v>44</v>
      </c>
      <c r="H698" s="5" t="s">
        <v>29</v>
      </c>
      <c r="I698" s="5" t="s">
        <v>4</v>
      </c>
      <c r="J698" s="36">
        <v>476034.24514096242</v>
      </c>
      <c r="K698" s="34"/>
    </row>
    <row r="699" spans="1:11" x14ac:dyDescent="0.25">
      <c r="A699" s="5" t="s">
        <v>38</v>
      </c>
      <c r="B699" s="5" t="s">
        <v>35</v>
      </c>
      <c r="C699" s="5" t="s">
        <v>6</v>
      </c>
      <c r="D699" s="32">
        <v>41456</v>
      </c>
      <c r="E699" s="33">
        <f t="shared" si="12"/>
        <v>7</v>
      </c>
      <c r="F699" s="33" t="s">
        <v>1</v>
      </c>
      <c r="G699" s="5" t="s">
        <v>44</v>
      </c>
      <c r="H699" s="5" t="s">
        <v>30</v>
      </c>
      <c r="I699" s="5" t="s">
        <v>4</v>
      </c>
      <c r="J699" s="36">
        <v>221632.12385716435</v>
      </c>
      <c r="K699" s="34"/>
    </row>
    <row r="700" spans="1:11" x14ac:dyDescent="0.25">
      <c r="A700" s="5" t="s">
        <v>38</v>
      </c>
      <c r="B700" s="5" t="s">
        <v>35</v>
      </c>
      <c r="C700" s="5" t="s">
        <v>6</v>
      </c>
      <c r="D700" s="32">
        <v>41487</v>
      </c>
      <c r="E700" s="33">
        <f t="shared" si="12"/>
        <v>8</v>
      </c>
      <c r="F700" s="33" t="s">
        <v>1</v>
      </c>
      <c r="G700" s="5" t="s">
        <v>44</v>
      </c>
      <c r="H700" s="5" t="s">
        <v>30</v>
      </c>
      <c r="I700" s="5" t="s">
        <v>4</v>
      </c>
      <c r="J700" s="36">
        <v>298721.115169695</v>
      </c>
      <c r="K700" s="34"/>
    </row>
    <row r="701" spans="1:11" x14ac:dyDescent="0.25">
      <c r="A701" s="5" t="s">
        <v>38</v>
      </c>
      <c r="B701" s="5" t="s">
        <v>35</v>
      </c>
      <c r="C701" s="5" t="s">
        <v>6</v>
      </c>
      <c r="D701" s="32">
        <v>41518</v>
      </c>
      <c r="E701" s="33">
        <f t="shared" si="12"/>
        <v>9</v>
      </c>
      <c r="F701" s="33" t="s">
        <v>1</v>
      </c>
      <c r="G701" s="5" t="s">
        <v>44</v>
      </c>
      <c r="H701" s="5" t="s">
        <v>30</v>
      </c>
      <c r="I701" s="5" t="s">
        <v>4</v>
      </c>
      <c r="J701" s="36">
        <v>263980.61528681178</v>
      </c>
      <c r="K701" s="34"/>
    </row>
    <row r="702" spans="1:11" x14ac:dyDescent="0.25">
      <c r="A702" s="5" t="s">
        <v>38</v>
      </c>
      <c r="B702" s="5" t="s">
        <v>35</v>
      </c>
      <c r="C702" s="5" t="s">
        <v>6</v>
      </c>
      <c r="D702" s="32">
        <v>41548</v>
      </c>
      <c r="E702" s="33">
        <f t="shared" si="12"/>
        <v>10</v>
      </c>
      <c r="F702" s="33" t="s">
        <v>1</v>
      </c>
      <c r="G702" s="5" t="s">
        <v>44</v>
      </c>
      <c r="H702" s="5" t="s">
        <v>30</v>
      </c>
      <c r="I702" s="5" t="s">
        <v>4</v>
      </c>
      <c r="J702" s="36">
        <v>219795.94496150999</v>
      </c>
      <c r="K702" s="34"/>
    </row>
    <row r="703" spans="1:11" x14ac:dyDescent="0.25">
      <c r="A703" s="5" t="s">
        <v>38</v>
      </c>
      <c r="B703" s="5" t="s">
        <v>35</v>
      </c>
      <c r="C703" s="5" t="s">
        <v>6</v>
      </c>
      <c r="D703" s="32">
        <v>41579</v>
      </c>
      <c r="E703" s="33">
        <f t="shared" si="12"/>
        <v>11</v>
      </c>
      <c r="F703" s="33" t="s">
        <v>1</v>
      </c>
      <c r="G703" s="5" t="s">
        <v>44</v>
      </c>
      <c r="H703" s="5" t="s">
        <v>30</v>
      </c>
      <c r="I703" s="5" t="s">
        <v>4</v>
      </c>
      <c r="J703" s="36">
        <v>258222.34619527502</v>
      </c>
      <c r="K703" s="34"/>
    </row>
    <row r="704" spans="1:11" x14ac:dyDescent="0.25">
      <c r="A704" s="5" t="s">
        <v>38</v>
      </c>
      <c r="B704" s="5" t="s">
        <v>35</v>
      </c>
      <c r="C704" s="5" t="s">
        <v>6</v>
      </c>
      <c r="D704" s="32">
        <v>41609</v>
      </c>
      <c r="E704" s="33">
        <f t="shared" si="12"/>
        <v>12</v>
      </c>
      <c r="F704" s="33" t="s">
        <v>1</v>
      </c>
      <c r="G704" s="5" t="s">
        <v>44</v>
      </c>
      <c r="H704" s="5" t="s">
        <v>30</v>
      </c>
      <c r="I704" s="5" t="s">
        <v>4</v>
      </c>
      <c r="J704" s="36">
        <v>230372.47477350003</v>
      </c>
      <c r="K704" s="34"/>
    </row>
    <row r="705" spans="1:11" x14ac:dyDescent="0.25">
      <c r="A705" s="5" t="s">
        <v>38</v>
      </c>
      <c r="B705" s="5" t="s">
        <v>35</v>
      </c>
      <c r="C705" s="5" t="s">
        <v>6</v>
      </c>
      <c r="D705" s="32">
        <v>41640</v>
      </c>
      <c r="E705" s="33">
        <f t="shared" si="12"/>
        <v>1</v>
      </c>
      <c r="F705" s="33" t="s">
        <v>1</v>
      </c>
      <c r="G705" s="5" t="s">
        <v>44</v>
      </c>
      <c r="H705" s="5" t="s">
        <v>30</v>
      </c>
      <c r="I705" s="5" t="s">
        <v>4</v>
      </c>
      <c r="J705" s="36">
        <v>269842.36896287993</v>
      </c>
      <c r="K705" s="34"/>
    </row>
    <row r="706" spans="1:11" x14ac:dyDescent="0.25">
      <c r="A706" s="5" t="s">
        <v>38</v>
      </c>
      <c r="B706" s="5" t="s">
        <v>35</v>
      </c>
      <c r="C706" s="5" t="s">
        <v>6</v>
      </c>
      <c r="D706" s="32">
        <v>41671</v>
      </c>
      <c r="E706" s="33">
        <f t="shared" si="12"/>
        <v>2</v>
      </c>
      <c r="F706" s="33" t="s">
        <v>1</v>
      </c>
      <c r="G706" s="5" t="s">
        <v>44</v>
      </c>
      <c r="H706" s="5" t="s">
        <v>30</v>
      </c>
      <c r="I706" s="5" t="s">
        <v>4</v>
      </c>
      <c r="J706" s="36">
        <v>229486.43250580502</v>
      </c>
      <c r="K706" s="34"/>
    </row>
    <row r="707" spans="1:11" x14ac:dyDescent="0.25">
      <c r="A707" s="5" t="s">
        <v>38</v>
      </c>
      <c r="B707" s="5" t="s">
        <v>35</v>
      </c>
      <c r="C707" s="5" t="s">
        <v>6</v>
      </c>
      <c r="D707" s="32">
        <v>41699</v>
      </c>
      <c r="E707" s="33">
        <f t="shared" si="12"/>
        <v>3</v>
      </c>
      <c r="F707" s="33" t="s">
        <v>1</v>
      </c>
      <c r="G707" s="5" t="s">
        <v>44</v>
      </c>
      <c r="H707" s="5" t="s">
        <v>30</v>
      </c>
      <c r="I707" s="5" t="s">
        <v>4</v>
      </c>
      <c r="J707" s="36">
        <v>247771.36577484003</v>
      </c>
      <c r="K707" s="34"/>
    </row>
    <row r="708" spans="1:11" x14ac:dyDescent="0.25">
      <c r="A708" s="5" t="s">
        <v>38</v>
      </c>
      <c r="B708" s="5" t="s">
        <v>35</v>
      </c>
      <c r="C708" s="5" t="s">
        <v>6</v>
      </c>
      <c r="D708" s="32">
        <v>41730</v>
      </c>
      <c r="E708" s="33">
        <f t="shared" si="12"/>
        <v>4</v>
      </c>
      <c r="F708" s="33" t="s">
        <v>1</v>
      </c>
      <c r="G708" s="5" t="s">
        <v>44</v>
      </c>
      <c r="H708" s="5" t="s">
        <v>30</v>
      </c>
      <c r="I708" s="5" t="s">
        <v>4</v>
      </c>
      <c r="J708" s="36">
        <v>247653.76578579002</v>
      </c>
      <c r="K708" s="34"/>
    </row>
    <row r="709" spans="1:11" x14ac:dyDescent="0.25">
      <c r="A709" s="5" t="s">
        <v>38</v>
      </c>
      <c r="B709" s="5" t="s">
        <v>35</v>
      </c>
      <c r="C709" s="5" t="s">
        <v>6</v>
      </c>
      <c r="D709" s="32">
        <v>41760</v>
      </c>
      <c r="E709" s="33">
        <f t="shared" si="12"/>
        <v>5</v>
      </c>
      <c r="F709" s="33" t="s">
        <v>1</v>
      </c>
      <c r="G709" s="5" t="s">
        <v>44</v>
      </c>
      <c r="H709" s="5" t="s">
        <v>30</v>
      </c>
      <c r="I709" s="5" t="s">
        <v>4</v>
      </c>
      <c r="J709" s="36">
        <v>257537.95336406256</v>
      </c>
      <c r="K709" s="34"/>
    </row>
    <row r="710" spans="1:11" x14ac:dyDescent="0.25">
      <c r="A710" s="5" t="s">
        <v>38</v>
      </c>
      <c r="B710" s="5" t="s">
        <v>35</v>
      </c>
      <c r="C710" s="5" t="s">
        <v>6</v>
      </c>
      <c r="D710" s="32">
        <v>41791</v>
      </c>
      <c r="E710" s="33">
        <f t="shared" si="12"/>
        <v>6</v>
      </c>
      <c r="F710" s="33" t="s">
        <v>1</v>
      </c>
      <c r="G710" s="5" t="s">
        <v>44</v>
      </c>
      <c r="H710" s="5" t="s">
        <v>30</v>
      </c>
      <c r="I710" s="5" t="s">
        <v>4</v>
      </c>
      <c r="J710" s="36">
        <v>273028.52946296253</v>
      </c>
      <c r="K710" s="34"/>
    </row>
    <row r="711" spans="1:11" x14ac:dyDescent="0.25">
      <c r="A711" s="5" t="s">
        <v>38</v>
      </c>
      <c r="B711" s="5" t="s">
        <v>35</v>
      </c>
      <c r="C711" s="5" t="s">
        <v>6</v>
      </c>
      <c r="D711" s="32">
        <v>41456</v>
      </c>
      <c r="E711" s="33">
        <f t="shared" si="12"/>
        <v>7</v>
      </c>
      <c r="F711" s="33" t="s">
        <v>1</v>
      </c>
      <c r="G711" s="5" t="s">
        <v>44</v>
      </c>
      <c r="H711" s="5" t="s">
        <v>31</v>
      </c>
      <c r="I711" s="5" t="s">
        <v>4</v>
      </c>
      <c r="J711" s="36">
        <v>270317.51001272164</v>
      </c>
      <c r="K711" s="34"/>
    </row>
    <row r="712" spans="1:11" x14ac:dyDescent="0.25">
      <c r="A712" s="5" t="s">
        <v>38</v>
      </c>
      <c r="B712" s="5" t="s">
        <v>35</v>
      </c>
      <c r="C712" s="5" t="s">
        <v>6</v>
      </c>
      <c r="D712" s="32">
        <v>41487</v>
      </c>
      <c r="E712" s="33">
        <f t="shared" si="12"/>
        <v>8</v>
      </c>
      <c r="F712" s="33" t="s">
        <v>1</v>
      </c>
      <c r="G712" s="5" t="s">
        <v>44</v>
      </c>
      <c r="H712" s="5" t="s">
        <v>31</v>
      </c>
      <c r="I712" s="5" t="s">
        <v>4</v>
      </c>
      <c r="J712" s="36">
        <v>345609.90627034125</v>
      </c>
      <c r="K712" s="34"/>
    </row>
    <row r="713" spans="1:11" x14ac:dyDescent="0.25">
      <c r="A713" s="5" t="s">
        <v>38</v>
      </c>
      <c r="B713" s="5" t="s">
        <v>35</v>
      </c>
      <c r="C713" s="5" t="s">
        <v>6</v>
      </c>
      <c r="D713" s="32">
        <v>41518</v>
      </c>
      <c r="E713" s="33">
        <f t="shared" si="12"/>
        <v>9</v>
      </c>
      <c r="F713" s="33" t="s">
        <v>1</v>
      </c>
      <c r="G713" s="5" t="s">
        <v>44</v>
      </c>
      <c r="H713" s="5" t="s">
        <v>31</v>
      </c>
      <c r="I713" s="5" t="s">
        <v>4</v>
      </c>
      <c r="J713" s="36">
        <v>281982.65504614048</v>
      </c>
      <c r="K713" s="34"/>
    </row>
    <row r="714" spans="1:11" x14ac:dyDescent="0.25">
      <c r="A714" s="5" t="s">
        <v>38</v>
      </c>
      <c r="B714" s="5" t="s">
        <v>35</v>
      </c>
      <c r="C714" s="5" t="s">
        <v>6</v>
      </c>
      <c r="D714" s="32">
        <v>41548</v>
      </c>
      <c r="E714" s="33">
        <f t="shared" si="12"/>
        <v>10</v>
      </c>
      <c r="F714" s="33" t="s">
        <v>1</v>
      </c>
      <c r="G714" s="5" t="s">
        <v>44</v>
      </c>
      <c r="H714" s="5" t="s">
        <v>31</v>
      </c>
      <c r="I714" s="5" t="s">
        <v>4</v>
      </c>
      <c r="J714" s="36">
        <v>262525.43281191739</v>
      </c>
      <c r="K714" s="34"/>
    </row>
    <row r="715" spans="1:11" x14ac:dyDescent="0.25">
      <c r="A715" s="5" t="s">
        <v>38</v>
      </c>
      <c r="B715" s="5" t="s">
        <v>35</v>
      </c>
      <c r="C715" s="5" t="s">
        <v>6</v>
      </c>
      <c r="D715" s="32">
        <v>41579</v>
      </c>
      <c r="E715" s="33">
        <f t="shared" si="12"/>
        <v>11</v>
      </c>
      <c r="F715" s="33" t="s">
        <v>1</v>
      </c>
      <c r="G715" s="5" t="s">
        <v>44</v>
      </c>
      <c r="H715" s="5" t="s">
        <v>31</v>
      </c>
      <c r="I715" s="5" t="s">
        <v>4</v>
      </c>
      <c r="J715" s="36">
        <v>264530.39711157506</v>
      </c>
      <c r="K715" s="34"/>
    </row>
    <row r="716" spans="1:11" x14ac:dyDescent="0.25">
      <c r="A716" s="5" t="s">
        <v>38</v>
      </c>
      <c r="B716" s="5" t="s">
        <v>35</v>
      </c>
      <c r="C716" s="5" t="s">
        <v>6</v>
      </c>
      <c r="D716" s="32">
        <v>41609</v>
      </c>
      <c r="E716" s="33">
        <f t="shared" si="12"/>
        <v>12</v>
      </c>
      <c r="F716" s="33" t="s">
        <v>1</v>
      </c>
      <c r="G716" s="5" t="s">
        <v>44</v>
      </c>
      <c r="H716" s="5" t="s">
        <v>31</v>
      </c>
      <c r="I716" s="5" t="s">
        <v>4</v>
      </c>
      <c r="J716" s="36">
        <v>252866.98882554998</v>
      </c>
      <c r="K716" s="34"/>
    </row>
    <row r="717" spans="1:11" x14ac:dyDescent="0.25">
      <c r="A717" s="5" t="s">
        <v>38</v>
      </c>
      <c r="B717" s="5" t="s">
        <v>35</v>
      </c>
      <c r="C717" s="5" t="s">
        <v>6</v>
      </c>
      <c r="D717" s="32">
        <v>41640</v>
      </c>
      <c r="E717" s="33">
        <f t="shared" si="12"/>
        <v>1</v>
      </c>
      <c r="F717" s="33" t="s">
        <v>1</v>
      </c>
      <c r="G717" s="5" t="s">
        <v>44</v>
      </c>
      <c r="H717" s="5" t="s">
        <v>31</v>
      </c>
      <c r="I717" s="5" t="s">
        <v>4</v>
      </c>
      <c r="J717" s="36">
        <v>306190.89609723992</v>
      </c>
      <c r="K717" s="34"/>
    </row>
    <row r="718" spans="1:11" x14ac:dyDescent="0.25">
      <c r="A718" s="5" t="s">
        <v>38</v>
      </c>
      <c r="B718" s="5" t="s">
        <v>35</v>
      </c>
      <c r="C718" s="5" t="s">
        <v>6</v>
      </c>
      <c r="D718" s="32">
        <v>41671</v>
      </c>
      <c r="E718" s="33">
        <f t="shared" si="12"/>
        <v>2</v>
      </c>
      <c r="F718" s="33" t="s">
        <v>1</v>
      </c>
      <c r="G718" s="5" t="s">
        <v>44</v>
      </c>
      <c r="H718" s="5" t="s">
        <v>31</v>
      </c>
      <c r="I718" s="5" t="s">
        <v>4</v>
      </c>
      <c r="J718" s="36">
        <v>271830.070734885</v>
      </c>
      <c r="K718" s="34"/>
    </row>
    <row r="719" spans="1:11" x14ac:dyDescent="0.25">
      <c r="A719" s="5" t="s">
        <v>38</v>
      </c>
      <c r="B719" s="5" t="s">
        <v>35</v>
      </c>
      <c r="C719" s="5" t="s">
        <v>6</v>
      </c>
      <c r="D719" s="32">
        <v>41699</v>
      </c>
      <c r="E719" s="33">
        <f t="shared" si="12"/>
        <v>3</v>
      </c>
      <c r="F719" s="33" t="s">
        <v>1</v>
      </c>
      <c r="G719" s="5" t="s">
        <v>44</v>
      </c>
      <c r="H719" s="5" t="s">
        <v>31</v>
      </c>
      <c r="I719" s="5" t="s">
        <v>4</v>
      </c>
      <c r="J719" s="36">
        <v>271101.39427444007</v>
      </c>
      <c r="K719" s="34"/>
    </row>
    <row r="720" spans="1:11" x14ac:dyDescent="0.25">
      <c r="A720" s="5" t="s">
        <v>38</v>
      </c>
      <c r="B720" s="5" t="s">
        <v>35</v>
      </c>
      <c r="C720" s="5" t="s">
        <v>6</v>
      </c>
      <c r="D720" s="32">
        <v>41730</v>
      </c>
      <c r="E720" s="33">
        <f t="shared" ref="E720:E783" si="13">MONTH(D720)</f>
        <v>4</v>
      </c>
      <c r="F720" s="33" t="s">
        <v>1</v>
      </c>
      <c r="G720" s="5" t="s">
        <v>44</v>
      </c>
      <c r="H720" s="5" t="s">
        <v>31</v>
      </c>
      <c r="I720" s="5" t="s">
        <v>4</v>
      </c>
      <c r="J720" s="36">
        <v>274351.7614925587</v>
      </c>
      <c r="K720" s="34"/>
    </row>
    <row r="721" spans="1:11" x14ac:dyDescent="0.25">
      <c r="A721" s="5" t="s">
        <v>38</v>
      </c>
      <c r="B721" s="5" t="s">
        <v>35</v>
      </c>
      <c r="C721" s="5" t="s">
        <v>6</v>
      </c>
      <c r="D721" s="32">
        <v>41760</v>
      </c>
      <c r="E721" s="33">
        <f t="shared" si="13"/>
        <v>5</v>
      </c>
      <c r="F721" s="33" t="s">
        <v>1</v>
      </c>
      <c r="G721" s="5" t="s">
        <v>44</v>
      </c>
      <c r="H721" s="5" t="s">
        <v>31</v>
      </c>
      <c r="I721" s="5" t="s">
        <v>4</v>
      </c>
      <c r="J721" s="36">
        <v>294826.72073953127</v>
      </c>
      <c r="K721" s="34"/>
    </row>
    <row r="722" spans="1:11" x14ac:dyDescent="0.25">
      <c r="A722" s="5" t="s">
        <v>38</v>
      </c>
      <c r="B722" s="5" t="s">
        <v>35</v>
      </c>
      <c r="C722" s="5" t="s">
        <v>6</v>
      </c>
      <c r="D722" s="32">
        <v>41791</v>
      </c>
      <c r="E722" s="33">
        <f t="shared" si="13"/>
        <v>6</v>
      </c>
      <c r="F722" s="33" t="s">
        <v>1</v>
      </c>
      <c r="G722" s="5" t="s">
        <v>44</v>
      </c>
      <c r="H722" s="5" t="s">
        <v>31</v>
      </c>
      <c r="I722" s="5" t="s">
        <v>4</v>
      </c>
      <c r="J722" s="36">
        <v>340841.04228242871</v>
      </c>
      <c r="K722" s="34"/>
    </row>
    <row r="723" spans="1:11" x14ac:dyDescent="0.25">
      <c r="A723" s="5" t="s">
        <v>38</v>
      </c>
      <c r="B723" s="5" t="s">
        <v>35</v>
      </c>
      <c r="C723" s="5" t="s">
        <v>6</v>
      </c>
      <c r="D723" s="32">
        <v>41456</v>
      </c>
      <c r="E723" s="33">
        <f t="shared" si="13"/>
        <v>7</v>
      </c>
      <c r="F723" s="33" t="s">
        <v>1</v>
      </c>
      <c r="G723" s="5" t="s">
        <v>44</v>
      </c>
      <c r="H723" s="5" t="s">
        <v>32</v>
      </c>
      <c r="I723" s="5" t="s">
        <v>4</v>
      </c>
      <c r="J723" s="36">
        <v>186895.31347357444</v>
      </c>
      <c r="K723" s="34"/>
    </row>
    <row r="724" spans="1:11" x14ac:dyDescent="0.25">
      <c r="A724" s="5" t="s">
        <v>38</v>
      </c>
      <c r="B724" s="5" t="s">
        <v>35</v>
      </c>
      <c r="C724" s="5" t="s">
        <v>6</v>
      </c>
      <c r="D724" s="32">
        <v>41487</v>
      </c>
      <c r="E724" s="33">
        <f t="shared" si="13"/>
        <v>8</v>
      </c>
      <c r="F724" s="33" t="s">
        <v>1</v>
      </c>
      <c r="G724" s="5" t="s">
        <v>44</v>
      </c>
      <c r="H724" s="5" t="s">
        <v>32</v>
      </c>
      <c r="I724" s="5" t="s">
        <v>4</v>
      </c>
      <c r="J724" s="36">
        <v>232460.33937309752</v>
      </c>
      <c r="K724" s="34"/>
    </row>
    <row r="725" spans="1:11" x14ac:dyDescent="0.25">
      <c r="A725" s="5" t="s">
        <v>38</v>
      </c>
      <c r="B725" s="5" t="s">
        <v>35</v>
      </c>
      <c r="C725" s="5" t="s">
        <v>6</v>
      </c>
      <c r="D725" s="32">
        <v>41518</v>
      </c>
      <c r="E725" s="33">
        <f t="shared" si="13"/>
        <v>9</v>
      </c>
      <c r="F725" s="33" t="s">
        <v>1</v>
      </c>
      <c r="G725" s="5" t="s">
        <v>44</v>
      </c>
      <c r="H725" s="5" t="s">
        <v>32</v>
      </c>
      <c r="I725" s="5" t="s">
        <v>4</v>
      </c>
      <c r="J725" s="36">
        <v>196800.64514333947</v>
      </c>
      <c r="K725" s="34"/>
    </row>
    <row r="726" spans="1:11" x14ac:dyDescent="0.25">
      <c r="A726" s="5" t="s">
        <v>38</v>
      </c>
      <c r="B726" s="5" t="s">
        <v>35</v>
      </c>
      <c r="C726" s="5" t="s">
        <v>6</v>
      </c>
      <c r="D726" s="32">
        <v>41548</v>
      </c>
      <c r="E726" s="33">
        <f t="shared" si="13"/>
        <v>10</v>
      </c>
      <c r="F726" s="33" t="s">
        <v>1</v>
      </c>
      <c r="G726" s="5" t="s">
        <v>44</v>
      </c>
      <c r="H726" s="5" t="s">
        <v>32</v>
      </c>
      <c r="I726" s="5" t="s">
        <v>4</v>
      </c>
      <c r="J726" s="36">
        <v>175238.87213904748</v>
      </c>
      <c r="K726" s="34"/>
    </row>
    <row r="727" spans="1:11" x14ac:dyDescent="0.25">
      <c r="A727" s="5" t="s">
        <v>38</v>
      </c>
      <c r="B727" s="5" t="s">
        <v>35</v>
      </c>
      <c r="C727" s="5" t="s">
        <v>6</v>
      </c>
      <c r="D727" s="32">
        <v>41579</v>
      </c>
      <c r="E727" s="33">
        <f t="shared" si="13"/>
        <v>11</v>
      </c>
      <c r="F727" s="33" t="s">
        <v>1</v>
      </c>
      <c r="G727" s="5" t="s">
        <v>44</v>
      </c>
      <c r="H727" s="5" t="s">
        <v>32</v>
      </c>
      <c r="I727" s="5" t="s">
        <v>4</v>
      </c>
      <c r="J727" s="36">
        <v>184271.68199002498</v>
      </c>
      <c r="K727" s="34"/>
    </row>
    <row r="728" spans="1:11" x14ac:dyDescent="0.25">
      <c r="A728" s="5" t="s">
        <v>38</v>
      </c>
      <c r="B728" s="5" t="s">
        <v>35</v>
      </c>
      <c r="C728" s="5" t="s">
        <v>6</v>
      </c>
      <c r="D728" s="32">
        <v>41609</v>
      </c>
      <c r="E728" s="33">
        <f t="shared" si="13"/>
        <v>12</v>
      </c>
      <c r="F728" s="33" t="s">
        <v>1</v>
      </c>
      <c r="G728" s="5" t="s">
        <v>44</v>
      </c>
      <c r="H728" s="5" t="s">
        <v>32</v>
      </c>
      <c r="I728" s="5" t="s">
        <v>4</v>
      </c>
      <c r="J728" s="36">
        <v>182465.61649890002</v>
      </c>
      <c r="K728" s="34"/>
    </row>
    <row r="729" spans="1:11" x14ac:dyDescent="0.25">
      <c r="A729" s="5" t="s">
        <v>38</v>
      </c>
      <c r="B729" s="5" t="s">
        <v>35</v>
      </c>
      <c r="C729" s="5" t="s">
        <v>6</v>
      </c>
      <c r="D729" s="32">
        <v>41640</v>
      </c>
      <c r="E729" s="33">
        <f t="shared" si="13"/>
        <v>1</v>
      </c>
      <c r="F729" s="33" t="s">
        <v>1</v>
      </c>
      <c r="G729" s="5" t="s">
        <v>44</v>
      </c>
      <c r="H729" s="5" t="s">
        <v>32</v>
      </c>
      <c r="I729" s="5" t="s">
        <v>4</v>
      </c>
      <c r="J729" s="36">
        <v>235865.21106119995</v>
      </c>
      <c r="K729" s="34"/>
    </row>
    <row r="730" spans="1:11" x14ac:dyDescent="0.25">
      <c r="A730" s="5" t="s">
        <v>38</v>
      </c>
      <c r="B730" s="5" t="s">
        <v>35</v>
      </c>
      <c r="C730" s="5" t="s">
        <v>6</v>
      </c>
      <c r="D730" s="32">
        <v>41671</v>
      </c>
      <c r="E730" s="33">
        <f t="shared" si="13"/>
        <v>2</v>
      </c>
      <c r="F730" s="33" t="s">
        <v>1</v>
      </c>
      <c r="G730" s="5" t="s">
        <v>44</v>
      </c>
      <c r="H730" s="5" t="s">
        <v>32</v>
      </c>
      <c r="I730" s="5" t="s">
        <v>4</v>
      </c>
      <c r="J730" s="36">
        <v>184781.07299609997</v>
      </c>
      <c r="K730" s="34"/>
    </row>
    <row r="731" spans="1:11" x14ac:dyDescent="0.25">
      <c r="A731" s="5" t="s">
        <v>38</v>
      </c>
      <c r="B731" s="5" t="s">
        <v>35</v>
      </c>
      <c r="C731" s="5" t="s">
        <v>6</v>
      </c>
      <c r="D731" s="32">
        <v>41699</v>
      </c>
      <c r="E731" s="33">
        <f t="shared" si="13"/>
        <v>3</v>
      </c>
      <c r="F731" s="33" t="s">
        <v>1</v>
      </c>
      <c r="G731" s="5" t="s">
        <v>44</v>
      </c>
      <c r="H731" s="5" t="s">
        <v>32</v>
      </c>
      <c r="I731" s="5" t="s">
        <v>4</v>
      </c>
      <c r="J731" s="36">
        <v>187904.12488512002</v>
      </c>
      <c r="K731" s="34"/>
    </row>
    <row r="732" spans="1:11" x14ac:dyDescent="0.25">
      <c r="A732" s="5" t="s">
        <v>38</v>
      </c>
      <c r="B732" s="5" t="s">
        <v>35</v>
      </c>
      <c r="C732" s="5" t="s">
        <v>6</v>
      </c>
      <c r="D732" s="32">
        <v>41730</v>
      </c>
      <c r="E732" s="33">
        <f t="shared" si="13"/>
        <v>4</v>
      </c>
      <c r="F732" s="33" t="s">
        <v>1</v>
      </c>
      <c r="G732" s="5" t="s">
        <v>44</v>
      </c>
      <c r="H732" s="5" t="s">
        <v>32</v>
      </c>
      <c r="I732" s="5" t="s">
        <v>4</v>
      </c>
      <c r="J732" s="36">
        <v>191788.36157754</v>
      </c>
      <c r="K732" s="34"/>
    </row>
    <row r="733" spans="1:11" x14ac:dyDescent="0.25">
      <c r="A733" s="5" t="s">
        <v>38</v>
      </c>
      <c r="B733" s="5" t="s">
        <v>35</v>
      </c>
      <c r="C733" s="5" t="s">
        <v>6</v>
      </c>
      <c r="D733" s="32">
        <v>41760</v>
      </c>
      <c r="E733" s="33">
        <f t="shared" si="13"/>
        <v>5</v>
      </c>
      <c r="F733" s="33" t="s">
        <v>1</v>
      </c>
      <c r="G733" s="5" t="s">
        <v>44</v>
      </c>
      <c r="H733" s="5" t="s">
        <v>32</v>
      </c>
      <c r="I733" s="5" t="s">
        <v>4</v>
      </c>
      <c r="J733" s="36">
        <v>189293.90636625001</v>
      </c>
      <c r="K733" s="34"/>
    </row>
    <row r="734" spans="1:11" x14ac:dyDescent="0.25">
      <c r="A734" s="5" t="s">
        <v>38</v>
      </c>
      <c r="B734" s="5" t="s">
        <v>35</v>
      </c>
      <c r="C734" s="5" t="s">
        <v>6</v>
      </c>
      <c r="D734" s="32">
        <v>41791</v>
      </c>
      <c r="E734" s="33">
        <f t="shared" si="13"/>
        <v>6</v>
      </c>
      <c r="F734" s="33" t="s">
        <v>1</v>
      </c>
      <c r="G734" s="5" t="s">
        <v>44</v>
      </c>
      <c r="H734" s="5" t="s">
        <v>32</v>
      </c>
      <c r="I734" s="5" t="s">
        <v>4</v>
      </c>
      <c r="J734" s="36">
        <v>230880.88355771248</v>
      </c>
      <c r="K734" s="34"/>
    </row>
    <row r="735" spans="1:11" x14ac:dyDescent="0.25">
      <c r="A735" s="5" t="s">
        <v>38</v>
      </c>
      <c r="B735" s="5" t="s">
        <v>35</v>
      </c>
      <c r="C735" s="5" t="s">
        <v>6</v>
      </c>
      <c r="D735" s="32">
        <v>41456</v>
      </c>
      <c r="E735" s="33">
        <f t="shared" si="13"/>
        <v>7</v>
      </c>
      <c r="F735" s="33" t="s">
        <v>1</v>
      </c>
      <c r="G735" s="5" t="s">
        <v>33</v>
      </c>
      <c r="H735" s="5" t="s">
        <v>34</v>
      </c>
      <c r="I735" s="5" t="s">
        <v>4</v>
      </c>
      <c r="J735" s="36">
        <v>1207341.5441326213</v>
      </c>
      <c r="K735" s="34"/>
    </row>
    <row r="736" spans="1:11" x14ac:dyDescent="0.25">
      <c r="A736" s="5" t="s">
        <v>38</v>
      </c>
      <c r="B736" s="5" t="s">
        <v>35</v>
      </c>
      <c r="C736" s="5" t="s">
        <v>6</v>
      </c>
      <c r="D736" s="32">
        <v>41487</v>
      </c>
      <c r="E736" s="33">
        <f t="shared" si="13"/>
        <v>8</v>
      </c>
      <c r="F736" s="33" t="s">
        <v>1</v>
      </c>
      <c r="G736" s="5" t="s">
        <v>33</v>
      </c>
      <c r="H736" s="5" t="s">
        <v>34</v>
      </c>
      <c r="I736" s="5" t="s">
        <v>4</v>
      </c>
      <c r="J736" s="36">
        <v>1627559.0630120938</v>
      </c>
      <c r="K736" s="34"/>
    </row>
    <row r="737" spans="1:11" x14ac:dyDescent="0.25">
      <c r="A737" s="5" t="s">
        <v>38</v>
      </c>
      <c r="B737" s="5" t="s">
        <v>35</v>
      </c>
      <c r="C737" s="5" t="s">
        <v>6</v>
      </c>
      <c r="D737" s="32">
        <v>41518</v>
      </c>
      <c r="E737" s="33">
        <f t="shared" si="13"/>
        <v>9</v>
      </c>
      <c r="F737" s="33" t="s">
        <v>1</v>
      </c>
      <c r="G737" s="5" t="s">
        <v>33</v>
      </c>
      <c r="H737" s="5" t="s">
        <v>34</v>
      </c>
      <c r="I737" s="5" t="s">
        <v>4</v>
      </c>
      <c r="J737" s="36">
        <v>1247278.3501437153</v>
      </c>
      <c r="K737" s="34"/>
    </row>
    <row r="738" spans="1:11" x14ac:dyDescent="0.25">
      <c r="A738" s="5" t="s">
        <v>38</v>
      </c>
      <c r="B738" s="5" t="s">
        <v>35</v>
      </c>
      <c r="C738" s="5" t="s">
        <v>6</v>
      </c>
      <c r="D738" s="32">
        <v>41548</v>
      </c>
      <c r="E738" s="33">
        <f t="shared" si="13"/>
        <v>10</v>
      </c>
      <c r="F738" s="33" t="s">
        <v>1</v>
      </c>
      <c r="G738" s="5" t="s">
        <v>33</v>
      </c>
      <c r="H738" s="5" t="s">
        <v>34</v>
      </c>
      <c r="I738" s="5" t="s">
        <v>4</v>
      </c>
      <c r="J738" s="36">
        <v>1189437.4296213749</v>
      </c>
      <c r="K738" s="34"/>
    </row>
    <row r="739" spans="1:11" x14ac:dyDescent="0.25">
      <c r="A739" s="5" t="s">
        <v>38</v>
      </c>
      <c r="B739" s="5" t="s">
        <v>35</v>
      </c>
      <c r="C739" s="5" t="s">
        <v>6</v>
      </c>
      <c r="D739" s="32">
        <v>41579</v>
      </c>
      <c r="E739" s="33">
        <f t="shared" si="13"/>
        <v>11</v>
      </c>
      <c r="F739" s="33" t="s">
        <v>1</v>
      </c>
      <c r="G739" s="5" t="s">
        <v>33</v>
      </c>
      <c r="H739" s="5" t="s">
        <v>34</v>
      </c>
      <c r="I739" s="5" t="s">
        <v>4</v>
      </c>
      <c r="J739" s="36">
        <v>1196568.3584903125</v>
      </c>
      <c r="K739" s="34"/>
    </row>
    <row r="740" spans="1:11" x14ac:dyDescent="0.25">
      <c r="A740" s="5" t="s">
        <v>38</v>
      </c>
      <c r="B740" s="5" t="s">
        <v>35</v>
      </c>
      <c r="C740" s="5" t="s">
        <v>6</v>
      </c>
      <c r="D740" s="32">
        <v>41609</v>
      </c>
      <c r="E740" s="33">
        <f t="shared" si="13"/>
        <v>12</v>
      </c>
      <c r="F740" s="33" t="s">
        <v>1</v>
      </c>
      <c r="G740" s="5" t="s">
        <v>33</v>
      </c>
      <c r="H740" s="5" t="s">
        <v>34</v>
      </c>
      <c r="I740" s="5" t="s">
        <v>4</v>
      </c>
      <c r="J740" s="36">
        <v>1176117.3688343752</v>
      </c>
      <c r="K740" s="34"/>
    </row>
    <row r="741" spans="1:11" x14ac:dyDescent="0.25">
      <c r="A741" s="5" t="s">
        <v>38</v>
      </c>
      <c r="B741" s="5" t="s">
        <v>35</v>
      </c>
      <c r="C741" s="5" t="s">
        <v>6</v>
      </c>
      <c r="D741" s="32">
        <v>41640</v>
      </c>
      <c r="E741" s="33">
        <f t="shared" si="13"/>
        <v>1</v>
      </c>
      <c r="F741" s="33" t="s">
        <v>1</v>
      </c>
      <c r="G741" s="5" t="s">
        <v>33</v>
      </c>
      <c r="H741" s="5" t="s">
        <v>34</v>
      </c>
      <c r="I741" s="5" t="s">
        <v>4</v>
      </c>
      <c r="J741" s="36">
        <v>1565368.1883344997</v>
      </c>
      <c r="K741" s="34"/>
    </row>
    <row r="742" spans="1:11" x14ac:dyDescent="0.25">
      <c r="A742" s="5" t="s">
        <v>38</v>
      </c>
      <c r="B742" s="5" t="s">
        <v>35</v>
      </c>
      <c r="C742" s="5" t="s">
        <v>6</v>
      </c>
      <c r="D742" s="32">
        <v>41671</v>
      </c>
      <c r="E742" s="33">
        <f t="shared" si="13"/>
        <v>2</v>
      </c>
      <c r="F742" s="33" t="s">
        <v>1</v>
      </c>
      <c r="G742" s="5" t="s">
        <v>33</v>
      </c>
      <c r="H742" s="5" t="s">
        <v>34</v>
      </c>
      <c r="I742" s="5" t="s">
        <v>4</v>
      </c>
      <c r="J742" s="36">
        <v>1227442.7809998749</v>
      </c>
      <c r="K742" s="34"/>
    </row>
    <row r="743" spans="1:11" x14ac:dyDescent="0.25">
      <c r="A743" s="5" t="s">
        <v>38</v>
      </c>
      <c r="B743" s="5" t="s">
        <v>35</v>
      </c>
      <c r="C743" s="5" t="s">
        <v>6</v>
      </c>
      <c r="D743" s="32">
        <v>41699</v>
      </c>
      <c r="E743" s="33">
        <f t="shared" si="13"/>
        <v>3</v>
      </c>
      <c r="F743" s="33" t="s">
        <v>1</v>
      </c>
      <c r="G743" s="5" t="s">
        <v>33</v>
      </c>
      <c r="H743" s="5" t="s">
        <v>34</v>
      </c>
      <c r="I743" s="5" t="s">
        <v>4</v>
      </c>
      <c r="J743" s="36">
        <v>1290433.7858775002</v>
      </c>
      <c r="K743" s="34"/>
    </row>
    <row r="744" spans="1:11" x14ac:dyDescent="0.25">
      <c r="A744" s="5" t="s">
        <v>38</v>
      </c>
      <c r="B744" s="5" t="s">
        <v>35</v>
      </c>
      <c r="C744" s="5" t="s">
        <v>6</v>
      </c>
      <c r="D744" s="32">
        <v>41730</v>
      </c>
      <c r="E744" s="33">
        <f t="shared" si="13"/>
        <v>4</v>
      </c>
      <c r="F744" s="33" t="s">
        <v>1</v>
      </c>
      <c r="G744" s="5" t="s">
        <v>33</v>
      </c>
      <c r="H744" s="5" t="s">
        <v>34</v>
      </c>
      <c r="I744" s="5" t="s">
        <v>4</v>
      </c>
      <c r="J744" s="36">
        <v>1298308.3953839999</v>
      </c>
      <c r="K744" s="34"/>
    </row>
    <row r="745" spans="1:11" x14ac:dyDescent="0.25">
      <c r="A745" s="5" t="s">
        <v>38</v>
      </c>
      <c r="B745" s="5" t="s">
        <v>35</v>
      </c>
      <c r="C745" s="5" t="s">
        <v>6</v>
      </c>
      <c r="D745" s="32">
        <v>41760</v>
      </c>
      <c r="E745" s="33">
        <f t="shared" si="13"/>
        <v>5</v>
      </c>
      <c r="F745" s="33" t="s">
        <v>1</v>
      </c>
      <c r="G745" s="5" t="s">
        <v>33</v>
      </c>
      <c r="H745" s="5" t="s">
        <v>34</v>
      </c>
      <c r="I745" s="5" t="s">
        <v>4</v>
      </c>
      <c r="J745" s="36">
        <v>1344373.5269335939</v>
      </c>
      <c r="K745" s="34"/>
    </row>
    <row r="746" spans="1:11" x14ac:dyDescent="0.25">
      <c r="A746" s="5" t="s">
        <v>38</v>
      </c>
      <c r="B746" s="5" t="s">
        <v>35</v>
      </c>
      <c r="C746" s="5" t="s">
        <v>6</v>
      </c>
      <c r="D746" s="32">
        <v>41791</v>
      </c>
      <c r="E746" s="33">
        <f t="shared" si="13"/>
        <v>6</v>
      </c>
      <c r="F746" s="33" t="s">
        <v>1</v>
      </c>
      <c r="G746" s="5" t="s">
        <v>33</v>
      </c>
      <c r="H746" s="5" t="s">
        <v>34</v>
      </c>
      <c r="I746" s="5" t="s">
        <v>4</v>
      </c>
      <c r="J746" s="36">
        <v>1507227.5892764062</v>
      </c>
      <c r="K746" s="34"/>
    </row>
    <row r="747" spans="1:11" x14ac:dyDescent="0.25">
      <c r="A747" s="5" t="s">
        <v>38</v>
      </c>
      <c r="B747" s="5" t="s">
        <v>35</v>
      </c>
      <c r="C747" s="5" t="s">
        <v>8</v>
      </c>
      <c r="D747" s="32">
        <v>41456</v>
      </c>
      <c r="E747" s="33">
        <f t="shared" si="13"/>
        <v>7</v>
      </c>
      <c r="F747" s="33" t="s">
        <v>1</v>
      </c>
      <c r="G747" s="5" t="s">
        <v>24</v>
      </c>
      <c r="H747" s="5" t="s">
        <v>25</v>
      </c>
      <c r="I747" s="5" t="s">
        <v>4</v>
      </c>
      <c r="J747" s="36">
        <v>4118100.0493550403</v>
      </c>
      <c r="K747" s="34"/>
    </row>
    <row r="748" spans="1:11" x14ac:dyDescent="0.25">
      <c r="A748" s="5" t="s">
        <v>38</v>
      </c>
      <c r="B748" s="5" t="s">
        <v>35</v>
      </c>
      <c r="C748" s="5" t="s">
        <v>8</v>
      </c>
      <c r="D748" s="32">
        <v>41487</v>
      </c>
      <c r="E748" s="33">
        <f t="shared" si="13"/>
        <v>8</v>
      </c>
      <c r="F748" s="33" t="s">
        <v>1</v>
      </c>
      <c r="G748" s="5" t="s">
        <v>24</v>
      </c>
      <c r="H748" s="5" t="s">
        <v>25</v>
      </c>
      <c r="I748" s="5" t="s">
        <v>4</v>
      </c>
      <c r="J748" s="36">
        <v>4507082.5661568008</v>
      </c>
      <c r="K748" s="34"/>
    </row>
    <row r="749" spans="1:11" x14ac:dyDescent="0.25">
      <c r="A749" s="5" t="s">
        <v>38</v>
      </c>
      <c r="B749" s="5" t="s">
        <v>35</v>
      </c>
      <c r="C749" s="5" t="s">
        <v>8</v>
      </c>
      <c r="D749" s="32">
        <v>41518</v>
      </c>
      <c r="E749" s="33">
        <f t="shared" si="13"/>
        <v>9</v>
      </c>
      <c r="F749" s="33" t="s">
        <v>1</v>
      </c>
      <c r="G749" s="5" t="s">
        <v>24</v>
      </c>
      <c r="H749" s="5" t="s">
        <v>25</v>
      </c>
      <c r="I749" s="5" t="s">
        <v>4</v>
      </c>
      <c r="J749" s="36">
        <v>4703409.2060524803</v>
      </c>
      <c r="K749" s="34"/>
    </row>
    <row r="750" spans="1:11" x14ac:dyDescent="0.25">
      <c r="A750" s="5" t="s">
        <v>38</v>
      </c>
      <c r="B750" s="5" t="s">
        <v>35</v>
      </c>
      <c r="C750" s="5" t="s">
        <v>8</v>
      </c>
      <c r="D750" s="32">
        <v>41548</v>
      </c>
      <c r="E750" s="33">
        <f t="shared" si="13"/>
        <v>10</v>
      </c>
      <c r="F750" s="33" t="s">
        <v>1</v>
      </c>
      <c r="G750" s="5" t="s">
        <v>24</v>
      </c>
      <c r="H750" s="5" t="s">
        <v>25</v>
      </c>
      <c r="I750" s="5" t="s">
        <v>4</v>
      </c>
      <c r="J750" s="36">
        <v>6020479.2997298883</v>
      </c>
      <c r="K750" s="34"/>
    </row>
    <row r="751" spans="1:11" x14ac:dyDescent="0.25">
      <c r="A751" s="5" t="s">
        <v>38</v>
      </c>
      <c r="B751" s="5" t="s">
        <v>35</v>
      </c>
      <c r="C751" s="5" t="s">
        <v>8</v>
      </c>
      <c r="D751" s="32">
        <v>41579</v>
      </c>
      <c r="E751" s="33">
        <f t="shared" si="13"/>
        <v>11</v>
      </c>
      <c r="F751" s="33" t="s">
        <v>1</v>
      </c>
      <c r="G751" s="5" t="s">
        <v>24</v>
      </c>
      <c r="H751" s="5" t="s">
        <v>25</v>
      </c>
      <c r="I751" s="5" t="s">
        <v>4</v>
      </c>
      <c r="J751" s="36">
        <v>6461172.5917462073</v>
      </c>
      <c r="K751" s="34"/>
    </row>
    <row r="752" spans="1:11" x14ac:dyDescent="0.25">
      <c r="A752" s="5" t="s">
        <v>38</v>
      </c>
      <c r="B752" s="5" t="s">
        <v>35</v>
      </c>
      <c r="C752" s="5" t="s">
        <v>8</v>
      </c>
      <c r="D752" s="32">
        <v>41609</v>
      </c>
      <c r="E752" s="33">
        <f t="shared" si="13"/>
        <v>12</v>
      </c>
      <c r="F752" s="33" t="s">
        <v>1</v>
      </c>
      <c r="G752" s="5" t="s">
        <v>24</v>
      </c>
      <c r="H752" s="5" t="s">
        <v>25</v>
      </c>
      <c r="I752" s="5" t="s">
        <v>4</v>
      </c>
      <c r="J752" s="36">
        <v>3399470.2212770889</v>
      </c>
      <c r="K752" s="34"/>
    </row>
    <row r="753" spans="1:11" x14ac:dyDescent="0.25">
      <c r="A753" s="5" t="s">
        <v>38</v>
      </c>
      <c r="B753" s="5" t="s">
        <v>35</v>
      </c>
      <c r="C753" s="5" t="s">
        <v>8</v>
      </c>
      <c r="D753" s="32">
        <v>41640</v>
      </c>
      <c r="E753" s="33">
        <f t="shared" si="13"/>
        <v>1</v>
      </c>
      <c r="F753" s="33" t="s">
        <v>1</v>
      </c>
      <c r="G753" s="5" t="s">
        <v>24</v>
      </c>
      <c r="H753" s="5" t="s">
        <v>25</v>
      </c>
      <c r="I753" s="5" t="s">
        <v>4</v>
      </c>
      <c r="J753" s="36">
        <v>3168116.576105712</v>
      </c>
      <c r="K753" s="34"/>
    </row>
    <row r="754" spans="1:11" x14ac:dyDescent="0.25">
      <c r="A754" s="5" t="s">
        <v>38</v>
      </c>
      <c r="B754" s="5" t="s">
        <v>35</v>
      </c>
      <c r="C754" s="5" t="s">
        <v>8</v>
      </c>
      <c r="D754" s="32">
        <v>41671</v>
      </c>
      <c r="E754" s="33">
        <f t="shared" si="13"/>
        <v>2</v>
      </c>
      <c r="F754" s="33" t="s">
        <v>1</v>
      </c>
      <c r="G754" s="5" t="s">
        <v>24</v>
      </c>
      <c r="H754" s="5" t="s">
        <v>25</v>
      </c>
      <c r="I754" s="5" t="s">
        <v>4</v>
      </c>
      <c r="J754" s="36">
        <v>3601517.3685167041</v>
      </c>
      <c r="K754" s="34"/>
    </row>
    <row r="755" spans="1:11" x14ac:dyDescent="0.25">
      <c r="A755" s="5" t="s">
        <v>38</v>
      </c>
      <c r="B755" s="5" t="s">
        <v>35</v>
      </c>
      <c r="C755" s="5" t="s">
        <v>8</v>
      </c>
      <c r="D755" s="32">
        <v>41699</v>
      </c>
      <c r="E755" s="33">
        <f t="shared" si="13"/>
        <v>3</v>
      </c>
      <c r="F755" s="33" t="s">
        <v>1</v>
      </c>
      <c r="G755" s="5" t="s">
        <v>24</v>
      </c>
      <c r="H755" s="5" t="s">
        <v>25</v>
      </c>
      <c r="I755" s="5" t="s">
        <v>4</v>
      </c>
      <c r="J755" s="36">
        <v>3449559.2207462396</v>
      </c>
      <c r="K755" s="34"/>
    </row>
    <row r="756" spans="1:11" x14ac:dyDescent="0.25">
      <c r="A756" s="5" t="s">
        <v>38</v>
      </c>
      <c r="B756" s="5" t="s">
        <v>35</v>
      </c>
      <c r="C756" s="5" t="s">
        <v>8</v>
      </c>
      <c r="D756" s="32">
        <v>41730</v>
      </c>
      <c r="E756" s="33">
        <f t="shared" si="13"/>
        <v>4</v>
      </c>
      <c r="F756" s="33" t="s">
        <v>1</v>
      </c>
      <c r="G756" s="5" t="s">
        <v>24</v>
      </c>
      <c r="H756" s="5" t="s">
        <v>25</v>
      </c>
      <c r="I756" s="5" t="s">
        <v>4</v>
      </c>
      <c r="J756" s="36">
        <v>3875884.2425812325</v>
      </c>
      <c r="K756" s="34"/>
    </row>
    <row r="757" spans="1:11" x14ac:dyDescent="0.25">
      <c r="A757" s="5" t="s">
        <v>38</v>
      </c>
      <c r="B757" s="5" t="s">
        <v>35</v>
      </c>
      <c r="C757" s="5" t="s">
        <v>8</v>
      </c>
      <c r="D757" s="32">
        <v>41760</v>
      </c>
      <c r="E757" s="33">
        <f t="shared" si="13"/>
        <v>5</v>
      </c>
      <c r="F757" s="33" t="s">
        <v>1</v>
      </c>
      <c r="G757" s="5" t="s">
        <v>24</v>
      </c>
      <c r="H757" s="5" t="s">
        <v>25</v>
      </c>
      <c r="I757" s="5" t="s">
        <v>4</v>
      </c>
      <c r="J757" s="36">
        <v>4224276.0222364804</v>
      </c>
      <c r="K757" s="34"/>
    </row>
    <row r="758" spans="1:11" x14ac:dyDescent="0.25">
      <c r="A758" s="5" t="s">
        <v>38</v>
      </c>
      <c r="B758" s="5" t="s">
        <v>35</v>
      </c>
      <c r="C758" s="5" t="s">
        <v>8</v>
      </c>
      <c r="D758" s="32">
        <v>41791</v>
      </c>
      <c r="E758" s="33">
        <f t="shared" si="13"/>
        <v>6</v>
      </c>
      <c r="F758" s="33" t="s">
        <v>1</v>
      </c>
      <c r="G758" s="5" t="s">
        <v>24</v>
      </c>
      <c r="H758" s="5" t="s">
        <v>25</v>
      </c>
      <c r="I758" s="5" t="s">
        <v>4</v>
      </c>
      <c r="J758" s="36">
        <v>2229175.6542357123</v>
      </c>
      <c r="K758" s="34"/>
    </row>
    <row r="759" spans="1:11" x14ac:dyDescent="0.25">
      <c r="A759" s="5" t="s">
        <v>38</v>
      </c>
      <c r="B759" s="5" t="s">
        <v>35</v>
      </c>
      <c r="C759" s="5" t="s">
        <v>8</v>
      </c>
      <c r="D759" s="32">
        <v>41456</v>
      </c>
      <c r="E759" s="33">
        <f t="shared" si="13"/>
        <v>7</v>
      </c>
      <c r="F759" s="33" t="s">
        <v>1</v>
      </c>
      <c r="G759" s="5" t="s">
        <v>26</v>
      </c>
      <c r="H759" s="5" t="s">
        <v>27</v>
      </c>
      <c r="I759" s="5" t="s">
        <v>4</v>
      </c>
      <c r="J759" s="36">
        <v>1958496.2303689439</v>
      </c>
      <c r="K759" s="34"/>
    </row>
    <row r="760" spans="1:11" x14ac:dyDescent="0.25">
      <c r="A760" s="5" t="s">
        <v>38</v>
      </c>
      <c r="B760" s="5" t="s">
        <v>35</v>
      </c>
      <c r="C760" s="5" t="s">
        <v>8</v>
      </c>
      <c r="D760" s="32">
        <v>41487</v>
      </c>
      <c r="E760" s="33">
        <f t="shared" si="13"/>
        <v>8</v>
      </c>
      <c r="F760" s="33" t="s">
        <v>1</v>
      </c>
      <c r="G760" s="5" t="s">
        <v>26</v>
      </c>
      <c r="H760" s="5" t="s">
        <v>27</v>
      </c>
      <c r="I760" s="5" t="s">
        <v>4</v>
      </c>
      <c r="J760" s="36">
        <v>2195052.7782959999</v>
      </c>
      <c r="K760" s="34"/>
    </row>
    <row r="761" spans="1:11" x14ac:dyDescent="0.25">
      <c r="A761" s="5" t="s">
        <v>38</v>
      </c>
      <c r="B761" s="5" t="s">
        <v>35</v>
      </c>
      <c r="C761" s="5" t="s">
        <v>8</v>
      </c>
      <c r="D761" s="32">
        <v>41518</v>
      </c>
      <c r="E761" s="33">
        <f t="shared" si="13"/>
        <v>9</v>
      </c>
      <c r="F761" s="33" t="s">
        <v>1</v>
      </c>
      <c r="G761" s="5" t="s">
        <v>26</v>
      </c>
      <c r="H761" s="5" t="s">
        <v>27</v>
      </c>
      <c r="I761" s="5" t="s">
        <v>4</v>
      </c>
      <c r="J761" s="36">
        <v>2264552.5099384319</v>
      </c>
      <c r="K761" s="34"/>
    </row>
    <row r="762" spans="1:11" x14ac:dyDescent="0.25">
      <c r="A762" s="5" t="s">
        <v>38</v>
      </c>
      <c r="B762" s="5" t="s">
        <v>35</v>
      </c>
      <c r="C762" s="5" t="s">
        <v>8</v>
      </c>
      <c r="D762" s="32">
        <v>41548</v>
      </c>
      <c r="E762" s="33">
        <f t="shared" si="13"/>
        <v>10</v>
      </c>
      <c r="F762" s="33" t="s">
        <v>1</v>
      </c>
      <c r="G762" s="5" t="s">
        <v>26</v>
      </c>
      <c r="H762" s="5" t="s">
        <v>27</v>
      </c>
      <c r="I762" s="5" t="s">
        <v>4</v>
      </c>
      <c r="J762" s="36">
        <v>2839505.8993002246</v>
      </c>
      <c r="K762" s="34"/>
    </row>
    <row r="763" spans="1:11" x14ac:dyDescent="0.25">
      <c r="A763" s="5" t="s">
        <v>38</v>
      </c>
      <c r="B763" s="5" t="s">
        <v>35</v>
      </c>
      <c r="C763" s="5" t="s">
        <v>8</v>
      </c>
      <c r="D763" s="32">
        <v>41579</v>
      </c>
      <c r="E763" s="33">
        <f t="shared" si="13"/>
        <v>11</v>
      </c>
      <c r="F763" s="33" t="s">
        <v>1</v>
      </c>
      <c r="G763" s="5" t="s">
        <v>26</v>
      </c>
      <c r="H763" s="5" t="s">
        <v>27</v>
      </c>
      <c r="I763" s="5" t="s">
        <v>4</v>
      </c>
      <c r="J763" s="36">
        <v>3159420.5430006236</v>
      </c>
      <c r="K763" s="34"/>
    </row>
    <row r="764" spans="1:11" x14ac:dyDescent="0.25">
      <c r="A764" s="5" t="s">
        <v>38</v>
      </c>
      <c r="B764" s="5" t="s">
        <v>35</v>
      </c>
      <c r="C764" s="5" t="s">
        <v>8</v>
      </c>
      <c r="D764" s="32">
        <v>41609</v>
      </c>
      <c r="E764" s="33">
        <f t="shared" si="13"/>
        <v>12</v>
      </c>
      <c r="F764" s="33" t="s">
        <v>1</v>
      </c>
      <c r="G764" s="5" t="s">
        <v>26</v>
      </c>
      <c r="H764" s="5" t="s">
        <v>27</v>
      </c>
      <c r="I764" s="5" t="s">
        <v>4</v>
      </c>
      <c r="J764" s="36">
        <v>1724509.5598100165</v>
      </c>
      <c r="K764" s="34"/>
    </row>
    <row r="765" spans="1:11" x14ac:dyDescent="0.25">
      <c r="A765" s="5" t="s">
        <v>38</v>
      </c>
      <c r="B765" s="5" t="s">
        <v>35</v>
      </c>
      <c r="C765" s="5" t="s">
        <v>8</v>
      </c>
      <c r="D765" s="32">
        <v>41640</v>
      </c>
      <c r="E765" s="33">
        <f t="shared" si="13"/>
        <v>1</v>
      </c>
      <c r="F765" s="33" t="s">
        <v>1</v>
      </c>
      <c r="G765" s="5" t="s">
        <v>26</v>
      </c>
      <c r="H765" s="5" t="s">
        <v>27</v>
      </c>
      <c r="I765" s="5" t="s">
        <v>4</v>
      </c>
      <c r="J765" s="36">
        <v>1542913.9169346001</v>
      </c>
      <c r="K765" s="34"/>
    </row>
    <row r="766" spans="1:11" x14ac:dyDescent="0.25">
      <c r="A766" s="5" t="s">
        <v>38</v>
      </c>
      <c r="B766" s="5" t="s">
        <v>35</v>
      </c>
      <c r="C766" s="5" t="s">
        <v>8</v>
      </c>
      <c r="D766" s="32">
        <v>41671</v>
      </c>
      <c r="E766" s="33">
        <f t="shared" si="13"/>
        <v>2</v>
      </c>
      <c r="F766" s="33" t="s">
        <v>1</v>
      </c>
      <c r="G766" s="5" t="s">
        <v>26</v>
      </c>
      <c r="H766" s="5" t="s">
        <v>27</v>
      </c>
      <c r="I766" s="5" t="s">
        <v>4</v>
      </c>
      <c r="J766" s="36">
        <v>1820402.6309305201</v>
      </c>
      <c r="K766" s="34"/>
    </row>
    <row r="767" spans="1:11" x14ac:dyDescent="0.25">
      <c r="A767" s="5" t="s">
        <v>38</v>
      </c>
      <c r="B767" s="5" t="s">
        <v>35</v>
      </c>
      <c r="C767" s="5" t="s">
        <v>8</v>
      </c>
      <c r="D767" s="32">
        <v>41699</v>
      </c>
      <c r="E767" s="33">
        <f t="shared" si="13"/>
        <v>3</v>
      </c>
      <c r="F767" s="33" t="s">
        <v>1</v>
      </c>
      <c r="G767" s="5" t="s">
        <v>26</v>
      </c>
      <c r="H767" s="5" t="s">
        <v>27</v>
      </c>
      <c r="I767" s="5" t="s">
        <v>4</v>
      </c>
      <c r="J767" s="36">
        <v>1771550.3477915039</v>
      </c>
      <c r="K767" s="34"/>
    </row>
    <row r="768" spans="1:11" x14ac:dyDescent="0.25">
      <c r="A768" s="5" t="s">
        <v>38</v>
      </c>
      <c r="B768" s="5" t="s">
        <v>35</v>
      </c>
      <c r="C768" s="5" t="s">
        <v>8</v>
      </c>
      <c r="D768" s="32">
        <v>41730</v>
      </c>
      <c r="E768" s="33">
        <f t="shared" si="13"/>
        <v>4</v>
      </c>
      <c r="F768" s="33" t="s">
        <v>1</v>
      </c>
      <c r="G768" s="5" t="s">
        <v>26</v>
      </c>
      <c r="H768" s="5" t="s">
        <v>27</v>
      </c>
      <c r="I768" s="5" t="s">
        <v>4</v>
      </c>
      <c r="J768" s="36">
        <v>1908978.5663007363</v>
      </c>
      <c r="K768" s="34"/>
    </row>
    <row r="769" spans="1:11" x14ac:dyDescent="0.25">
      <c r="A769" s="5" t="s">
        <v>38</v>
      </c>
      <c r="B769" s="5" t="s">
        <v>35</v>
      </c>
      <c r="C769" s="5" t="s">
        <v>8</v>
      </c>
      <c r="D769" s="32">
        <v>41760</v>
      </c>
      <c r="E769" s="33">
        <f t="shared" si="13"/>
        <v>5</v>
      </c>
      <c r="F769" s="33" t="s">
        <v>1</v>
      </c>
      <c r="G769" s="5" t="s">
        <v>26</v>
      </c>
      <c r="H769" s="5" t="s">
        <v>27</v>
      </c>
      <c r="I769" s="5" t="s">
        <v>4</v>
      </c>
      <c r="J769" s="36">
        <v>2224548.7175923204</v>
      </c>
      <c r="K769" s="34"/>
    </row>
    <row r="770" spans="1:11" x14ac:dyDescent="0.25">
      <c r="A770" s="5" t="s">
        <v>38</v>
      </c>
      <c r="B770" s="5" t="s">
        <v>35</v>
      </c>
      <c r="C770" s="5" t="s">
        <v>8</v>
      </c>
      <c r="D770" s="32">
        <v>41791</v>
      </c>
      <c r="E770" s="33">
        <f t="shared" si="13"/>
        <v>6</v>
      </c>
      <c r="F770" s="33" t="s">
        <v>1</v>
      </c>
      <c r="G770" s="5" t="s">
        <v>26</v>
      </c>
      <c r="H770" s="5" t="s">
        <v>27</v>
      </c>
      <c r="I770" s="5" t="s">
        <v>4</v>
      </c>
      <c r="J770" s="36">
        <v>1199138.0695781759</v>
      </c>
      <c r="K770" s="34"/>
    </row>
    <row r="771" spans="1:11" x14ac:dyDescent="0.25">
      <c r="A771" s="5" t="s">
        <v>38</v>
      </c>
      <c r="B771" s="5" t="s">
        <v>35</v>
      </c>
      <c r="C771" s="5" t="s">
        <v>8</v>
      </c>
      <c r="D771" s="32">
        <v>41456</v>
      </c>
      <c r="E771" s="33">
        <f t="shared" si="13"/>
        <v>7</v>
      </c>
      <c r="F771" s="33" t="s">
        <v>1</v>
      </c>
      <c r="G771" s="5" t="s">
        <v>26</v>
      </c>
      <c r="H771" s="5" t="s">
        <v>28</v>
      </c>
      <c r="I771" s="5" t="s">
        <v>4</v>
      </c>
      <c r="J771" s="36">
        <v>1652868.9853267202</v>
      </c>
      <c r="K771" s="34"/>
    </row>
    <row r="772" spans="1:11" x14ac:dyDescent="0.25">
      <c r="A772" s="5" t="s">
        <v>38</v>
      </c>
      <c r="B772" s="5" t="s">
        <v>35</v>
      </c>
      <c r="C772" s="5" t="s">
        <v>8</v>
      </c>
      <c r="D772" s="32">
        <v>41487</v>
      </c>
      <c r="E772" s="33">
        <f t="shared" si="13"/>
        <v>8</v>
      </c>
      <c r="F772" s="33" t="s">
        <v>1</v>
      </c>
      <c r="G772" s="5" t="s">
        <v>26</v>
      </c>
      <c r="H772" s="5" t="s">
        <v>28</v>
      </c>
      <c r="I772" s="5" t="s">
        <v>4</v>
      </c>
      <c r="J772" s="36">
        <v>1940369.6316480001</v>
      </c>
      <c r="K772" s="34"/>
    </row>
    <row r="773" spans="1:11" x14ac:dyDescent="0.25">
      <c r="A773" s="5" t="s">
        <v>38</v>
      </c>
      <c r="B773" s="5" t="s">
        <v>35</v>
      </c>
      <c r="C773" s="5" t="s">
        <v>8</v>
      </c>
      <c r="D773" s="32">
        <v>41518</v>
      </c>
      <c r="E773" s="33">
        <f t="shared" si="13"/>
        <v>9</v>
      </c>
      <c r="F773" s="33" t="s">
        <v>1</v>
      </c>
      <c r="G773" s="5" t="s">
        <v>26</v>
      </c>
      <c r="H773" s="5" t="s">
        <v>28</v>
      </c>
      <c r="I773" s="5" t="s">
        <v>4</v>
      </c>
      <c r="J773" s="36">
        <v>2031601.7410147204</v>
      </c>
      <c r="K773" s="34"/>
    </row>
    <row r="774" spans="1:11" x14ac:dyDescent="0.25">
      <c r="A774" s="5" t="s">
        <v>38</v>
      </c>
      <c r="B774" s="5" t="s">
        <v>35</v>
      </c>
      <c r="C774" s="5" t="s">
        <v>8</v>
      </c>
      <c r="D774" s="32">
        <v>41548</v>
      </c>
      <c r="E774" s="33">
        <f t="shared" si="13"/>
        <v>10</v>
      </c>
      <c r="F774" s="33" t="s">
        <v>1</v>
      </c>
      <c r="G774" s="5" t="s">
        <v>26</v>
      </c>
      <c r="H774" s="5" t="s">
        <v>28</v>
      </c>
      <c r="I774" s="5" t="s">
        <v>4</v>
      </c>
      <c r="J774" s="36">
        <v>2784735.3475135607</v>
      </c>
      <c r="K774" s="34"/>
    </row>
    <row r="775" spans="1:11" x14ac:dyDescent="0.25">
      <c r="A775" s="5" t="s">
        <v>38</v>
      </c>
      <c r="B775" s="5" t="s">
        <v>35</v>
      </c>
      <c r="C775" s="5" t="s">
        <v>8</v>
      </c>
      <c r="D775" s="32">
        <v>41579</v>
      </c>
      <c r="E775" s="33">
        <f t="shared" si="13"/>
        <v>11</v>
      </c>
      <c r="F775" s="33" t="s">
        <v>1</v>
      </c>
      <c r="G775" s="5" t="s">
        <v>26</v>
      </c>
      <c r="H775" s="5" t="s">
        <v>28</v>
      </c>
      <c r="I775" s="5" t="s">
        <v>4</v>
      </c>
      <c r="J775" s="36">
        <v>2777158.7847141596</v>
      </c>
      <c r="K775" s="34"/>
    </row>
    <row r="776" spans="1:11" x14ac:dyDescent="0.25">
      <c r="A776" s="5" t="s">
        <v>38</v>
      </c>
      <c r="B776" s="5" t="s">
        <v>35</v>
      </c>
      <c r="C776" s="5" t="s">
        <v>8</v>
      </c>
      <c r="D776" s="32">
        <v>41609</v>
      </c>
      <c r="E776" s="33">
        <f t="shared" si="13"/>
        <v>12</v>
      </c>
      <c r="F776" s="33" t="s">
        <v>1</v>
      </c>
      <c r="G776" s="5" t="s">
        <v>26</v>
      </c>
      <c r="H776" s="5" t="s">
        <v>28</v>
      </c>
      <c r="I776" s="5" t="s">
        <v>4</v>
      </c>
      <c r="J776" s="36">
        <v>1505235.4723879206</v>
      </c>
      <c r="K776" s="34"/>
    </row>
    <row r="777" spans="1:11" x14ac:dyDescent="0.25">
      <c r="A777" s="5" t="s">
        <v>38</v>
      </c>
      <c r="B777" s="5" t="s">
        <v>35</v>
      </c>
      <c r="C777" s="5" t="s">
        <v>8</v>
      </c>
      <c r="D777" s="32">
        <v>41640</v>
      </c>
      <c r="E777" s="33">
        <f t="shared" si="13"/>
        <v>1</v>
      </c>
      <c r="F777" s="33" t="s">
        <v>1</v>
      </c>
      <c r="G777" s="5" t="s">
        <v>26</v>
      </c>
      <c r="H777" s="5" t="s">
        <v>28</v>
      </c>
      <c r="I777" s="5" t="s">
        <v>4</v>
      </c>
      <c r="J777" s="36">
        <v>1375663.6681960202</v>
      </c>
      <c r="K777" s="34"/>
    </row>
    <row r="778" spans="1:11" x14ac:dyDescent="0.25">
      <c r="A778" s="5" t="s">
        <v>38</v>
      </c>
      <c r="B778" s="5" t="s">
        <v>35</v>
      </c>
      <c r="C778" s="5" t="s">
        <v>8</v>
      </c>
      <c r="D778" s="32">
        <v>41671</v>
      </c>
      <c r="E778" s="33">
        <f t="shared" si="13"/>
        <v>2</v>
      </c>
      <c r="F778" s="33" t="s">
        <v>1</v>
      </c>
      <c r="G778" s="5" t="s">
        <v>26</v>
      </c>
      <c r="H778" s="5" t="s">
        <v>28</v>
      </c>
      <c r="I778" s="5" t="s">
        <v>4</v>
      </c>
      <c r="J778" s="36">
        <v>1475521.04291592</v>
      </c>
      <c r="K778" s="34"/>
    </row>
    <row r="779" spans="1:11" x14ac:dyDescent="0.25">
      <c r="A779" s="5" t="s">
        <v>38</v>
      </c>
      <c r="B779" s="5" t="s">
        <v>35</v>
      </c>
      <c r="C779" s="5" t="s">
        <v>8</v>
      </c>
      <c r="D779" s="32">
        <v>41699</v>
      </c>
      <c r="E779" s="33">
        <f t="shared" si="13"/>
        <v>3</v>
      </c>
      <c r="F779" s="33" t="s">
        <v>1</v>
      </c>
      <c r="G779" s="5" t="s">
        <v>26</v>
      </c>
      <c r="H779" s="5" t="s">
        <v>28</v>
      </c>
      <c r="I779" s="5" t="s">
        <v>4</v>
      </c>
      <c r="J779" s="36">
        <v>1513094.2096040398</v>
      </c>
      <c r="K779" s="34"/>
    </row>
    <row r="780" spans="1:11" x14ac:dyDescent="0.25">
      <c r="A780" s="5" t="s">
        <v>38</v>
      </c>
      <c r="B780" s="5" t="s">
        <v>35</v>
      </c>
      <c r="C780" s="5" t="s">
        <v>8</v>
      </c>
      <c r="D780" s="32">
        <v>41730</v>
      </c>
      <c r="E780" s="33">
        <f t="shared" si="13"/>
        <v>4</v>
      </c>
      <c r="F780" s="33" t="s">
        <v>1</v>
      </c>
      <c r="G780" s="5" t="s">
        <v>26</v>
      </c>
      <c r="H780" s="5" t="s">
        <v>28</v>
      </c>
      <c r="I780" s="5" t="s">
        <v>4</v>
      </c>
      <c r="J780" s="36">
        <v>1628187.8009364803</v>
      </c>
      <c r="K780" s="34"/>
    </row>
    <row r="781" spans="1:11" x14ac:dyDescent="0.25">
      <c r="A781" s="5" t="s">
        <v>38</v>
      </c>
      <c r="B781" s="5" t="s">
        <v>35</v>
      </c>
      <c r="C781" s="5" t="s">
        <v>8</v>
      </c>
      <c r="D781" s="32">
        <v>41760</v>
      </c>
      <c r="E781" s="33">
        <f t="shared" si="13"/>
        <v>5</v>
      </c>
      <c r="F781" s="33" t="s">
        <v>1</v>
      </c>
      <c r="G781" s="5" t="s">
        <v>26</v>
      </c>
      <c r="H781" s="5" t="s">
        <v>28</v>
      </c>
      <c r="I781" s="5" t="s">
        <v>4</v>
      </c>
      <c r="J781" s="36">
        <v>1857077.4607560001</v>
      </c>
      <c r="K781" s="34"/>
    </row>
    <row r="782" spans="1:11" x14ac:dyDescent="0.25">
      <c r="A782" s="5" t="s">
        <v>38</v>
      </c>
      <c r="B782" s="5" t="s">
        <v>35</v>
      </c>
      <c r="C782" s="5" t="s">
        <v>8</v>
      </c>
      <c r="D782" s="32">
        <v>41791</v>
      </c>
      <c r="E782" s="33">
        <f t="shared" si="13"/>
        <v>6</v>
      </c>
      <c r="F782" s="33" t="s">
        <v>1</v>
      </c>
      <c r="G782" s="5" t="s">
        <v>26</v>
      </c>
      <c r="H782" s="5" t="s">
        <v>28</v>
      </c>
      <c r="I782" s="5" t="s">
        <v>4</v>
      </c>
      <c r="J782" s="36">
        <v>981974.46025223995</v>
      </c>
      <c r="K782" s="34"/>
    </row>
    <row r="783" spans="1:11" x14ac:dyDescent="0.25">
      <c r="A783" s="5" t="s">
        <v>38</v>
      </c>
      <c r="B783" s="5" t="s">
        <v>35</v>
      </c>
      <c r="C783" s="5" t="s">
        <v>8</v>
      </c>
      <c r="D783" s="32">
        <v>41456</v>
      </c>
      <c r="E783" s="33">
        <f t="shared" si="13"/>
        <v>7</v>
      </c>
      <c r="F783" s="33" t="s">
        <v>1</v>
      </c>
      <c r="G783" s="5" t="s">
        <v>44</v>
      </c>
      <c r="H783" s="5" t="s">
        <v>29</v>
      </c>
      <c r="I783" s="5" t="s">
        <v>4</v>
      </c>
      <c r="J783" s="36">
        <v>1583857.8672582491</v>
      </c>
      <c r="K783" s="34"/>
    </row>
    <row r="784" spans="1:11" x14ac:dyDescent="0.25">
      <c r="A784" s="5" t="s">
        <v>38</v>
      </c>
      <c r="B784" s="5" t="s">
        <v>35</v>
      </c>
      <c r="C784" s="5" t="s">
        <v>8</v>
      </c>
      <c r="D784" s="32">
        <v>41487</v>
      </c>
      <c r="E784" s="33">
        <f t="shared" ref="E784:E842" si="14">MONTH(D784)</f>
        <v>8</v>
      </c>
      <c r="F784" s="33" t="s">
        <v>1</v>
      </c>
      <c r="G784" s="5" t="s">
        <v>44</v>
      </c>
      <c r="H784" s="5" t="s">
        <v>29</v>
      </c>
      <c r="I784" s="5" t="s">
        <v>4</v>
      </c>
      <c r="J784" s="36">
        <v>1861716.078207552</v>
      </c>
      <c r="K784" s="34"/>
    </row>
    <row r="785" spans="1:11" x14ac:dyDescent="0.25">
      <c r="A785" s="5" t="s">
        <v>38</v>
      </c>
      <c r="B785" s="5" t="s">
        <v>35</v>
      </c>
      <c r="C785" s="5" t="s">
        <v>8</v>
      </c>
      <c r="D785" s="32">
        <v>41518</v>
      </c>
      <c r="E785" s="33">
        <f t="shared" si="14"/>
        <v>9</v>
      </c>
      <c r="F785" s="33" t="s">
        <v>1</v>
      </c>
      <c r="G785" s="5" t="s">
        <v>44</v>
      </c>
      <c r="H785" s="5" t="s">
        <v>29</v>
      </c>
      <c r="I785" s="5" t="s">
        <v>4</v>
      </c>
      <c r="J785" s="36">
        <v>1818760.5971448703</v>
      </c>
      <c r="K785" s="34"/>
    </row>
    <row r="786" spans="1:11" x14ac:dyDescent="0.25">
      <c r="A786" s="5" t="s">
        <v>38</v>
      </c>
      <c r="B786" s="5" t="s">
        <v>35</v>
      </c>
      <c r="C786" s="5" t="s">
        <v>8</v>
      </c>
      <c r="D786" s="32">
        <v>41548</v>
      </c>
      <c r="E786" s="33">
        <f t="shared" si="14"/>
        <v>10</v>
      </c>
      <c r="F786" s="33" t="s">
        <v>1</v>
      </c>
      <c r="G786" s="5" t="s">
        <v>44</v>
      </c>
      <c r="H786" s="5" t="s">
        <v>29</v>
      </c>
      <c r="I786" s="5" t="s">
        <v>4</v>
      </c>
      <c r="J786" s="36">
        <v>2304966.198724838</v>
      </c>
      <c r="K786" s="34"/>
    </row>
    <row r="787" spans="1:11" x14ac:dyDescent="0.25">
      <c r="A787" s="5" t="s">
        <v>38</v>
      </c>
      <c r="B787" s="5" t="s">
        <v>35</v>
      </c>
      <c r="C787" s="5" t="s">
        <v>8</v>
      </c>
      <c r="D787" s="32">
        <v>41579</v>
      </c>
      <c r="E787" s="33">
        <f t="shared" si="14"/>
        <v>11</v>
      </c>
      <c r="F787" s="33" t="s">
        <v>1</v>
      </c>
      <c r="G787" s="5" t="s">
        <v>44</v>
      </c>
      <c r="H787" s="5" t="s">
        <v>29</v>
      </c>
      <c r="I787" s="5" t="s">
        <v>4</v>
      </c>
      <c r="J787" s="36">
        <v>2440357.2575165858</v>
      </c>
      <c r="K787" s="34"/>
    </row>
    <row r="788" spans="1:11" x14ac:dyDescent="0.25">
      <c r="A788" s="5" t="s">
        <v>38</v>
      </c>
      <c r="B788" s="5" t="s">
        <v>35</v>
      </c>
      <c r="C788" s="5" t="s">
        <v>8</v>
      </c>
      <c r="D788" s="32">
        <v>41609</v>
      </c>
      <c r="E788" s="33">
        <f t="shared" si="14"/>
        <v>12</v>
      </c>
      <c r="F788" s="33" t="s">
        <v>1</v>
      </c>
      <c r="G788" s="5" t="s">
        <v>44</v>
      </c>
      <c r="H788" s="5" t="s">
        <v>29</v>
      </c>
      <c r="I788" s="5" t="s">
        <v>4</v>
      </c>
      <c r="J788" s="36">
        <v>1365336.6411364649</v>
      </c>
      <c r="K788" s="34"/>
    </row>
    <row r="789" spans="1:11" x14ac:dyDescent="0.25">
      <c r="A789" s="5" t="s">
        <v>38</v>
      </c>
      <c r="B789" s="5" t="s">
        <v>35</v>
      </c>
      <c r="C789" s="5" t="s">
        <v>8</v>
      </c>
      <c r="D789" s="32">
        <v>41640</v>
      </c>
      <c r="E789" s="33">
        <f t="shared" si="14"/>
        <v>1</v>
      </c>
      <c r="F789" s="33" t="s">
        <v>1</v>
      </c>
      <c r="G789" s="5" t="s">
        <v>44</v>
      </c>
      <c r="H789" s="5" t="s">
        <v>29</v>
      </c>
      <c r="I789" s="5" t="s">
        <v>4</v>
      </c>
      <c r="J789" s="36">
        <v>1211465.2302915659</v>
      </c>
      <c r="K789" s="34"/>
    </row>
    <row r="790" spans="1:11" x14ac:dyDescent="0.25">
      <c r="A790" s="5" t="s">
        <v>38</v>
      </c>
      <c r="B790" s="5" t="s">
        <v>35</v>
      </c>
      <c r="C790" s="5" t="s">
        <v>8</v>
      </c>
      <c r="D790" s="32">
        <v>41671</v>
      </c>
      <c r="E790" s="33">
        <f t="shared" si="14"/>
        <v>2</v>
      </c>
      <c r="F790" s="33" t="s">
        <v>1</v>
      </c>
      <c r="G790" s="5" t="s">
        <v>44</v>
      </c>
      <c r="H790" s="5" t="s">
        <v>29</v>
      </c>
      <c r="I790" s="5" t="s">
        <v>4</v>
      </c>
      <c r="J790" s="36">
        <v>1521468.8063359074</v>
      </c>
      <c r="K790" s="34"/>
    </row>
    <row r="791" spans="1:11" x14ac:dyDescent="0.25">
      <c r="A791" s="5" t="s">
        <v>38</v>
      </c>
      <c r="B791" s="5" t="s">
        <v>35</v>
      </c>
      <c r="C791" s="5" t="s">
        <v>8</v>
      </c>
      <c r="D791" s="32">
        <v>41699</v>
      </c>
      <c r="E791" s="33">
        <f t="shared" si="14"/>
        <v>3</v>
      </c>
      <c r="F791" s="33" t="s">
        <v>1</v>
      </c>
      <c r="G791" s="5" t="s">
        <v>44</v>
      </c>
      <c r="H791" s="5" t="s">
        <v>29</v>
      </c>
      <c r="I791" s="5" t="s">
        <v>4</v>
      </c>
      <c r="J791" s="36">
        <v>1400184.8970591237</v>
      </c>
      <c r="K791" s="34"/>
    </row>
    <row r="792" spans="1:11" x14ac:dyDescent="0.25">
      <c r="A792" s="5" t="s">
        <v>38</v>
      </c>
      <c r="B792" s="5" t="s">
        <v>35</v>
      </c>
      <c r="C792" s="5" t="s">
        <v>8</v>
      </c>
      <c r="D792" s="32">
        <v>41730</v>
      </c>
      <c r="E792" s="33">
        <f t="shared" si="14"/>
        <v>4</v>
      </c>
      <c r="F792" s="33" t="s">
        <v>1</v>
      </c>
      <c r="G792" s="5" t="s">
        <v>44</v>
      </c>
      <c r="H792" s="5" t="s">
        <v>29</v>
      </c>
      <c r="I792" s="5" t="s">
        <v>4</v>
      </c>
      <c r="J792" s="36">
        <v>1483355.0770554726</v>
      </c>
      <c r="K792" s="34"/>
    </row>
    <row r="793" spans="1:11" x14ac:dyDescent="0.25">
      <c r="A793" s="5" t="s">
        <v>38</v>
      </c>
      <c r="B793" s="5" t="s">
        <v>35</v>
      </c>
      <c r="C793" s="5" t="s">
        <v>8</v>
      </c>
      <c r="D793" s="32">
        <v>41760</v>
      </c>
      <c r="E793" s="33">
        <f t="shared" si="14"/>
        <v>5</v>
      </c>
      <c r="F793" s="33" t="s">
        <v>1</v>
      </c>
      <c r="G793" s="5" t="s">
        <v>44</v>
      </c>
      <c r="H793" s="5" t="s">
        <v>29</v>
      </c>
      <c r="I793" s="5" t="s">
        <v>4</v>
      </c>
      <c r="J793" s="36">
        <v>1790831.8374007489</v>
      </c>
      <c r="K793" s="34"/>
    </row>
    <row r="794" spans="1:11" x14ac:dyDescent="0.25">
      <c r="A794" s="5" t="s">
        <v>38</v>
      </c>
      <c r="B794" s="5" t="s">
        <v>35</v>
      </c>
      <c r="C794" s="5" t="s">
        <v>8</v>
      </c>
      <c r="D794" s="32">
        <v>41791</v>
      </c>
      <c r="E794" s="33">
        <f t="shared" si="14"/>
        <v>6</v>
      </c>
      <c r="F794" s="33" t="s">
        <v>1</v>
      </c>
      <c r="G794" s="5" t="s">
        <v>44</v>
      </c>
      <c r="H794" s="5" t="s">
        <v>29</v>
      </c>
      <c r="I794" s="5" t="s">
        <v>4</v>
      </c>
      <c r="J794" s="36">
        <v>911806.4599299801</v>
      </c>
      <c r="K794" s="34"/>
    </row>
    <row r="795" spans="1:11" x14ac:dyDescent="0.25">
      <c r="A795" s="5" t="s">
        <v>38</v>
      </c>
      <c r="B795" s="5" t="s">
        <v>35</v>
      </c>
      <c r="C795" s="5" t="s">
        <v>8</v>
      </c>
      <c r="D795" s="32">
        <v>41456</v>
      </c>
      <c r="E795" s="33">
        <f t="shared" si="14"/>
        <v>7</v>
      </c>
      <c r="F795" s="33" t="s">
        <v>1</v>
      </c>
      <c r="G795" s="5" t="s">
        <v>44</v>
      </c>
      <c r="H795" s="5" t="s">
        <v>30</v>
      </c>
      <c r="I795" s="5" t="s">
        <v>4</v>
      </c>
      <c r="J795" s="36">
        <v>884023.92783632269</v>
      </c>
      <c r="K795" s="34"/>
    </row>
    <row r="796" spans="1:11" x14ac:dyDescent="0.25">
      <c r="A796" s="5" t="s">
        <v>38</v>
      </c>
      <c r="B796" s="5" t="s">
        <v>35</v>
      </c>
      <c r="C796" s="5" t="s">
        <v>8</v>
      </c>
      <c r="D796" s="32">
        <v>41487</v>
      </c>
      <c r="E796" s="33">
        <f t="shared" si="14"/>
        <v>8</v>
      </c>
      <c r="F796" s="33" t="s">
        <v>1</v>
      </c>
      <c r="G796" s="5" t="s">
        <v>44</v>
      </c>
      <c r="H796" s="5" t="s">
        <v>30</v>
      </c>
      <c r="I796" s="5" t="s">
        <v>4</v>
      </c>
      <c r="J796" s="36">
        <v>1052207.4304358403</v>
      </c>
      <c r="K796" s="34"/>
    </row>
    <row r="797" spans="1:11" x14ac:dyDescent="0.25">
      <c r="A797" s="5" t="s">
        <v>38</v>
      </c>
      <c r="B797" s="5" t="s">
        <v>35</v>
      </c>
      <c r="C797" s="5" t="s">
        <v>8</v>
      </c>
      <c r="D797" s="32">
        <v>41518</v>
      </c>
      <c r="E797" s="33">
        <f t="shared" si="14"/>
        <v>9</v>
      </c>
      <c r="F797" s="33" t="s">
        <v>1</v>
      </c>
      <c r="G797" s="5" t="s">
        <v>44</v>
      </c>
      <c r="H797" s="5" t="s">
        <v>30</v>
      </c>
      <c r="I797" s="5" t="s">
        <v>4</v>
      </c>
      <c r="J797" s="36">
        <v>1016958.2253807157</v>
      </c>
      <c r="K797" s="34"/>
    </row>
    <row r="798" spans="1:11" x14ac:dyDescent="0.25">
      <c r="A798" s="5" t="s">
        <v>38</v>
      </c>
      <c r="B798" s="5" t="s">
        <v>35</v>
      </c>
      <c r="C798" s="5" t="s">
        <v>8</v>
      </c>
      <c r="D798" s="32">
        <v>41548</v>
      </c>
      <c r="E798" s="33">
        <f t="shared" si="14"/>
        <v>10</v>
      </c>
      <c r="F798" s="33" t="s">
        <v>1</v>
      </c>
      <c r="G798" s="5" t="s">
        <v>44</v>
      </c>
      <c r="H798" s="5" t="s">
        <v>30</v>
      </c>
      <c r="I798" s="5" t="s">
        <v>4</v>
      </c>
      <c r="J798" s="36">
        <v>1488480.8550150518</v>
      </c>
      <c r="K798" s="34"/>
    </row>
    <row r="799" spans="1:11" x14ac:dyDescent="0.25">
      <c r="A799" s="5" t="s">
        <v>38</v>
      </c>
      <c r="B799" s="5" t="s">
        <v>35</v>
      </c>
      <c r="C799" s="5" t="s">
        <v>8</v>
      </c>
      <c r="D799" s="32">
        <v>41579</v>
      </c>
      <c r="E799" s="33">
        <f t="shared" si="14"/>
        <v>11</v>
      </c>
      <c r="F799" s="33" t="s">
        <v>1</v>
      </c>
      <c r="G799" s="5" t="s">
        <v>44</v>
      </c>
      <c r="H799" s="5" t="s">
        <v>30</v>
      </c>
      <c r="I799" s="5" t="s">
        <v>4</v>
      </c>
      <c r="J799" s="36">
        <v>1639667.9831029386</v>
      </c>
      <c r="K799" s="34"/>
    </row>
    <row r="800" spans="1:11" x14ac:dyDescent="0.25">
      <c r="A800" s="5" t="s">
        <v>38</v>
      </c>
      <c r="B800" s="5" t="s">
        <v>35</v>
      </c>
      <c r="C800" s="5" t="s">
        <v>8</v>
      </c>
      <c r="D800" s="32">
        <v>41609</v>
      </c>
      <c r="E800" s="33">
        <f t="shared" si="14"/>
        <v>12</v>
      </c>
      <c r="F800" s="33" t="s">
        <v>1</v>
      </c>
      <c r="G800" s="5" t="s">
        <v>44</v>
      </c>
      <c r="H800" s="5" t="s">
        <v>30</v>
      </c>
      <c r="I800" s="5" t="s">
        <v>4</v>
      </c>
      <c r="J800" s="36">
        <v>765598.62357103126</v>
      </c>
      <c r="K800" s="34"/>
    </row>
    <row r="801" spans="1:11" x14ac:dyDescent="0.25">
      <c r="A801" s="5" t="s">
        <v>38</v>
      </c>
      <c r="B801" s="5" t="s">
        <v>35</v>
      </c>
      <c r="C801" s="5" t="s">
        <v>8</v>
      </c>
      <c r="D801" s="32">
        <v>41640</v>
      </c>
      <c r="E801" s="33">
        <f t="shared" si="14"/>
        <v>1</v>
      </c>
      <c r="F801" s="33" t="s">
        <v>1</v>
      </c>
      <c r="G801" s="5" t="s">
        <v>44</v>
      </c>
      <c r="H801" s="5" t="s">
        <v>30</v>
      </c>
      <c r="I801" s="5" t="s">
        <v>4</v>
      </c>
      <c r="J801" s="36">
        <v>742706.65420794766</v>
      </c>
      <c r="K801" s="34"/>
    </row>
    <row r="802" spans="1:11" x14ac:dyDescent="0.25">
      <c r="A802" s="5" t="s">
        <v>38</v>
      </c>
      <c r="B802" s="5" t="s">
        <v>35</v>
      </c>
      <c r="C802" s="5" t="s">
        <v>8</v>
      </c>
      <c r="D802" s="32">
        <v>41671</v>
      </c>
      <c r="E802" s="33">
        <f t="shared" si="14"/>
        <v>2</v>
      </c>
      <c r="F802" s="33" t="s">
        <v>1</v>
      </c>
      <c r="G802" s="5" t="s">
        <v>44</v>
      </c>
      <c r="H802" s="5" t="s">
        <v>30</v>
      </c>
      <c r="I802" s="5" t="s">
        <v>4</v>
      </c>
      <c r="J802" s="36">
        <v>822050.21729515784</v>
      </c>
      <c r="K802" s="34"/>
    </row>
    <row r="803" spans="1:11" x14ac:dyDescent="0.25">
      <c r="A803" s="5" t="s">
        <v>38</v>
      </c>
      <c r="B803" s="5" t="s">
        <v>35</v>
      </c>
      <c r="C803" s="5" t="s">
        <v>8</v>
      </c>
      <c r="D803" s="32">
        <v>41699</v>
      </c>
      <c r="E803" s="33">
        <f t="shared" si="14"/>
        <v>3</v>
      </c>
      <c r="F803" s="33" t="s">
        <v>1</v>
      </c>
      <c r="G803" s="5" t="s">
        <v>44</v>
      </c>
      <c r="H803" s="5" t="s">
        <v>30</v>
      </c>
      <c r="I803" s="5" t="s">
        <v>4</v>
      </c>
      <c r="J803" s="36">
        <v>806728.57071739517</v>
      </c>
      <c r="K803" s="34"/>
    </row>
    <row r="804" spans="1:11" x14ac:dyDescent="0.25">
      <c r="A804" s="5" t="s">
        <v>38</v>
      </c>
      <c r="B804" s="5" t="s">
        <v>35</v>
      </c>
      <c r="C804" s="5" t="s">
        <v>8</v>
      </c>
      <c r="D804" s="32">
        <v>41730</v>
      </c>
      <c r="E804" s="33">
        <f t="shared" si="14"/>
        <v>4</v>
      </c>
      <c r="F804" s="33" t="s">
        <v>1</v>
      </c>
      <c r="G804" s="5" t="s">
        <v>44</v>
      </c>
      <c r="H804" s="5" t="s">
        <v>30</v>
      </c>
      <c r="I804" s="5" t="s">
        <v>4</v>
      </c>
      <c r="J804" s="36">
        <v>866589.56529720977</v>
      </c>
      <c r="K804" s="34"/>
    </row>
    <row r="805" spans="1:11" x14ac:dyDescent="0.25">
      <c r="A805" s="5" t="s">
        <v>38</v>
      </c>
      <c r="B805" s="5" t="s">
        <v>35</v>
      </c>
      <c r="C805" s="5" t="s">
        <v>8</v>
      </c>
      <c r="D805" s="32">
        <v>41760</v>
      </c>
      <c r="E805" s="33">
        <f t="shared" si="14"/>
        <v>5</v>
      </c>
      <c r="F805" s="33" t="s">
        <v>1</v>
      </c>
      <c r="G805" s="5" t="s">
        <v>44</v>
      </c>
      <c r="H805" s="5" t="s">
        <v>30</v>
      </c>
      <c r="I805" s="5" t="s">
        <v>4</v>
      </c>
      <c r="J805" s="36">
        <v>987204.11778920982</v>
      </c>
      <c r="K805" s="34"/>
    </row>
    <row r="806" spans="1:11" x14ac:dyDescent="0.25">
      <c r="A806" s="5" t="s">
        <v>38</v>
      </c>
      <c r="B806" s="5" t="s">
        <v>35</v>
      </c>
      <c r="C806" s="5" t="s">
        <v>8</v>
      </c>
      <c r="D806" s="32">
        <v>41791</v>
      </c>
      <c r="E806" s="33">
        <f t="shared" si="14"/>
        <v>6</v>
      </c>
      <c r="F806" s="33" t="s">
        <v>1</v>
      </c>
      <c r="G806" s="5" t="s">
        <v>44</v>
      </c>
      <c r="H806" s="5" t="s">
        <v>30</v>
      </c>
      <c r="I806" s="5" t="s">
        <v>4</v>
      </c>
      <c r="J806" s="36">
        <v>506308.79330234113</v>
      </c>
      <c r="K806" s="34"/>
    </row>
    <row r="807" spans="1:11" x14ac:dyDescent="0.25">
      <c r="A807" s="5" t="s">
        <v>38</v>
      </c>
      <c r="B807" s="5" t="s">
        <v>35</v>
      </c>
      <c r="C807" s="5" t="s">
        <v>8</v>
      </c>
      <c r="D807" s="32">
        <v>41456</v>
      </c>
      <c r="E807" s="33">
        <f t="shared" si="14"/>
        <v>7</v>
      </c>
      <c r="F807" s="33" t="s">
        <v>1</v>
      </c>
      <c r="G807" s="5" t="s">
        <v>44</v>
      </c>
      <c r="H807" s="5" t="s">
        <v>31</v>
      </c>
      <c r="I807" s="5" t="s">
        <v>4</v>
      </c>
      <c r="J807" s="36">
        <v>904892.03843125247</v>
      </c>
      <c r="K807" s="34"/>
    </row>
    <row r="808" spans="1:11" x14ac:dyDescent="0.25">
      <c r="A808" s="5" t="s">
        <v>38</v>
      </c>
      <c r="B808" s="5" t="s">
        <v>35</v>
      </c>
      <c r="C808" s="5" t="s">
        <v>8</v>
      </c>
      <c r="D808" s="32">
        <v>41487</v>
      </c>
      <c r="E808" s="33">
        <f t="shared" si="14"/>
        <v>8</v>
      </c>
      <c r="F808" s="33" t="s">
        <v>1</v>
      </c>
      <c r="G808" s="5" t="s">
        <v>44</v>
      </c>
      <c r="H808" s="5" t="s">
        <v>31</v>
      </c>
      <c r="I808" s="5" t="s">
        <v>4</v>
      </c>
      <c r="J808" s="36">
        <v>1067052.2598973438</v>
      </c>
      <c r="K808" s="34"/>
    </row>
    <row r="809" spans="1:11" x14ac:dyDescent="0.25">
      <c r="A809" s="5" t="s">
        <v>38</v>
      </c>
      <c r="B809" s="5" t="s">
        <v>35</v>
      </c>
      <c r="C809" s="5" t="s">
        <v>8</v>
      </c>
      <c r="D809" s="32">
        <v>41518</v>
      </c>
      <c r="E809" s="33">
        <f t="shared" si="14"/>
        <v>9</v>
      </c>
      <c r="F809" s="33" t="s">
        <v>1</v>
      </c>
      <c r="G809" s="5" t="s">
        <v>44</v>
      </c>
      <c r="H809" s="5" t="s">
        <v>31</v>
      </c>
      <c r="I809" s="5" t="s">
        <v>4</v>
      </c>
      <c r="J809" s="36">
        <v>1026646.9835398964</v>
      </c>
      <c r="K809" s="34"/>
    </row>
    <row r="810" spans="1:11" x14ac:dyDescent="0.25">
      <c r="A810" s="5" t="s">
        <v>38</v>
      </c>
      <c r="B810" s="5" t="s">
        <v>35</v>
      </c>
      <c r="C810" s="5" t="s">
        <v>8</v>
      </c>
      <c r="D810" s="32">
        <v>41548</v>
      </c>
      <c r="E810" s="33">
        <f t="shared" si="14"/>
        <v>10</v>
      </c>
      <c r="F810" s="33" t="s">
        <v>1</v>
      </c>
      <c r="G810" s="5" t="s">
        <v>44</v>
      </c>
      <c r="H810" s="5" t="s">
        <v>31</v>
      </c>
      <c r="I810" s="5" t="s">
        <v>4</v>
      </c>
      <c r="J810" s="36">
        <v>1557091.8051502465</v>
      </c>
      <c r="K810" s="34"/>
    </row>
    <row r="811" spans="1:11" x14ac:dyDescent="0.25">
      <c r="A811" s="5" t="s">
        <v>38</v>
      </c>
      <c r="B811" s="5" t="s">
        <v>35</v>
      </c>
      <c r="C811" s="5" t="s">
        <v>8</v>
      </c>
      <c r="D811" s="32">
        <v>41579</v>
      </c>
      <c r="E811" s="33">
        <f t="shared" si="14"/>
        <v>11</v>
      </c>
      <c r="F811" s="33" t="s">
        <v>1</v>
      </c>
      <c r="G811" s="5" t="s">
        <v>44</v>
      </c>
      <c r="H811" s="5" t="s">
        <v>31</v>
      </c>
      <c r="I811" s="5" t="s">
        <v>4</v>
      </c>
      <c r="J811" s="36">
        <v>1710092.7084534448</v>
      </c>
      <c r="K811" s="34"/>
    </row>
    <row r="812" spans="1:11" x14ac:dyDescent="0.25">
      <c r="A812" s="5" t="s">
        <v>38</v>
      </c>
      <c r="B812" s="5" t="s">
        <v>35</v>
      </c>
      <c r="C812" s="5" t="s">
        <v>8</v>
      </c>
      <c r="D812" s="32">
        <v>41609</v>
      </c>
      <c r="E812" s="33">
        <f t="shared" si="14"/>
        <v>12</v>
      </c>
      <c r="F812" s="33" t="s">
        <v>1</v>
      </c>
      <c r="G812" s="5" t="s">
        <v>44</v>
      </c>
      <c r="H812" s="5" t="s">
        <v>31</v>
      </c>
      <c r="I812" s="5" t="s">
        <v>4</v>
      </c>
      <c r="J812" s="36">
        <v>799573.69102222088</v>
      </c>
      <c r="K812" s="34"/>
    </row>
    <row r="813" spans="1:11" x14ac:dyDescent="0.25">
      <c r="A813" s="5" t="s">
        <v>38</v>
      </c>
      <c r="B813" s="5" t="s">
        <v>35</v>
      </c>
      <c r="C813" s="5" t="s">
        <v>8</v>
      </c>
      <c r="D813" s="32">
        <v>41640</v>
      </c>
      <c r="E813" s="33">
        <f t="shared" si="14"/>
        <v>1</v>
      </c>
      <c r="F813" s="33" t="s">
        <v>1</v>
      </c>
      <c r="G813" s="5" t="s">
        <v>44</v>
      </c>
      <c r="H813" s="5" t="s">
        <v>31</v>
      </c>
      <c r="I813" s="5" t="s">
        <v>4</v>
      </c>
      <c r="J813" s="36">
        <v>793393.06373042695</v>
      </c>
      <c r="K813" s="34"/>
    </row>
    <row r="814" spans="1:11" x14ac:dyDescent="0.25">
      <c r="A814" s="5" t="s">
        <v>38</v>
      </c>
      <c r="B814" s="5" t="s">
        <v>35</v>
      </c>
      <c r="C814" s="5" t="s">
        <v>8</v>
      </c>
      <c r="D814" s="32">
        <v>41671</v>
      </c>
      <c r="E814" s="33">
        <f t="shared" si="14"/>
        <v>2</v>
      </c>
      <c r="F814" s="33" t="s">
        <v>1</v>
      </c>
      <c r="G814" s="5" t="s">
        <v>44</v>
      </c>
      <c r="H814" s="5" t="s">
        <v>31</v>
      </c>
      <c r="I814" s="5" t="s">
        <v>4</v>
      </c>
      <c r="J814" s="36">
        <v>931740.99835025659</v>
      </c>
      <c r="K814" s="34"/>
    </row>
    <row r="815" spans="1:11" x14ac:dyDescent="0.25">
      <c r="A815" s="5" t="s">
        <v>38</v>
      </c>
      <c r="B815" s="5" t="s">
        <v>35</v>
      </c>
      <c r="C815" s="5" t="s">
        <v>8</v>
      </c>
      <c r="D815" s="32">
        <v>41699</v>
      </c>
      <c r="E815" s="33">
        <f t="shared" si="14"/>
        <v>3</v>
      </c>
      <c r="F815" s="33" t="s">
        <v>1</v>
      </c>
      <c r="G815" s="5" t="s">
        <v>44</v>
      </c>
      <c r="H815" s="5" t="s">
        <v>31</v>
      </c>
      <c r="I815" s="5" t="s">
        <v>4</v>
      </c>
      <c r="J815" s="36">
        <v>827560.38466741249</v>
      </c>
      <c r="K815" s="34"/>
    </row>
    <row r="816" spans="1:11" x14ac:dyDescent="0.25">
      <c r="A816" s="5" t="s">
        <v>38</v>
      </c>
      <c r="B816" s="5" t="s">
        <v>35</v>
      </c>
      <c r="C816" s="5" t="s">
        <v>8</v>
      </c>
      <c r="D816" s="32">
        <v>41730</v>
      </c>
      <c r="E816" s="33">
        <f t="shared" si="14"/>
        <v>4</v>
      </c>
      <c r="F816" s="33" t="s">
        <v>1</v>
      </c>
      <c r="G816" s="5" t="s">
        <v>44</v>
      </c>
      <c r="H816" s="5" t="s">
        <v>31</v>
      </c>
      <c r="I816" s="5" t="s">
        <v>4</v>
      </c>
      <c r="J816" s="36">
        <v>909762.07978018955</v>
      </c>
      <c r="K816" s="34"/>
    </row>
    <row r="817" spans="1:11" x14ac:dyDescent="0.25">
      <c r="A817" s="5" t="s">
        <v>38</v>
      </c>
      <c r="B817" s="5" t="s">
        <v>35</v>
      </c>
      <c r="C817" s="5" t="s">
        <v>8</v>
      </c>
      <c r="D817" s="32">
        <v>41760</v>
      </c>
      <c r="E817" s="33">
        <f t="shared" si="14"/>
        <v>5</v>
      </c>
      <c r="F817" s="33" t="s">
        <v>1</v>
      </c>
      <c r="G817" s="5" t="s">
        <v>44</v>
      </c>
      <c r="H817" s="5" t="s">
        <v>31</v>
      </c>
      <c r="I817" s="5" t="s">
        <v>4</v>
      </c>
      <c r="J817" s="36">
        <v>1108803.4317190656</v>
      </c>
      <c r="K817" s="34"/>
    </row>
    <row r="818" spans="1:11" x14ac:dyDescent="0.25">
      <c r="A818" s="5" t="s">
        <v>38</v>
      </c>
      <c r="B818" s="5" t="s">
        <v>35</v>
      </c>
      <c r="C818" s="5" t="s">
        <v>8</v>
      </c>
      <c r="D818" s="32">
        <v>41791</v>
      </c>
      <c r="E818" s="33">
        <f t="shared" si="14"/>
        <v>6</v>
      </c>
      <c r="F818" s="33" t="s">
        <v>1</v>
      </c>
      <c r="G818" s="5" t="s">
        <v>44</v>
      </c>
      <c r="H818" s="5" t="s">
        <v>31</v>
      </c>
      <c r="I818" s="5" t="s">
        <v>4</v>
      </c>
      <c r="J818" s="36">
        <v>560496.60864916991</v>
      </c>
      <c r="K818" s="34"/>
    </row>
    <row r="819" spans="1:11" x14ac:dyDescent="0.25">
      <c r="A819" s="5" t="s">
        <v>38</v>
      </c>
      <c r="B819" s="5" t="s">
        <v>35</v>
      </c>
      <c r="C819" s="5" t="s">
        <v>8</v>
      </c>
      <c r="D819" s="32">
        <v>41456</v>
      </c>
      <c r="E819" s="33">
        <f t="shared" si="14"/>
        <v>7</v>
      </c>
      <c r="F819" s="33" t="s">
        <v>1</v>
      </c>
      <c r="G819" s="5" t="s">
        <v>44</v>
      </c>
      <c r="H819" s="5" t="s">
        <v>32</v>
      </c>
      <c r="I819" s="5" t="s">
        <v>4</v>
      </c>
      <c r="J819" s="36">
        <v>498631.6818381226</v>
      </c>
      <c r="K819" s="34"/>
    </row>
    <row r="820" spans="1:11" x14ac:dyDescent="0.25">
      <c r="A820" s="5" t="s">
        <v>38</v>
      </c>
      <c r="B820" s="5" t="s">
        <v>35</v>
      </c>
      <c r="C820" s="5" t="s">
        <v>8</v>
      </c>
      <c r="D820" s="32">
        <v>41487</v>
      </c>
      <c r="E820" s="33">
        <f t="shared" si="14"/>
        <v>8</v>
      </c>
      <c r="F820" s="33" t="s">
        <v>1</v>
      </c>
      <c r="G820" s="5" t="s">
        <v>44</v>
      </c>
      <c r="H820" s="5" t="s">
        <v>32</v>
      </c>
      <c r="I820" s="5" t="s">
        <v>4</v>
      </c>
      <c r="J820" s="36">
        <v>616274.64932342409</v>
      </c>
      <c r="K820" s="34"/>
    </row>
    <row r="821" spans="1:11" x14ac:dyDescent="0.25">
      <c r="A821" s="5" t="s">
        <v>38</v>
      </c>
      <c r="B821" s="5" t="s">
        <v>35</v>
      </c>
      <c r="C821" s="5" t="s">
        <v>8</v>
      </c>
      <c r="D821" s="32">
        <v>41518</v>
      </c>
      <c r="E821" s="33">
        <f t="shared" si="14"/>
        <v>9</v>
      </c>
      <c r="F821" s="33" t="s">
        <v>1</v>
      </c>
      <c r="G821" s="5" t="s">
        <v>44</v>
      </c>
      <c r="H821" s="5" t="s">
        <v>32</v>
      </c>
      <c r="I821" s="5" t="s">
        <v>4</v>
      </c>
      <c r="J821" s="36">
        <v>641878.67036756733</v>
      </c>
      <c r="K821" s="34"/>
    </row>
    <row r="822" spans="1:11" x14ac:dyDescent="0.25">
      <c r="A822" s="5" t="s">
        <v>38</v>
      </c>
      <c r="B822" s="5" t="s">
        <v>35</v>
      </c>
      <c r="C822" s="5" t="s">
        <v>8</v>
      </c>
      <c r="D822" s="32">
        <v>41548</v>
      </c>
      <c r="E822" s="33">
        <f t="shared" si="14"/>
        <v>10</v>
      </c>
      <c r="F822" s="33" t="s">
        <v>1</v>
      </c>
      <c r="G822" s="5" t="s">
        <v>44</v>
      </c>
      <c r="H822" s="5" t="s">
        <v>32</v>
      </c>
      <c r="I822" s="5" t="s">
        <v>4</v>
      </c>
      <c r="J822" s="36">
        <v>749185.9629367278</v>
      </c>
      <c r="K822" s="34"/>
    </row>
    <row r="823" spans="1:11" x14ac:dyDescent="0.25">
      <c r="A823" s="5" t="s">
        <v>38</v>
      </c>
      <c r="B823" s="5" t="s">
        <v>35</v>
      </c>
      <c r="C823" s="5" t="s">
        <v>8</v>
      </c>
      <c r="D823" s="32">
        <v>41579</v>
      </c>
      <c r="E823" s="33">
        <f t="shared" si="14"/>
        <v>11</v>
      </c>
      <c r="F823" s="33" t="s">
        <v>1</v>
      </c>
      <c r="G823" s="5" t="s">
        <v>44</v>
      </c>
      <c r="H823" s="5" t="s">
        <v>32</v>
      </c>
      <c r="I823" s="5" t="s">
        <v>4</v>
      </c>
      <c r="J823" s="36">
        <v>892113.54493715987</v>
      </c>
      <c r="K823" s="34"/>
    </row>
    <row r="824" spans="1:11" x14ac:dyDescent="0.25">
      <c r="A824" s="5" t="s">
        <v>38</v>
      </c>
      <c r="B824" s="5" t="s">
        <v>35</v>
      </c>
      <c r="C824" s="5" t="s">
        <v>8</v>
      </c>
      <c r="D824" s="32">
        <v>41609</v>
      </c>
      <c r="E824" s="33">
        <f t="shared" si="14"/>
        <v>12</v>
      </c>
      <c r="F824" s="33" t="s">
        <v>1</v>
      </c>
      <c r="G824" s="5" t="s">
        <v>44</v>
      </c>
      <c r="H824" s="5" t="s">
        <v>32</v>
      </c>
      <c r="I824" s="5" t="s">
        <v>4</v>
      </c>
      <c r="J824" s="36">
        <v>432516.83808086219</v>
      </c>
      <c r="K824" s="34"/>
    </row>
    <row r="825" spans="1:11" x14ac:dyDescent="0.25">
      <c r="A825" s="5" t="s">
        <v>38</v>
      </c>
      <c r="B825" s="5" t="s">
        <v>35</v>
      </c>
      <c r="C825" s="5" t="s">
        <v>8</v>
      </c>
      <c r="D825" s="32">
        <v>41640</v>
      </c>
      <c r="E825" s="33">
        <f t="shared" si="14"/>
        <v>1</v>
      </c>
      <c r="F825" s="33" t="s">
        <v>1</v>
      </c>
      <c r="G825" s="5" t="s">
        <v>44</v>
      </c>
      <c r="H825" s="5" t="s">
        <v>32</v>
      </c>
      <c r="I825" s="5" t="s">
        <v>4</v>
      </c>
      <c r="J825" s="36">
        <v>409538.75919692736</v>
      </c>
      <c r="K825" s="34"/>
    </row>
    <row r="826" spans="1:11" x14ac:dyDescent="0.25">
      <c r="A826" s="5" t="s">
        <v>38</v>
      </c>
      <c r="B826" s="5" t="s">
        <v>35</v>
      </c>
      <c r="C826" s="5" t="s">
        <v>8</v>
      </c>
      <c r="D826" s="32">
        <v>41671</v>
      </c>
      <c r="E826" s="33">
        <f t="shared" si="14"/>
        <v>2</v>
      </c>
      <c r="F826" s="33" t="s">
        <v>1</v>
      </c>
      <c r="G826" s="5" t="s">
        <v>44</v>
      </c>
      <c r="H826" s="5" t="s">
        <v>32</v>
      </c>
      <c r="I826" s="5" t="s">
        <v>4</v>
      </c>
      <c r="J826" s="36">
        <v>489965.80230679538</v>
      </c>
      <c r="K826" s="34"/>
    </row>
    <row r="827" spans="1:11" x14ac:dyDescent="0.25">
      <c r="A827" s="5" t="s">
        <v>38</v>
      </c>
      <c r="B827" s="5" t="s">
        <v>35</v>
      </c>
      <c r="C827" s="5" t="s">
        <v>8</v>
      </c>
      <c r="D827" s="32">
        <v>41699</v>
      </c>
      <c r="E827" s="33">
        <f t="shared" si="14"/>
        <v>3</v>
      </c>
      <c r="F827" s="33" t="s">
        <v>1</v>
      </c>
      <c r="G827" s="5" t="s">
        <v>44</v>
      </c>
      <c r="H827" s="5" t="s">
        <v>32</v>
      </c>
      <c r="I827" s="5" t="s">
        <v>4</v>
      </c>
      <c r="J827" s="36">
        <v>444871.43123762979</v>
      </c>
      <c r="K827" s="34"/>
    </row>
    <row r="828" spans="1:11" x14ac:dyDescent="0.25">
      <c r="A828" s="5" t="s">
        <v>38</v>
      </c>
      <c r="B828" s="5" t="s">
        <v>35</v>
      </c>
      <c r="C828" s="5" t="s">
        <v>8</v>
      </c>
      <c r="D828" s="32">
        <v>41730</v>
      </c>
      <c r="E828" s="33">
        <f t="shared" si="14"/>
        <v>4</v>
      </c>
      <c r="F828" s="33" t="s">
        <v>1</v>
      </c>
      <c r="G828" s="5" t="s">
        <v>44</v>
      </c>
      <c r="H828" s="5" t="s">
        <v>32</v>
      </c>
      <c r="I828" s="5" t="s">
        <v>4</v>
      </c>
      <c r="J828" s="36">
        <v>472382.50156978617</v>
      </c>
      <c r="K828" s="34"/>
    </row>
    <row r="829" spans="1:11" x14ac:dyDescent="0.25">
      <c r="A829" s="5" t="s">
        <v>38</v>
      </c>
      <c r="B829" s="5" t="s">
        <v>35</v>
      </c>
      <c r="C829" s="5" t="s">
        <v>8</v>
      </c>
      <c r="D829" s="32">
        <v>41760</v>
      </c>
      <c r="E829" s="33">
        <f t="shared" si="14"/>
        <v>5</v>
      </c>
      <c r="F829" s="33" t="s">
        <v>1</v>
      </c>
      <c r="G829" s="5" t="s">
        <v>44</v>
      </c>
      <c r="H829" s="5" t="s">
        <v>32</v>
      </c>
      <c r="I829" s="5" t="s">
        <v>4</v>
      </c>
      <c r="J829" s="36">
        <v>608634.95143913291</v>
      </c>
      <c r="K829" s="34"/>
    </row>
    <row r="830" spans="1:11" x14ac:dyDescent="0.25">
      <c r="A830" s="5" t="s">
        <v>38</v>
      </c>
      <c r="B830" s="5" t="s">
        <v>35</v>
      </c>
      <c r="C830" s="5" t="s">
        <v>8</v>
      </c>
      <c r="D830" s="32">
        <v>41791</v>
      </c>
      <c r="E830" s="33">
        <f t="shared" si="14"/>
        <v>6</v>
      </c>
      <c r="F830" s="33" t="s">
        <v>1</v>
      </c>
      <c r="G830" s="5" t="s">
        <v>44</v>
      </c>
      <c r="H830" s="5" t="s">
        <v>32</v>
      </c>
      <c r="I830" s="5" t="s">
        <v>4</v>
      </c>
      <c r="J830" s="36">
        <v>272324.41448756552</v>
      </c>
      <c r="K830" s="34"/>
    </row>
    <row r="831" spans="1:11" x14ac:dyDescent="0.25">
      <c r="A831" s="5" t="s">
        <v>38</v>
      </c>
      <c r="B831" s="5" t="s">
        <v>35</v>
      </c>
      <c r="C831" s="5" t="s">
        <v>8</v>
      </c>
      <c r="D831" s="32">
        <v>41456</v>
      </c>
      <c r="E831" s="33">
        <f t="shared" si="14"/>
        <v>7</v>
      </c>
      <c r="F831" s="33" t="s">
        <v>1</v>
      </c>
      <c r="G831" s="5" t="s">
        <v>33</v>
      </c>
      <c r="H831" s="5" t="s">
        <v>34</v>
      </c>
      <c r="I831" s="5" t="s">
        <v>4</v>
      </c>
      <c r="J831" s="36">
        <v>3105845.72687844</v>
      </c>
      <c r="K831" s="34"/>
    </row>
    <row r="832" spans="1:11" x14ac:dyDescent="0.25">
      <c r="A832" s="5" t="s">
        <v>38</v>
      </c>
      <c r="B832" s="5" t="s">
        <v>35</v>
      </c>
      <c r="C832" s="5" t="s">
        <v>8</v>
      </c>
      <c r="D832" s="32">
        <v>41487</v>
      </c>
      <c r="E832" s="33">
        <f t="shared" si="14"/>
        <v>8</v>
      </c>
      <c r="F832" s="33" t="s">
        <v>1</v>
      </c>
      <c r="G832" s="5" t="s">
        <v>33</v>
      </c>
      <c r="H832" s="5" t="s">
        <v>34</v>
      </c>
      <c r="I832" s="5" t="s">
        <v>4</v>
      </c>
      <c r="J832" s="36">
        <v>4010585.2851120001</v>
      </c>
      <c r="K832" s="34"/>
    </row>
    <row r="833" spans="1:11" x14ac:dyDescent="0.25">
      <c r="A833" s="5" t="s">
        <v>38</v>
      </c>
      <c r="B833" s="5" t="s">
        <v>35</v>
      </c>
      <c r="C833" s="5" t="s">
        <v>8</v>
      </c>
      <c r="D833" s="32">
        <v>41518</v>
      </c>
      <c r="E833" s="33">
        <f t="shared" si="14"/>
        <v>9</v>
      </c>
      <c r="F833" s="33" t="s">
        <v>1</v>
      </c>
      <c r="G833" s="5" t="s">
        <v>33</v>
      </c>
      <c r="H833" s="5" t="s">
        <v>34</v>
      </c>
      <c r="I833" s="5" t="s">
        <v>4</v>
      </c>
      <c r="J833" s="36">
        <v>3923012.4475718406</v>
      </c>
      <c r="K833" s="34"/>
    </row>
    <row r="834" spans="1:11" x14ac:dyDescent="0.25">
      <c r="A834" s="5" t="s">
        <v>38</v>
      </c>
      <c r="B834" s="5" t="s">
        <v>35</v>
      </c>
      <c r="C834" s="5" t="s">
        <v>8</v>
      </c>
      <c r="D834" s="32">
        <v>41548</v>
      </c>
      <c r="E834" s="33">
        <f t="shared" si="14"/>
        <v>10</v>
      </c>
      <c r="F834" s="33" t="s">
        <v>1</v>
      </c>
      <c r="G834" s="5" t="s">
        <v>33</v>
      </c>
      <c r="H834" s="5" t="s">
        <v>34</v>
      </c>
      <c r="I834" s="5" t="s">
        <v>4</v>
      </c>
      <c r="J834" s="36">
        <v>5304755.0634176014</v>
      </c>
      <c r="K834" s="34"/>
    </row>
    <row r="835" spans="1:11" x14ac:dyDescent="0.25">
      <c r="A835" s="5" t="s">
        <v>38</v>
      </c>
      <c r="B835" s="5" t="s">
        <v>35</v>
      </c>
      <c r="C835" s="5" t="s">
        <v>8</v>
      </c>
      <c r="D835" s="32">
        <v>41579</v>
      </c>
      <c r="E835" s="33">
        <f t="shared" si="14"/>
        <v>11</v>
      </c>
      <c r="F835" s="33" t="s">
        <v>1</v>
      </c>
      <c r="G835" s="5" t="s">
        <v>33</v>
      </c>
      <c r="H835" s="5" t="s">
        <v>34</v>
      </c>
      <c r="I835" s="5" t="s">
        <v>4</v>
      </c>
      <c r="J835" s="36">
        <v>5796055.2061697599</v>
      </c>
      <c r="K835" s="34"/>
    </row>
    <row r="836" spans="1:11" x14ac:dyDescent="0.25">
      <c r="A836" s="5" t="s">
        <v>38</v>
      </c>
      <c r="B836" s="5" t="s">
        <v>35</v>
      </c>
      <c r="C836" s="5" t="s">
        <v>8</v>
      </c>
      <c r="D836" s="32">
        <v>41609</v>
      </c>
      <c r="E836" s="33">
        <f t="shared" si="14"/>
        <v>12</v>
      </c>
      <c r="F836" s="33" t="s">
        <v>1</v>
      </c>
      <c r="G836" s="5" t="s">
        <v>33</v>
      </c>
      <c r="H836" s="5" t="s">
        <v>34</v>
      </c>
      <c r="I836" s="5" t="s">
        <v>4</v>
      </c>
      <c r="J836" s="36">
        <v>2778318.7637284808</v>
      </c>
      <c r="K836" s="34"/>
    </row>
    <row r="837" spans="1:11" x14ac:dyDescent="0.25">
      <c r="A837" s="5" t="s">
        <v>38</v>
      </c>
      <c r="B837" s="5" t="s">
        <v>35</v>
      </c>
      <c r="C837" s="5" t="s">
        <v>8</v>
      </c>
      <c r="D837" s="32">
        <v>41640</v>
      </c>
      <c r="E837" s="33">
        <f t="shared" si="14"/>
        <v>1</v>
      </c>
      <c r="F837" s="33" t="s">
        <v>1</v>
      </c>
      <c r="G837" s="5" t="s">
        <v>33</v>
      </c>
      <c r="H837" s="5" t="s">
        <v>34</v>
      </c>
      <c r="I837" s="5" t="s">
        <v>4</v>
      </c>
      <c r="J837" s="36">
        <v>2890095.0972502003</v>
      </c>
      <c r="K837" s="34"/>
    </row>
    <row r="838" spans="1:11" x14ac:dyDescent="0.25">
      <c r="A838" s="5" t="s">
        <v>38</v>
      </c>
      <c r="B838" s="5" t="s">
        <v>35</v>
      </c>
      <c r="C838" s="5" t="s">
        <v>8</v>
      </c>
      <c r="D838" s="32">
        <v>41671</v>
      </c>
      <c r="E838" s="33">
        <f t="shared" si="14"/>
        <v>2</v>
      </c>
      <c r="F838" s="33" t="s">
        <v>1</v>
      </c>
      <c r="G838" s="5" t="s">
        <v>33</v>
      </c>
      <c r="H838" s="5" t="s">
        <v>34</v>
      </c>
      <c r="I838" s="5" t="s">
        <v>4</v>
      </c>
      <c r="J838" s="36">
        <v>3360449.90644272</v>
      </c>
      <c r="K838" s="34"/>
    </row>
    <row r="839" spans="1:11" x14ac:dyDescent="0.25">
      <c r="A839" s="5" t="s">
        <v>38</v>
      </c>
      <c r="B839" s="5" t="s">
        <v>35</v>
      </c>
      <c r="C839" s="5" t="s">
        <v>8</v>
      </c>
      <c r="D839" s="32">
        <v>41699</v>
      </c>
      <c r="E839" s="33">
        <f t="shared" si="14"/>
        <v>3</v>
      </c>
      <c r="F839" s="33" t="s">
        <v>1</v>
      </c>
      <c r="G839" s="5" t="s">
        <v>33</v>
      </c>
      <c r="H839" s="5" t="s">
        <v>34</v>
      </c>
      <c r="I839" s="5" t="s">
        <v>4</v>
      </c>
      <c r="J839" s="36">
        <v>2808562.4972675201</v>
      </c>
      <c r="K839" s="34"/>
    </row>
    <row r="840" spans="1:11" x14ac:dyDescent="0.25">
      <c r="A840" s="5" t="s">
        <v>38</v>
      </c>
      <c r="B840" s="5" t="s">
        <v>35</v>
      </c>
      <c r="C840" s="5" t="s">
        <v>8</v>
      </c>
      <c r="D840" s="32">
        <v>41730</v>
      </c>
      <c r="E840" s="33">
        <f t="shared" si="14"/>
        <v>4</v>
      </c>
      <c r="F840" s="33" t="s">
        <v>1</v>
      </c>
      <c r="G840" s="5" t="s">
        <v>33</v>
      </c>
      <c r="H840" s="5" t="s">
        <v>34</v>
      </c>
      <c r="I840" s="5" t="s">
        <v>4</v>
      </c>
      <c r="J840" s="36">
        <v>3278176.1271341606</v>
      </c>
      <c r="K840" s="34"/>
    </row>
    <row r="841" spans="1:11" x14ac:dyDescent="0.25">
      <c r="A841" s="5" t="s">
        <v>38</v>
      </c>
      <c r="B841" s="5" t="s">
        <v>35</v>
      </c>
      <c r="C841" s="5" t="s">
        <v>8</v>
      </c>
      <c r="D841" s="32">
        <v>41760</v>
      </c>
      <c r="E841" s="33">
        <f t="shared" si="14"/>
        <v>5</v>
      </c>
      <c r="F841" s="33" t="s">
        <v>1</v>
      </c>
      <c r="G841" s="5" t="s">
        <v>33</v>
      </c>
      <c r="H841" s="5" t="s">
        <v>34</v>
      </c>
      <c r="I841" s="5" t="s">
        <v>4</v>
      </c>
      <c r="J841" s="36">
        <v>3653895.7708680006</v>
      </c>
      <c r="K841" s="34"/>
    </row>
    <row r="842" spans="1:11" x14ac:dyDescent="0.25">
      <c r="A842" s="5" t="s">
        <v>38</v>
      </c>
      <c r="B842" s="5" t="s">
        <v>35</v>
      </c>
      <c r="C842" s="5" t="s">
        <v>8</v>
      </c>
      <c r="D842" s="32">
        <v>41791</v>
      </c>
      <c r="E842" s="33">
        <f t="shared" si="14"/>
        <v>6</v>
      </c>
      <c r="F842" s="33" t="s">
        <v>1</v>
      </c>
      <c r="G842" s="5" t="s">
        <v>33</v>
      </c>
      <c r="H842" s="5" t="s">
        <v>34</v>
      </c>
      <c r="I842" s="5" t="s">
        <v>4</v>
      </c>
      <c r="J842" s="36">
        <v>1788228.1705142399</v>
      </c>
      <c r="K842" s="34"/>
    </row>
    <row r="843" spans="1:11" x14ac:dyDescent="0.25">
      <c r="A843" s="5" t="s">
        <v>38</v>
      </c>
      <c r="B843" s="5" t="s">
        <v>35</v>
      </c>
      <c r="C843" s="5" t="s">
        <v>7</v>
      </c>
      <c r="D843" s="32">
        <v>41456</v>
      </c>
      <c r="E843" s="5">
        <v>7</v>
      </c>
      <c r="F843" s="5" t="s">
        <v>1</v>
      </c>
      <c r="G843" s="5" t="s">
        <v>24</v>
      </c>
      <c r="H843" s="5" t="s">
        <v>25</v>
      </c>
      <c r="I843" s="5" t="s">
        <v>4</v>
      </c>
      <c r="J843" s="36">
        <v>2433222.1515178396</v>
      </c>
      <c r="K843" s="34"/>
    </row>
    <row r="844" spans="1:11" x14ac:dyDescent="0.25">
      <c r="A844" s="5" t="s">
        <v>38</v>
      </c>
      <c r="B844" s="5" t="s">
        <v>35</v>
      </c>
      <c r="C844" s="5" t="s">
        <v>7</v>
      </c>
      <c r="D844" s="32">
        <v>41487</v>
      </c>
      <c r="E844" s="5">
        <v>8</v>
      </c>
      <c r="F844" s="5" t="s">
        <v>1</v>
      </c>
      <c r="G844" s="5" t="s">
        <v>24</v>
      </c>
      <c r="H844" s="5" t="s">
        <v>25</v>
      </c>
      <c r="I844" s="5" t="s">
        <v>4</v>
      </c>
      <c r="J844" s="36">
        <v>2086825.2357197695</v>
      </c>
      <c r="K844" s="34"/>
    </row>
    <row r="845" spans="1:11" x14ac:dyDescent="0.25">
      <c r="A845" s="5" t="s">
        <v>38</v>
      </c>
      <c r="B845" s="5" t="s">
        <v>35</v>
      </c>
      <c r="C845" s="5" t="s">
        <v>7</v>
      </c>
      <c r="D845" s="32">
        <v>41518</v>
      </c>
      <c r="E845" s="5">
        <v>9</v>
      </c>
      <c r="F845" s="5" t="s">
        <v>1</v>
      </c>
      <c r="G845" s="5" t="s">
        <v>24</v>
      </c>
      <c r="H845" s="5" t="s">
        <v>25</v>
      </c>
      <c r="I845" s="5" t="s">
        <v>4</v>
      </c>
      <c r="J845" s="36">
        <v>2578988.7463329984</v>
      </c>
      <c r="K845" s="34"/>
    </row>
    <row r="846" spans="1:11" x14ac:dyDescent="0.25">
      <c r="A846" s="5" t="s">
        <v>38</v>
      </c>
      <c r="B846" s="5" t="s">
        <v>35</v>
      </c>
      <c r="C846" s="5" t="s">
        <v>7</v>
      </c>
      <c r="D846" s="32">
        <v>41548</v>
      </c>
      <c r="E846" s="5">
        <v>10</v>
      </c>
      <c r="F846" s="5" t="s">
        <v>1</v>
      </c>
      <c r="G846" s="5" t="s">
        <v>24</v>
      </c>
      <c r="H846" s="5" t="s">
        <v>25</v>
      </c>
      <c r="I846" s="5" t="s">
        <v>4</v>
      </c>
      <c r="J846" s="36">
        <v>2227535.3634992633</v>
      </c>
      <c r="K846" s="34"/>
    </row>
    <row r="847" spans="1:11" x14ac:dyDescent="0.25">
      <c r="A847" s="5" t="s">
        <v>38</v>
      </c>
      <c r="B847" s="5" t="s">
        <v>35</v>
      </c>
      <c r="C847" s="5" t="s">
        <v>7</v>
      </c>
      <c r="D847" s="32">
        <v>41579</v>
      </c>
      <c r="E847" s="5">
        <v>11</v>
      </c>
      <c r="F847" s="5" t="s">
        <v>1</v>
      </c>
      <c r="G847" s="5" t="s">
        <v>24</v>
      </c>
      <c r="H847" s="5" t="s">
        <v>25</v>
      </c>
      <c r="I847" s="5" t="s">
        <v>4</v>
      </c>
      <c r="J847" s="36">
        <v>1957986.2244688198</v>
      </c>
      <c r="K847" s="34"/>
    </row>
    <row r="848" spans="1:11" x14ac:dyDescent="0.25">
      <c r="A848" s="5" t="s">
        <v>38</v>
      </c>
      <c r="B848" s="5" t="s">
        <v>35</v>
      </c>
      <c r="C848" s="5" t="s">
        <v>7</v>
      </c>
      <c r="D848" s="32">
        <v>41609</v>
      </c>
      <c r="E848" s="5">
        <v>12</v>
      </c>
      <c r="F848" s="5" t="s">
        <v>1</v>
      </c>
      <c r="G848" s="5" t="s">
        <v>24</v>
      </c>
      <c r="H848" s="5" t="s">
        <v>25</v>
      </c>
      <c r="I848" s="5" t="s">
        <v>4</v>
      </c>
      <c r="J848" s="36">
        <v>1319140.1133043088</v>
      </c>
      <c r="K848" s="34"/>
    </row>
    <row r="849" spans="1:11" x14ac:dyDescent="0.25">
      <c r="A849" s="5" t="s">
        <v>38</v>
      </c>
      <c r="B849" s="5" t="s">
        <v>35</v>
      </c>
      <c r="C849" s="5" t="s">
        <v>7</v>
      </c>
      <c r="D849" s="32">
        <v>41640</v>
      </c>
      <c r="E849" s="5">
        <v>1</v>
      </c>
      <c r="F849" s="5" t="s">
        <v>1</v>
      </c>
      <c r="G849" s="5" t="s">
        <v>24</v>
      </c>
      <c r="H849" s="5" t="s">
        <v>25</v>
      </c>
      <c r="I849" s="5" t="s">
        <v>4</v>
      </c>
      <c r="J849" s="36">
        <v>1419201.629526681</v>
      </c>
      <c r="K849" s="34"/>
    </row>
    <row r="850" spans="1:11" x14ac:dyDescent="0.25">
      <c r="A850" s="5" t="s">
        <v>38</v>
      </c>
      <c r="B850" s="5" t="s">
        <v>35</v>
      </c>
      <c r="C850" s="5" t="s">
        <v>7</v>
      </c>
      <c r="D850" s="32">
        <v>41671</v>
      </c>
      <c r="E850" s="5">
        <v>2</v>
      </c>
      <c r="F850" s="5" t="s">
        <v>1</v>
      </c>
      <c r="G850" s="5" t="s">
        <v>24</v>
      </c>
      <c r="H850" s="5" t="s">
        <v>25</v>
      </c>
      <c r="I850" s="5" t="s">
        <v>4</v>
      </c>
      <c r="J850" s="36">
        <v>1260368.462282202</v>
      </c>
      <c r="K850" s="34"/>
    </row>
    <row r="851" spans="1:11" x14ac:dyDescent="0.25">
      <c r="A851" s="5" t="s">
        <v>38</v>
      </c>
      <c r="B851" s="5" t="s">
        <v>35</v>
      </c>
      <c r="C851" s="5" t="s">
        <v>7</v>
      </c>
      <c r="D851" s="32">
        <v>41699</v>
      </c>
      <c r="E851" s="5">
        <v>3</v>
      </c>
      <c r="F851" s="5" t="s">
        <v>1</v>
      </c>
      <c r="G851" s="5" t="s">
        <v>24</v>
      </c>
      <c r="H851" s="5" t="s">
        <v>25</v>
      </c>
      <c r="I851" s="5" t="s">
        <v>4</v>
      </c>
      <c r="J851" s="36">
        <v>1788457.9462718377</v>
      </c>
      <c r="K851" s="34"/>
    </row>
    <row r="852" spans="1:11" x14ac:dyDescent="0.25">
      <c r="A852" s="5" t="s">
        <v>38</v>
      </c>
      <c r="B852" s="5" t="s">
        <v>35</v>
      </c>
      <c r="C852" s="5" t="s">
        <v>7</v>
      </c>
      <c r="D852" s="32">
        <v>41730</v>
      </c>
      <c r="E852" s="5">
        <v>4</v>
      </c>
      <c r="F852" s="5" t="s">
        <v>1</v>
      </c>
      <c r="G852" s="5" t="s">
        <v>24</v>
      </c>
      <c r="H852" s="5" t="s">
        <v>25</v>
      </c>
      <c r="I852" s="5" t="s">
        <v>4</v>
      </c>
      <c r="J852" s="36">
        <v>1016783.8012342919</v>
      </c>
      <c r="K852" s="34"/>
    </row>
    <row r="853" spans="1:11" x14ac:dyDescent="0.25">
      <c r="A853" s="5" t="s">
        <v>38</v>
      </c>
      <c r="B853" s="5" t="s">
        <v>35</v>
      </c>
      <c r="C853" s="5" t="s">
        <v>7</v>
      </c>
      <c r="D853" s="32">
        <v>41760</v>
      </c>
      <c r="E853" s="5">
        <v>5</v>
      </c>
      <c r="F853" s="5" t="s">
        <v>1</v>
      </c>
      <c r="G853" s="5" t="s">
        <v>24</v>
      </c>
      <c r="H853" s="5" t="s">
        <v>25</v>
      </c>
      <c r="I853" s="5" t="s">
        <v>4</v>
      </c>
      <c r="J853" s="36">
        <v>1240420.7591332828</v>
      </c>
      <c r="K853" s="34"/>
    </row>
    <row r="854" spans="1:11" x14ac:dyDescent="0.25">
      <c r="A854" s="5" t="s">
        <v>38</v>
      </c>
      <c r="B854" s="5" t="s">
        <v>35</v>
      </c>
      <c r="C854" s="5" t="s">
        <v>7</v>
      </c>
      <c r="D854" s="32">
        <v>41791</v>
      </c>
      <c r="E854" s="5">
        <v>6</v>
      </c>
      <c r="F854" s="5" t="s">
        <v>1</v>
      </c>
      <c r="G854" s="5" t="s">
        <v>24</v>
      </c>
      <c r="H854" s="5" t="s">
        <v>25</v>
      </c>
      <c r="I854" s="5" t="s">
        <v>4</v>
      </c>
      <c r="J854" s="36">
        <v>2103059.7980945962</v>
      </c>
      <c r="K854" s="34"/>
    </row>
    <row r="855" spans="1:11" x14ac:dyDescent="0.25">
      <c r="A855" s="5" t="s">
        <v>38</v>
      </c>
      <c r="B855" s="5" t="s">
        <v>35</v>
      </c>
      <c r="C855" s="5" t="s">
        <v>7</v>
      </c>
      <c r="D855" s="32">
        <v>41456</v>
      </c>
      <c r="E855" s="5">
        <v>7</v>
      </c>
      <c r="F855" s="5" t="s">
        <v>1</v>
      </c>
      <c r="G855" s="5" t="s">
        <v>26</v>
      </c>
      <c r="H855" s="5" t="s">
        <v>27</v>
      </c>
      <c r="I855" s="5" t="s">
        <v>4</v>
      </c>
      <c r="J855" s="36">
        <v>1332883.4370402915</v>
      </c>
      <c r="K855" s="34"/>
    </row>
    <row r="856" spans="1:11" x14ac:dyDescent="0.25">
      <c r="A856" s="5" t="s">
        <v>38</v>
      </c>
      <c r="B856" s="5" t="s">
        <v>35</v>
      </c>
      <c r="C856" s="5" t="s">
        <v>7</v>
      </c>
      <c r="D856" s="32">
        <v>41487</v>
      </c>
      <c r="E856" s="5">
        <v>8</v>
      </c>
      <c r="F856" s="5" t="s">
        <v>1</v>
      </c>
      <c r="G856" s="5" t="s">
        <v>26</v>
      </c>
      <c r="H856" s="5" t="s">
        <v>27</v>
      </c>
      <c r="I856" s="5" t="s">
        <v>4</v>
      </c>
      <c r="J856" s="36">
        <v>1151288.886269808</v>
      </c>
      <c r="K856" s="34"/>
    </row>
    <row r="857" spans="1:11" x14ac:dyDescent="0.25">
      <c r="A857" s="5" t="s">
        <v>38</v>
      </c>
      <c r="B857" s="5" t="s">
        <v>35</v>
      </c>
      <c r="C857" s="5" t="s">
        <v>7</v>
      </c>
      <c r="D857" s="32">
        <v>41518</v>
      </c>
      <c r="E857" s="5">
        <v>9</v>
      </c>
      <c r="F857" s="5" t="s">
        <v>1</v>
      </c>
      <c r="G857" s="5" t="s">
        <v>26</v>
      </c>
      <c r="H857" s="5" t="s">
        <v>27</v>
      </c>
      <c r="I857" s="5" t="s">
        <v>4</v>
      </c>
      <c r="J857" s="36">
        <v>1434960.2579417818</v>
      </c>
      <c r="K857" s="34"/>
    </row>
    <row r="858" spans="1:11" x14ac:dyDescent="0.25">
      <c r="A858" s="5" t="s">
        <v>38</v>
      </c>
      <c r="B858" s="5" t="s">
        <v>35</v>
      </c>
      <c r="C858" s="5" t="s">
        <v>7</v>
      </c>
      <c r="D858" s="32">
        <v>41548</v>
      </c>
      <c r="E858" s="5">
        <v>10</v>
      </c>
      <c r="F858" s="5" t="s">
        <v>1</v>
      </c>
      <c r="G858" s="5" t="s">
        <v>26</v>
      </c>
      <c r="H858" s="5" t="s">
        <v>27</v>
      </c>
      <c r="I858" s="5" t="s">
        <v>4</v>
      </c>
      <c r="J858" s="36">
        <v>1261225.5178525469</v>
      </c>
      <c r="K858" s="34"/>
    </row>
    <row r="859" spans="1:11" x14ac:dyDescent="0.25">
      <c r="A859" s="5" t="s">
        <v>38</v>
      </c>
      <c r="B859" s="5" t="s">
        <v>35</v>
      </c>
      <c r="C859" s="5" t="s">
        <v>7</v>
      </c>
      <c r="D859" s="32">
        <v>41579</v>
      </c>
      <c r="E859" s="5">
        <v>11</v>
      </c>
      <c r="F859" s="5" t="s">
        <v>1</v>
      </c>
      <c r="G859" s="5" t="s">
        <v>26</v>
      </c>
      <c r="H859" s="5" t="s">
        <v>27</v>
      </c>
      <c r="I859" s="5" t="s">
        <v>4</v>
      </c>
      <c r="J859" s="36">
        <v>1020345.9299794802</v>
      </c>
      <c r="K859" s="34"/>
    </row>
    <row r="860" spans="1:11" x14ac:dyDescent="0.25">
      <c r="A860" s="5" t="s">
        <v>38</v>
      </c>
      <c r="B860" s="5" t="s">
        <v>35</v>
      </c>
      <c r="C860" s="5" t="s">
        <v>7</v>
      </c>
      <c r="D860" s="32">
        <v>41609</v>
      </c>
      <c r="E860" s="5">
        <v>12</v>
      </c>
      <c r="F860" s="5" t="s">
        <v>1</v>
      </c>
      <c r="G860" s="5" t="s">
        <v>26</v>
      </c>
      <c r="H860" s="5" t="s">
        <v>27</v>
      </c>
      <c r="I860" s="5" t="s">
        <v>4</v>
      </c>
      <c r="J860" s="36">
        <v>756329.43025765126</v>
      </c>
      <c r="K860" s="34"/>
    </row>
    <row r="861" spans="1:11" x14ac:dyDescent="0.25">
      <c r="A861" s="5" t="s">
        <v>38</v>
      </c>
      <c r="B861" s="5" t="s">
        <v>35</v>
      </c>
      <c r="C861" s="5" t="s">
        <v>7</v>
      </c>
      <c r="D861" s="32">
        <v>41640</v>
      </c>
      <c r="E861" s="5">
        <v>1</v>
      </c>
      <c r="F861" s="5" t="s">
        <v>1</v>
      </c>
      <c r="G861" s="5" t="s">
        <v>26</v>
      </c>
      <c r="H861" s="5" t="s">
        <v>27</v>
      </c>
      <c r="I861" s="5" t="s">
        <v>4</v>
      </c>
      <c r="J861" s="36">
        <v>835307.17053299106</v>
      </c>
      <c r="K861" s="34"/>
    </row>
    <row r="862" spans="1:11" x14ac:dyDescent="0.25">
      <c r="A862" s="5" t="s">
        <v>38</v>
      </c>
      <c r="B862" s="5" t="s">
        <v>35</v>
      </c>
      <c r="C862" s="5" t="s">
        <v>7</v>
      </c>
      <c r="D862" s="32">
        <v>41671</v>
      </c>
      <c r="E862" s="5">
        <v>2</v>
      </c>
      <c r="F862" s="5" t="s">
        <v>1</v>
      </c>
      <c r="G862" s="5" t="s">
        <v>26</v>
      </c>
      <c r="H862" s="5" t="s">
        <v>27</v>
      </c>
      <c r="I862" s="5" t="s">
        <v>4</v>
      </c>
      <c r="J862" s="36">
        <v>708560.45670208498</v>
      </c>
      <c r="K862" s="34"/>
    </row>
    <row r="863" spans="1:11" x14ac:dyDescent="0.25">
      <c r="A863" s="5" t="s">
        <v>38</v>
      </c>
      <c r="B863" s="5" t="s">
        <v>35</v>
      </c>
      <c r="C863" s="5" t="s">
        <v>7</v>
      </c>
      <c r="D863" s="32">
        <v>41699</v>
      </c>
      <c r="E863" s="5">
        <v>3</v>
      </c>
      <c r="F863" s="5" t="s">
        <v>1</v>
      </c>
      <c r="G863" s="5" t="s">
        <v>26</v>
      </c>
      <c r="H863" s="5" t="s">
        <v>27</v>
      </c>
      <c r="I863" s="5" t="s">
        <v>4</v>
      </c>
      <c r="J863" s="36">
        <v>961197.10847725498</v>
      </c>
      <c r="K863" s="34"/>
    </row>
    <row r="864" spans="1:11" x14ac:dyDescent="0.25">
      <c r="A864" s="5" t="s">
        <v>38</v>
      </c>
      <c r="B864" s="5" t="s">
        <v>35</v>
      </c>
      <c r="C864" s="5" t="s">
        <v>7</v>
      </c>
      <c r="D864" s="32">
        <v>41730</v>
      </c>
      <c r="E864" s="5">
        <v>4</v>
      </c>
      <c r="F864" s="5" t="s">
        <v>1</v>
      </c>
      <c r="G864" s="5" t="s">
        <v>26</v>
      </c>
      <c r="H864" s="5" t="s">
        <v>27</v>
      </c>
      <c r="I864" s="5" t="s">
        <v>4</v>
      </c>
      <c r="J864" s="36">
        <v>570279.25121684396</v>
      </c>
      <c r="K864" s="34"/>
    </row>
    <row r="865" spans="1:11" x14ac:dyDescent="0.25">
      <c r="A865" s="5" t="s">
        <v>38</v>
      </c>
      <c r="B865" s="5" t="s">
        <v>35</v>
      </c>
      <c r="C865" s="5" t="s">
        <v>7</v>
      </c>
      <c r="D865" s="32">
        <v>41760</v>
      </c>
      <c r="E865" s="5">
        <v>5</v>
      </c>
      <c r="F865" s="5" t="s">
        <v>1</v>
      </c>
      <c r="G865" s="5" t="s">
        <v>26</v>
      </c>
      <c r="H865" s="5" t="s">
        <v>27</v>
      </c>
      <c r="I865" s="5" t="s">
        <v>4</v>
      </c>
      <c r="J865" s="36">
        <v>712090.36311285582</v>
      </c>
      <c r="K865" s="34"/>
    </row>
    <row r="866" spans="1:11" x14ac:dyDescent="0.25">
      <c r="A866" s="5" t="s">
        <v>38</v>
      </c>
      <c r="B866" s="5" t="s">
        <v>35</v>
      </c>
      <c r="C866" s="5" t="s">
        <v>7</v>
      </c>
      <c r="D866" s="32">
        <v>41791</v>
      </c>
      <c r="E866" s="5">
        <v>6</v>
      </c>
      <c r="F866" s="5" t="s">
        <v>1</v>
      </c>
      <c r="G866" s="5" t="s">
        <v>26</v>
      </c>
      <c r="H866" s="5" t="s">
        <v>27</v>
      </c>
      <c r="I866" s="5" t="s">
        <v>4</v>
      </c>
      <c r="J866" s="36">
        <v>1333561.9610866704</v>
      </c>
      <c r="K866" s="34"/>
    </row>
    <row r="867" spans="1:11" x14ac:dyDescent="0.25">
      <c r="A867" s="5" t="s">
        <v>38</v>
      </c>
      <c r="B867" s="5" t="s">
        <v>35</v>
      </c>
      <c r="C867" s="5" t="s">
        <v>7</v>
      </c>
      <c r="D867" s="32">
        <v>41456</v>
      </c>
      <c r="E867" s="5">
        <v>7</v>
      </c>
      <c r="F867" s="5" t="s">
        <v>1</v>
      </c>
      <c r="G867" s="5" t="s">
        <v>26</v>
      </c>
      <c r="H867" s="5" t="s">
        <v>28</v>
      </c>
      <c r="I867" s="5" t="s">
        <v>4</v>
      </c>
      <c r="J867" s="36">
        <v>1205625.4827113249</v>
      </c>
      <c r="K867" s="34"/>
    </row>
    <row r="868" spans="1:11" x14ac:dyDescent="0.25">
      <c r="A868" s="5" t="s">
        <v>38</v>
      </c>
      <c r="B868" s="5" t="s">
        <v>35</v>
      </c>
      <c r="C868" s="5" t="s">
        <v>7</v>
      </c>
      <c r="D868" s="32">
        <v>41487</v>
      </c>
      <c r="E868" s="5">
        <v>8</v>
      </c>
      <c r="F868" s="5" t="s">
        <v>1</v>
      </c>
      <c r="G868" s="5" t="s">
        <v>26</v>
      </c>
      <c r="H868" s="5" t="s">
        <v>28</v>
      </c>
      <c r="I868" s="5" t="s">
        <v>4</v>
      </c>
      <c r="J868" s="36">
        <v>1061002.5545301</v>
      </c>
      <c r="K868" s="34"/>
    </row>
    <row r="869" spans="1:11" x14ac:dyDescent="0.25">
      <c r="A869" s="5" t="s">
        <v>38</v>
      </c>
      <c r="B869" s="5" t="s">
        <v>35</v>
      </c>
      <c r="C869" s="5" t="s">
        <v>7</v>
      </c>
      <c r="D869" s="32">
        <v>41518</v>
      </c>
      <c r="E869" s="5">
        <v>9</v>
      </c>
      <c r="F869" s="5" t="s">
        <v>1</v>
      </c>
      <c r="G869" s="5" t="s">
        <v>26</v>
      </c>
      <c r="H869" s="5" t="s">
        <v>28</v>
      </c>
      <c r="I869" s="5" t="s">
        <v>4</v>
      </c>
      <c r="J869" s="36">
        <v>1277106.2932592249</v>
      </c>
      <c r="K869" s="34"/>
    </row>
    <row r="870" spans="1:11" x14ac:dyDescent="0.25">
      <c r="A870" s="5" t="s">
        <v>38</v>
      </c>
      <c r="B870" s="5" t="s">
        <v>35</v>
      </c>
      <c r="C870" s="5" t="s">
        <v>7</v>
      </c>
      <c r="D870" s="32">
        <v>41548</v>
      </c>
      <c r="E870" s="5">
        <v>10</v>
      </c>
      <c r="F870" s="5" t="s">
        <v>1</v>
      </c>
      <c r="G870" s="5" t="s">
        <v>26</v>
      </c>
      <c r="H870" s="5" t="s">
        <v>28</v>
      </c>
      <c r="I870" s="5" t="s">
        <v>4</v>
      </c>
      <c r="J870" s="36">
        <v>1116349.389116325</v>
      </c>
      <c r="K870" s="34"/>
    </row>
    <row r="871" spans="1:11" x14ac:dyDescent="0.25">
      <c r="A871" s="5" t="s">
        <v>38</v>
      </c>
      <c r="B871" s="5" t="s">
        <v>35</v>
      </c>
      <c r="C871" s="5" t="s">
        <v>7</v>
      </c>
      <c r="D871" s="32">
        <v>41579</v>
      </c>
      <c r="E871" s="5">
        <v>11</v>
      </c>
      <c r="F871" s="5" t="s">
        <v>1</v>
      </c>
      <c r="G871" s="5" t="s">
        <v>26</v>
      </c>
      <c r="H871" s="5" t="s">
        <v>28</v>
      </c>
      <c r="I871" s="5" t="s">
        <v>4</v>
      </c>
      <c r="J871" s="36">
        <v>932858.39093923138</v>
      </c>
      <c r="K871" s="34"/>
    </row>
    <row r="872" spans="1:11" x14ac:dyDescent="0.25">
      <c r="A872" s="5" t="s">
        <v>38</v>
      </c>
      <c r="B872" s="5" t="s">
        <v>35</v>
      </c>
      <c r="C872" s="5" t="s">
        <v>7</v>
      </c>
      <c r="D872" s="32">
        <v>41609</v>
      </c>
      <c r="E872" s="5">
        <v>12</v>
      </c>
      <c r="F872" s="5" t="s">
        <v>1</v>
      </c>
      <c r="G872" s="5" t="s">
        <v>26</v>
      </c>
      <c r="H872" s="5" t="s">
        <v>28</v>
      </c>
      <c r="I872" s="5" t="s">
        <v>4</v>
      </c>
      <c r="J872" s="36">
        <v>739422.19930556254</v>
      </c>
      <c r="K872" s="34"/>
    </row>
    <row r="873" spans="1:11" x14ac:dyDescent="0.25">
      <c r="A873" s="5" t="s">
        <v>38</v>
      </c>
      <c r="B873" s="5" t="s">
        <v>35</v>
      </c>
      <c r="C873" s="5" t="s">
        <v>7</v>
      </c>
      <c r="D873" s="32">
        <v>41640</v>
      </c>
      <c r="E873" s="5">
        <v>1</v>
      </c>
      <c r="F873" s="5" t="s">
        <v>1</v>
      </c>
      <c r="G873" s="5" t="s">
        <v>26</v>
      </c>
      <c r="H873" s="5" t="s">
        <v>28</v>
      </c>
      <c r="I873" s="5" t="s">
        <v>4</v>
      </c>
      <c r="J873" s="36">
        <v>739944.9965933999</v>
      </c>
      <c r="K873" s="34"/>
    </row>
    <row r="874" spans="1:11" x14ac:dyDescent="0.25">
      <c r="A874" s="5" t="s">
        <v>38</v>
      </c>
      <c r="B874" s="5" t="s">
        <v>35</v>
      </c>
      <c r="C874" s="5" t="s">
        <v>7</v>
      </c>
      <c r="D874" s="32">
        <v>41671</v>
      </c>
      <c r="E874" s="5">
        <v>2</v>
      </c>
      <c r="F874" s="5" t="s">
        <v>1</v>
      </c>
      <c r="G874" s="5" t="s">
        <v>26</v>
      </c>
      <c r="H874" s="5" t="s">
        <v>28</v>
      </c>
      <c r="I874" s="5" t="s">
        <v>4</v>
      </c>
      <c r="J874" s="36">
        <v>666405.86063951231</v>
      </c>
      <c r="K874" s="34"/>
    </row>
    <row r="875" spans="1:11" x14ac:dyDescent="0.25">
      <c r="A875" s="5" t="s">
        <v>38</v>
      </c>
      <c r="B875" s="5" t="s">
        <v>35</v>
      </c>
      <c r="C875" s="5" t="s">
        <v>7</v>
      </c>
      <c r="D875" s="32">
        <v>41699</v>
      </c>
      <c r="E875" s="5">
        <v>3</v>
      </c>
      <c r="F875" s="5" t="s">
        <v>1</v>
      </c>
      <c r="G875" s="5" t="s">
        <v>26</v>
      </c>
      <c r="H875" s="5" t="s">
        <v>28</v>
      </c>
      <c r="I875" s="5" t="s">
        <v>4</v>
      </c>
      <c r="J875" s="36">
        <v>964934.72717118752</v>
      </c>
      <c r="K875" s="34"/>
    </row>
    <row r="876" spans="1:11" x14ac:dyDescent="0.25">
      <c r="A876" s="5" t="s">
        <v>38</v>
      </c>
      <c r="B876" s="5" t="s">
        <v>35</v>
      </c>
      <c r="C876" s="5" t="s">
        <v>7</v>
      </c>
      <c r="D876" s="32">
        <v>41730</v>
      </c>
      <c r="E876" s="5">
        <v>4</v>
      </c>
      <c r="F876" s="5" t="s">
        <v>1</v>
      </c>
      <c r="G876" s="5" t="s">
        <v>26</v>
      </c>
      <c r="H876" s="5" t="s">
        <v>28</v>
      </c>
      <c r="I876" s="5" t="s">
        <v>4</v>
      </c>
      <c r="J876" s="36">
        <v>541033.23140099994</v>
      </c>
      <c r="K876" s="34"/>
    </row>
    <row r="877" spans="1:11" x14ac:dyDescent="0.25">
      <c r="A877" s="5" t="s">
        <v>38</v>
      </c>
      <c r="B877" s="5" t="s">
        <v>35</v>
      </c>
      <c r="C877" s="5" t="s">
        <v>7</v>
      </c>
      <c r="D877" s="32">
        <v>41760</v>
      </c>
      <c r="E877" s="5">
        <v>5</v>
      </c>
      <c r="F877" s="5" t="s">
        <v>1</v>
      </c>
      <c r="G877" s="5" t="s">
        <v>26</v>
      </c>
      <c r="H877" s="5" t="s">
        <v>28</v>
      </c>
      <c r="I877" s="5" t="s">
        <v>4</v>
      </c>
      <c r="J877" s="36">
        <v>654984.60439717479</v>
      </c>
      <c r="K877" s="34"/>
    </row>
    <row r="878" spans="1:11" x14ac:dyDescent="0.25">
      <c r="A878" s="5" t="s">
        <v>38</v>
      </c>
      <c r="B878" s="5" t="s">
        <v>35</v>
      </c>
      <c r="C878" s="5" t="s">
        <v>7</v>
      </c>
      <c r="D878" s="32">
        <v>41791</v>
      </c>
      <c r="E878" s="5">
        <v>6</v>
      </c>
      <c r="F878" s="5" t="s">
        <v>1</v>
      </c>
      <c r="G878" s="5" t="s">
        <v>26</v>
      </c>
      <c r="H878" s="5" t="s">
        <v>28</v>
      </c>
      <c r="I878" s="5" t="s">
        <v>4</v>
      </c>
      <c r="J878" s="36">
        <v>1109316.9805072877</v>
      </c>
      <c r="K878" s="34"/>
    </row>
    <row r="879" spans="1:11" x14ac:dyDescent="0.25">
      <c r="A879" s="5" t="s">
        <v>38</v>
      </c>
      <c r="B879" s="5" t="s">
        <v>35</v>
      </c>
      <c r="C879" s="5" t="s">
        <v>7</v>
      </c>
      <c r="D879" s="32">
        <v>41456</v>
      </c>
      <c r="E879" s="5">
        <v>7</v>
      </c>
      <c r="F879" s="5" t="s">
        <v>1</v>
      </c>
      <c r="G879" s="5" t="s">
        <v>44</v>
      </c>
      <c r="H879" s="5" t="s">
        <v>29</v>
      </c>
      <c r="I879" s="5" t="s">
        <v>4</v>
      </c>
      <c r="J879" s="36">
        <v>1134491.3172698508</v>
      </c>
      <c r="K879" s="34"/>
    </row>
    <row r="880" spans="1:11" x14ac:dyDescent="0.25">
      <c r="A880" s="5" t="s">
        <v>38</v>
      </c>
      <c r="B880" s="5" t="s">
        <v>35</v>
      </c>
      <c r="C880" s="5" t="s">
        <v>7</v>
      </c>
      <c r="D880" s="32">
        <v>41487</v>
      </c>
      <c r="E880" s="5">
        <v>8</v>
      </c>
      <c r="F880" s="5" t="s">
        <v>1</v>
      </c>
      <c r="G880" s="5" t="s">
        <v>44</v>
      </c>
      <c r="H880" s="5" t="s">
        <v>29</v>
      </c>
      <c r="I880" s="5" t="s">
        <v>4</v>
      </c>
      <c r="J880" s="36">
        <v>806940.19684530701</v>
      </c>
      <c r="K880" s="34"/>
    </row>
    <row r="881" spans="1:11" x14ac:dyDescent="0.25">
      <c r="A881" s="5" t="s">
        <v>38</v>
      </c>
      <c r="B881" s="5" t="s">
        <v>35</v>
      </c>
      <c r="C881" s="5" t="s">
        <v>7</v>
      </c>
      <c r="D881" s="32">
        <v>41518</v>
      </c>
      <c r="E881" s="5">
        <v>9</v>
      </c>
      <c r="F881" s="5" t="s">
        <v>1</v>
      </c>
      <c r="G881" s="5" t="s">
        <v>44</v>
      </c>
      <c r="H881" s="5" t="s">
        <v>29</v>
      </c>
      <c r="I881" s="5" t="s">
        <v>4</v>
      </c>
      <c r="J881" s="36">
        <v>1151592.8767951606</v>
      </c>
      <c r="K881" s="34"/>
    </row>
    <row r="882" spans="1:11" x14ac:dyDescent="0.25">
      <c r="A882" s="5" t="s">
        <v>38</v>
      </c>
      <c r="B882" s="5" t="s">
        <v>35</v>
      </c>
      <c r="C882" s="5" t="s">
        <v>7</v>
      </c>
      <c r="D882" s="32">
        <v>41548</v>
      </c>
      <c r="E882" s="5">
        <v>10</v>
      </c>
      <c r="F882" s="5" t="s">
        <v>1</v>
      </c>
      <c r="G882" s="5" t="s">
        <v>44</v>
      </c>
      <c r="H882" s="5" t="s">
        <v>29</v>
      </c>
      <c r="I882" s="5" t="s">
        <v>4</v>
      </c>
      <c r="J882" s="36">
        <v>953018.83364781574</v>
      </c>
      <c r="K882" s="34"/>
    </row>
    <row r="883" spans="1:11" x14ac:dyDescent="0.25">
      <c r="A883" s="5" t="s">
        <v>38</v>
      </c>
      <c r="B883" s="5" t="s">
        <v>35</v>
      </c>
      <c r="C883" s="5" t="s">
        <v>7</v>
      </c>
      <c r="D883" s="32">
        <v>41579</v>
      </c>
      <c r="E883" s="5">
        <v>11</v>
      </c>
      <c r="F883" s="5" t="s">
        <v>1</v>
      </c>
      <c r="G883" s="5" t="s">
        <v>44</v>
      </c>
      <c r="H883" s="5" t="s">
        <v>29</v>
      </c>
      <c r="I883" s="5" t="s">
        <v>4</v>
      </c>
      <c r="J883" s="36">
        <v>850734.32784846472</v>
      </c>
      <c r="K883" s="34"/>
    </row>
    <row r="884" spans="1:11" x14ac:dyDescent="0.25">
      <c r="A884" s="5" t="s">
        <v>38</v>
      </c>
      <c r="B884" s="5" t="s">
        <v>35</v>
      </c>
      <c r="C884" s="5" t="s">
        <v>7</v>
      </c>
      <c r="D884" s="32">
        <v>41609</v>
      </c>
      <c r="E884" s="5">
        <v>12</v>
      </c>
      <c r="F884" s="5" t="s">
        <v>1</v>
      </c>
      <c r="G884" s="5" t="s">
        <v>44</v>
      </c>
      <c r="H884" s="5" t="s">
        <v>29</v>
      </c>
      <c r="I884" s="5" t="s">
        <v>4</v>
      </c>
      <c r="J884" s="36">
        <v>590304.384267507</v>
      </c>
      <c r="K884" s="34"/>
    </row>
    <row r="885" spans="1:11" x14ac:dyDescent="0.25">
      <c r="A885" s="5" t="s">
        <v>38</v>
      </c>
      <c r="B885" s="5" t="s">
        <v>35</v>
      </c>
      <c r="C885" s="5" t="s">
        <v>7</v>
      </c>
      <c r="D885" s="32">
        <v>41640</v>
      </c>
      <c r="E885" s="5">
        <v>1</v>
      </c>
      <c r="F885" s="5" t="s">
        <v>1</v>
      </c>
      <c r="G885" s="5" t="s">
        <v>44</v>
      </c>
      <c r="H885" s="5" t="s">
        <v>29</v>
      </c>
      <c r="I885" s="5" t="s">
        <v>4</v>
      </c>
      <c r="J885" s="36">
        <v>639047.64173065918</v>
      </c>
      <c r="K885" s="34"/>
    </row>
    <row r="886" spans="1:11" x14ac:dyDescent="0.25">
      <c r="A886" s="5" t="s">
        <v>38</v>
      </c>
      <c r="B886" s="5" t="s">
        <v>35</v>
      </c>
      <c r="C886" s="5" t="s">
        <v>7</v>
      </c>
      <c r="D886" s="32">
        <v>41671</v>
      </c>
      <c r="E886" s="5">
        <v>2</v>
      </c>
      <c r="F886" s="5" t="s">
        <v>1</v>
      </c>
      <c r="G886" s="5" t="s">
        <v>44</v>
      </c>
      <c r="H886" s="5" t="s">
        <v>29</v>
      </c>
      <c r="I886" s="5" t="s">
        <v>4</v>
      </c>
      <c r="J886" s="36">
        <v>600791.0408000747</v>
      </c>
      <c r="K886" s="34"/>
    </row>
    <row r="887" spans="1:11" x14ac:dyDescent="0.25">
      <c r="A887" s="5" t="s">
        <v>38</v>
      </c>
      <c r="B887" s="5" t="s">
        <v>35</v>
      </c>
      <c r="C887" s="5" t="s">
        <v>7</v>
      </c>
      <c r="D887" s="32">
        <v>41699</v>
      </c>
      <c r="E887" s="5">
        <v>3</v>
      </c>
      <c r="F887" s="5" t="s">
        <v>1</v>
      </c>
      <c r="G887" s="5" t="s">
        <v>44</v>
      </c>
      <c r="H887" s="5" t="s">
        <v>29</v>
      </c>
      <c r="I887" s="5" t="s">
        <v>4</v>
      </c>
      <c r="J887" s="36">
        <v>765760.35752283596</v>
      </c>
      <c r="K887" s="34"/>
    </row>
    <row r="888" spans="1:11" x14ac:dyDescent="0.25">
      <c r="A888" s="5" t="s">
        <v>38</v>
      </c>
      <c r="B888" s="5" t="s">
        <v>35</v>
      </c>
      <c r="C888" s="5" t="s">
        <v>7</v>
      </c>
      <c r="D888" s="32">
        <v>41730</v>
      </c>
      <c r="E888" s="5">
        <v>4</v>
      </c>
      <c r="F888" s="5" t="s">
        <v>1</v>
      </c>
      <c r="G888" s="5" t="s">
        <v>44</v>
      </c>
      <c r="H888" s="5" t="s">
        <v>29</v>
      </c>
      <c r="I888" s="5" t="s">
        <v>4</v>
      </c>
      <c r="J888" s="36">
        <v>429847.5775628736</v>
      </c>
      <c r="K888" s="34"/>
    </row>
    <row r="889" spans="1:11" x14ac:dyDescent="0.25">
      <c r="A889" s="5" t="s">
        <v>38</v>
      </c>
      <c r="B889" s="5" t="s">
        <v>35</v>
      </c>
      <c r="C889" s="5" t="s">
        <v>7</v>
      </c>
      <c r="D889" s="32">
        <v>41760</v>
      </c>
      <c r="E889" s="5">
        <v>5</v>
      </c>
      <c r="F889" s="5" t="s">
        <v>1</v>
      </c>
      <c r="G889" s="5" t="s">
        <v>44</v>
      </c>
      <c r="H889" s="5" t="s">
        <v>29</v>
      </c>
      <c r="I889" s="5" t="s">
        <v>4</v>
      </c>
      <c r="J889" s="36">
        <v>575910.80906214949</v>
      </c>
      <c r="K889" s="34"/>
    </row>
    <row r="890" spans="1:11" x14ac:dyDescent="0.25">
      <c r="A890" s="5" t="s">
        <v>38</v>
      </c>
      <c r="B890" s="5" t="s">
        <v>35</v>
      </c>
      <c r="C890" s="5" t="s">
        <v>7</v>
      </c>
      <c r="D890" s="32">
        <v>41791</v>
      </c>
      <c r="E890" s="5">
        <v>6</v>
      </c>
      <c r="F890" s="5" t="s">
        <v>1</v>
      </c>
      <c r="G890" s="5" t="s">
        <v>44</v>
      </c>
      <c r="H890" s="5" t="s">
        <v>29</v>
      </c>
      <c r="I890" s="5" t="s">
        <v>4</v>
      </c>
      <c r="J890" s="36">
        <v>978906.42835815961</v>
      </c>
      <c r="K890" s="34"/>
    </row>
    <row r="891" spans="1:11" x14ac:dyDescent="0.25">
      <c r="A891" s="5" t="s">
        <v>38</v>
      </c>
      <c r="B891" s="5" t="s">
        <v>35</v>
      </c>
      <c r="C891" s="5" t="s">
        <v>7</v>
      </c>
      <c r="D891" s="32">
        <v>41456</v>
      </c>
      <c r="E891" s="5">
        <v>7</v>
      </c>
      <c r="F891" s="5" t="s">
        <v>1</v>
      </c>
      <c r="G891" s="5" t="s">
        <v>44</v>
      </c>
      <c r="H891" s="5" t="s">
        <v>30</v>
      </c>
      <c r="I891" s="5" t="s">
        <v>4</v>
      </c>
      <c r="J891" s="36">
        <v>255350.32112459998</v>
      </c>
      <c r="K891" s="34"/>
    </row>
    <row r="892" spans="1:11" x14ac:dyDescent="0.25">
      <c r="A892" s="5" t="s">
        <v>38</v>
      </c>
      <c r="B892" s="5" t="s">
        <v>35</v>
      </c>
      <c r="C892" s="5" t="s">
        <v>7</v>
      </c>
      <c r="D892" s="32">
        <v>41487</v>
      </c>
      <c r="E892" s="5">
        <v>8</v>
      </c>
      <c r="F892" s="5" t="s">
        <v>1</v>
      </c>
      <c r="G892" s="5" t="s">
        <v>44</v>
      </c>
      <c r="H892" s="5" t="s">
        <v>30</v>
      </c>
      <c r="I892" s="5" t="s">
        <v>4</v>
      </c>
      <c r="J892" s="36">
        <v>189875.20710716999</v>
      </c>
      <c r="K892" s="34"/>
    </row>
    <row r="893" spans="1:11" x14ac:dyDescent="0.25">
      <c r="A893" s="5" t="s">
        <v>38</v>
      </c>
      <c r="B893" s="5" t="s">
        <v>35</v>
      </c>
      <c r="C893" s="5" t="s">
        <v>7</v>
      </c>
      <c r="D893" s="32">
        <v>41518</v>
      </c>
      <c r="E893" s="5">
        <v>9</v>
      </c>
      <c r="F893" s="5" t="s">
        <v>1</v>
      </c>
      <c r="G893" s="5" t="s">
        <v>44</v>
      </c>
      <c r="H893" s="5" t="s">
        <v>30</v>
      </c>
      <c r="I893" s="5" t="s">
        <v>4</v>
      </c>
      <c r="J893" s="36">
        <v>252931.19233882497</v>
      </c>
      <c r="K893" s="34"/>
    </row>
    <row r="894" spans="1:11" x14ac:dyDescent="0.25">
      <c r="A894" s="5" t="s">
        <v>38</v>
      </c>
      <c r="B894" s="5" t="s">
        <v>35</v>
      </c>
      <c r="C894" s="5" t="s">
        <v>7</v>
      </c>
      <c r="D894" s="32">
        <v>41548</v>
      </c>
      <c r="E894" s="5">
        <v>10</v>
      </c>
      <c r="F894" s="5" t="s">
        <v>1</v>
      </c>
      <c r="G894" s="5" t="s">
        <v>44</v>
      </c>
      <c r="H894" s="5" t="s">
        <v>30</v>
      </c>
      <c r="I894" s="5" t="s">
        <v>4</v>
      </c>
      <c r="J894" s="36">
        <v>214527.58832758496</v>
      </c>
      <c r="K894" s="34"/>
    </row>
    <row r="895" spans="1:11" x14ac:dyDescent="0.25">
      <c r="A895" s="5" t="s">
        <v>38</v>
      </c>
      <c r="B895" s="5" t="s">
        <v>35</v>
      </c>
      <c r="C895" s="5" t="s">
        <v>7</v>
      </c>
      <c r="D895" s="32">
        <v>41579</v>
      </c>
      <c r="E895" s="5">
        <v>11</v>
      </c>
      <c r="F895" s="5" t="s">
        <v>1</v>
      </c>
      <c r="G895" s="5" t="s">
        <v>44</v>
      </c>
      <c r="H895" s="5" t="s">
        <v>30</v>
      </c>
      <c r="I895" s="5" t="s">
        <v>4</v>
      </c>
      <c r="J895" s="36">
        <v>192844.29660985127</v>
      </c>
      <c r="K895" s="34"/>
    </row>
    <row r="896" spans="1:11" x14ac:dyDescent="0.25">
      <c r="A896" s="5" t="s">
        <v>38</v>
      </c>
      <c r="B896" s="5" t="s">
        <v>35</v>
      </c>
      <c r="C896" s="5" t="s">
        <v>7</v>
      </c>
      <c r="D896" s="32">
        <v>41609</v>
      </c>
      <c r="E896" s="5">
        <v>12</v>
      </c>
      <c r="F896" s="5" t="s">
        <v>1</v>
      </c>
      <c r="G896" s="5" t="s">
        <v>44</v>
      </c>
      <c r="H896" s="5" t="s">
        <v>30</v>
      </c>
      <c r="I896" s="5" t="s">
        <v>4</v>
      </c>
      <c r="J896" s="36">
        <v>142400.85841800002</v>
      </c>
      <c r="K896" s="34"/>
    </row>
    <row r="897" spans="1:11" x14ac:dyDescent="0.25">
      <c r="A897" s="5" t="s">
        <v>38</v>
      </c>
      <c r="B897" s="5" t="s">
        <v>35</v>
      </c>
      <c r="C897" s="5" t="s">
        <v>7</v>
      </c>
      <c r="D897" s="32">
        <v>41640</v>
      </c>
      <c r="E897" s="5">
        <v>1</v>
      </c>
      <c r="F897" s="5" t="s">
        <v>1</v>
      </c>
      <c r="G897" s="5" t="s">
        <v>44</v>
      </c>
      <c r="H897" s="5" t="s">
        <v>30</v>
      </c>
      <c r="I897" s="5" t="s">
        <v>4</v>
      </c>
      <c r="J897" s="36">
        <v>142333.66162723501</v>
      </c>
      <c r="K897" s="34"/>
    </row>
    <row r="898" spans="1:11" x14ac:dyDescent="0.25">
      <c r="A898" s="5" t="s">
        <v>38</v>
      </c>
      <c r="B898" s="5" t="s">
        <v>35</v>
      </c>
      <c r="C898" s="5" t="s">
        <v>7</v>
      </c>
      <c r="D898" s="32">
        <v>41671</v>
      </c>
      <c r="E898" s="5">
        <v>2</v>
      </c>
      <c r="F898" s="5" t="s">
        <v>1</v>
      </c>
      <c r="G898" s="5" t="s">
        <v>44</v>
      </c>
      <c r="H898" s="5" t="s">
        <v>30</v>
      </c>
      <c r="I898" s="5" t="s">
        <v>4</v>
      </c>
      <c r="J898" s="36">
        <v>133057.43558932497</v>
      </c>
      <c r="K898" s="34"/>
    </row>
    <row r="899" spans="1:11" x14ac:dyDescent="0.25">
      <c r="A899" s="5" t="s">
        <v>38</v>
      </c>
      <c r="B899" s="5" t="s">
        <v>35</v>
      </c>
      <c r="C899" s="5" t="s">
        <v>7</v>
      </c>
      <c r="D899" s="32">
        <v>41699</v>
      </c>
      <c r="E899" s="5">
        <v>3</v>
      </c>
      <c r="F899" s="5" t="s">
        <v>1</v>
      </c>
      <c r="G899" s="5" t="s">
        <v>44</v>
      </c>
      <c r="H899" s="5" t="s">
        <v>30</v>
      </c>
      <c r="I899" s="5" t="s">
        <v>4</v>
      </c>
      <c r="J899" s="36">
        <v>182458.70267756627</v>
      </c>
      <c r="K899" s="34"/>
    </row>
    <row r="900" spans="1:11" x14ac:dyDescent="0.25">
      <c r="A900" s="5" t="s">
        <v>38</v>
      </c>
      <c r="B900" s="5" t="s">
        <v>35</v>
      </c>
      <c r="C900" s="5" t="s">
        <v>7</v>
      </c>
      <c r="D900" s="32">
        <v>41730</v>
      </c>
      <c r="E900" s="5">
        <v>4</v>
      </c>
      <c r="F900" s="5" t="s">
        <v>1</v>
      </c>
      <c r="G900" s="5" t="s">
        <v>44</v>
      </c>
      <c r="H900" s="5" t="s">
        <v>30</v>
      </c>
      <c r="I900" s="5" t="s">
        <v>4</v>
      </c>
      <c r="J900" s="36">
        <v>104660.20871123999</v>
      </c>
      <c r="K900" s="34"/>
    </row>
    <row r="901" spans="1:11" x14ac:dyDescent="0.25">
      <c r="A901" s="5" t="s">
        <v>38</v>
      </c>
      <c r="B901" s="5" t="s">
        <v>35</v>
      </c>
      <c r="C901" s="5" t="s">
        <v>7</v>
      </c>
      <c r="D901" s="32">
        <v>41760</v>
      </c>
      <c r="E901" s="5">
        <v>5</v>
      </c>
      <c r="F901" s="5" t="s">
        <v>1</v>
      </c>
      <c r="G901" s="5" t="s">
        <v>44</v>
      </c>
      <c r="H901" s="5" t="s">
        <v>30</v>
      </c>
      <c r="I901" s="5" t="s">
        <v>4</v>
      </c>
      <c r="J901" s="36">
        <v>126430.43769056996</v>
      </c>
      <c r="K901" s="34"/>
    </row>
    <row r="902" spans="1:11" x14ac:dyDescent="0.25">
      <c r="A902" s="5" t="s">
        <v>38</v>
      </c>
      <c r="B902" s="5" t="s">
        <v>35</v>
      </c>
      <c r="C902" s="5" t="s">
        <v>7</v>
      </c>
      <c r="D902" s="32">
        <v>41791</v>
      </c>
      <c r="E902" s="5">
        <v>6</v>
      </c>
      <c r="F902" s="5" t="s">
        <v>1</v>
      </c>
      <c r="G902" s="5" t="s">
        <v>44</v>
      </c>
      <c r="H902" s="5" t="s">
        <v>30</v>
      </c>
      <c r="I902" s="5" t="s">
        <v>4</v>
      </c>
      <c r="J902" s="36">
        <v>230359.10681218505</v>
      </c>
      <c r="K902" s="34"/>
    </row>
    <row r="903" spans="1:11" x14ac:dyDescent="0.25">
      <c r="A903" s="5" t="s">
        <v>38</v>
      </c>
      <c r="B903" s="5" t="s">
        <v>35</v>
      </c>
      <c r="C903" s="5" t="s">
        <v>7</v>
      </c>
      <c r="D903" s="32">
        <v>41456</v>
      </c>
      <c r="E903" s="5">
        <v>7</v>
      </c>
      <c r="F903" s="5" t="s">
        <v>1</v>
      </c>
      <c r="G903" s="5" t="s">
        <v>44</v>
      </c>
      <c r="H903" s="5" t="s">
        <v>31</v>
      </c>
      <c r="I903" s="5" t="s">
        <v>4</v>
      </c>
      <c r="J903" s="36">
        <v>660756.15261022374</v>
      </c>
      <c r="K903" s="34"/>
    </row>
    <row r="904" spans="1:11" x14ac:dyDescent="0.25">
      <c r="A904" s="5" t="s">
        <v>38</v>
      </c>
      <c r="B904" s="5" t="s">
        <v>35</v>
      </c>
      <c r="C904" s="5" t="s">
        <v>7</v>
      </c>
      <c r="D904" s="32">
        <v>41487</v>
      </c>
      <c r="E904" s="5">
        <v>8</v>
      </c>
      <c r="F904" s="5" t="s">
        <v>1</v>
      </c>
      <c r="G904" s="5" t="s">
        <v>44</v>
      </c>
      <c r="H904" s="5" t="s">
        <v>31</v>
      </c>
      <c r="I904" s="5" t="s">
        <v>4</v>
      </c>
      <c r="J904" s="36">
        <v>529683.55044249841</v>
      </c>
      <c r="K904" s="34"/>
    </row>
    <row r="905" spans="1:11" x14ac:dyDescent="0.25">
      <c r="A905" s="5" t="s">
        <v>38</v>
      </c>
      <c r="B905" s="5" t="s">
        <v>35</v>
      </c>
      <c r="C905" s="5" t="s">
        <v>7</v>
      </c>
      <c r="D905" s="32">
        <v>41518</v>
      </c>
      <c r="E905" s="5">
        <v>9</v>
      </c>
      <c r="F905" s="5" t="s">
        <v>1</v>
      </c>
      <c r="G905" s="5" t="s">
        <v>44</v>
      </c>
      <c r="H905" s="5" t="s">
        <v>31</v>
      </c>
      <c r="I905" s="5" t="s">
        <v>4</v>
      </c>
      <c r="J905" s="36">
        <v>672443.49046857841</v>
      </c>
      <c r="K905" s="34"/>
    </row>
    <row r="906" spans="1:11" x14ac:dyDescent="0.25">
      <c r="A906" s="5" t="s">
        <v>38</v>
      </c>
      <c r="B906" s="5" t="s">
        <v>35</v>
      </c>
      <c r="C906" s="5" t="s">
        <v>7</v>
      </c>
      <c r="D906" s="32">
        <v>41548</v>
      </c>
      <c r="E906" s="5">
        <v>10</v>
      </c>
      <c r="F906" s="5" t="s">
        <v>1</v>
      </c>
      <c r="G906" s="5" t="s">
        <v>44</v>
      </c>
      <c r="H906" s="5" t="s">
        <v>31</v>
      </c>
      <c r="I906" s="5" t="s">
        <v>4</v>
      </c>
      <c r="J906" s="36">
        <v>585948.31082732871</v>
      </c>
      <c r="K906" s="34"/>
    </row>
    <row r="907" spans="1:11" x14ac:dyDescent="0.25">
      <c r="A907" s="5" t="s">
        <v>38</v>
      </c>
      <c r="B907" s="5" t="s">
        <v>35</v>
      </c>
      <c r="C907" s="5" t="s">
        <v>7</v>
      </c>
      <c r="D907" s="32">
        <v>41579</v>
      </c>
      <c r="E907" s="5">
        <v>11</v>
      </c>
      <c r="F907" s="5" t="s">
        <v>1</v>
      </c>
      <c r="G907" s="5" t="s">
        <v>44</v>
      </c>
      <c r="H907" s="5" t="s">
        <v>31</v>
      </c>
      <c r="I907" s="5" t="s">
        <v>4</v>
      </c>
      <c r="J907" s="36">
        <v>504468.75421239575</v>
      </c>
      <c r="K907" s="34"/>
    </row>
    <row r="908" spans="1:11" x14ac:dyDescent="0.25">
      <c r="A908" s="5" t="s">
        <v>38</v>
      </c>
      <c r="B908" s="5" t="s">
        <v>35</v>
      </c>
      <c r="C908" s="5" t="s">
        <v>7</v>
      </c>
      <c r="D908" s="32">
        <v>41609</v>
      </c>
      <c r="E908" s="5">
        <v>12</v>
      </c>
      <c r="F908" s="5" t="s">
        <v>1</v>
      </c>
      <c r="G908" s="5" t="s">
        <v>44</v>
      </c>
      <c r="H908" s="5" t="s">
        <v>31</v>
      </c>
      <c r="I908" s="5" t="s">
        <v>4</v>
      </c>
      <c r="J908" s="36">
        <v>378359.08081662602</v>
      </c>
      <c r="K908" s="34"/>
    </row>
    <row r="909" spans="1:11" x14ac:dyDescent="0.25">
      <c r="A909" s="5" t="s">
        <v>38</v>
      </c>
      <c r="B909" s="5" t="s">
        <v>35</v>
      </c>
      <c r="C909" s="5" t="s">
        <v>7</v>
      </c>
      <c r="D909" s="32">
        <v>41640</v>
      </c>
      <c r="E909" s="5">
        <v>1</v>
      </c>
      <c r="F909" s="5" t="s">
        <v>1</v>
      </c>
      <c r="G909" s="5" t="s">
        <v>44</v>
      </c>
      <c r="H909" s="5" t="s">
        <v>31</v>
      </c>
      <c r="I909" s="5" t="s">
        <v>4</v>
      </c>
      <c r="J909" s="36">
        <v>395823.36873278162</v>
      </c>
      <c r="K909" s="34"/>
    </row>
    <row r="910" spans="1:11" x14ac:dyDescent="0.25">
      <c r="A910" s="5" t="s">
        <v>38</v>
      </c>
      <c r="B910" s="5" t="s">
        <v>35</v>
      </c>
      <c r="C910" s="5" t="s">
        <v>7</v>
      </c>
      <c r="D910" s="32">
        <v>41671</v>
      </c>
      <c r="E910" s="5">
        <v>2</v>
      </c>
      <c r="F910" s="5" t="s">
        <v>1</v>
      </c>
      <c r="G910" s="5" t="s">
        <v>44</v>
      </c>
      <c r="H910" s="5" t="s">
        <v>31</v>
      </c>
      <c r="I910" s="5" t="s">
        <v>4</v>
      </c>
      <c r="J910" s="36">
        <v>329884.52262346615</v>
      </c>
      <c r="K910" s="34"/>
    </row>
    <row r="911" spans="1:11" x14ac:dyDescent="0.25">
      <c r="A911" s="5" t="s">
        <v>38</v>
      </c>
      <c r="B911" s="5" t="s">
        <v>35</v>
      </c>
      <c r="C911" s="5" t="s">
        <v>7</v>
      </c>
      <c r="D911" s="32">
        <v>41699</v>
      </c>
      <c r="E911" s="5">
        <v>3</v>
      </c>
      <c r="F911" s="5" t="s">
        <v>1</v>
      </c>
      <c r="G911" s="5" t="s">
        <v>44</v>
      </c>
      <c r="H911" s="5" t="s">
        <v>31</v>
      </c>
      <c r="I911" s="5" t="s">
        <v>4</v>
      </c>
      <c r="J911" s="36">
        <v>446578.08277619159</v>
      </c>
      <c r="K911" s="34"/>
    </row>
    <row r="912" spans="1:11" x14ac:dyDescent="0.25">
      <c r="A912" s="5" t="s">
        <v>38</v>
      </c>
      <c r="B912" s="5" t="s">
        <v>35</v>
      </c>
      <c r="C912" s="5" t="s">
        <v>7</v>
      </c>
      <c r="D912" s="32">
        <v>41730</v>
      </c>
      <c r="E912" s="5">
        <v>4</v>
      </c>
      <c r="F912" s="5" t="s">
        <v>1</v>
      </c>
      <c r="G912" s="5" t="s">
        <v>44</v>
      </c>
      <c r="H912" s="5" t="s">
        <v>31</v>
      </c>
      <c r="I912" s="5" t="s">
        <v>4</v>
      </c>
      <c r="J912" s="36">
        <v>255084.77622429357</v>
      </c>
      <c r="K912" s="34"/>
    </row>
    <row r="913" spans="1:11" x14ac:dyDescent="0.25">
      <c r="A913" s="5" t="s">
        <v>38</v>
      </c>
      <c r="B913" s="5" t="s">
        <v>35</v>
      </c>
      <c r="C913" s="5" t="s">
        <v>7</v>
      </c>
      <c r="D913" s="32">
        <v>41760</v>
      </c>
      <c r="E913" s="5">
        <v>5</v>
      </c>
      <c r="F913" s="5" t="s">
        <v>1</v>
      </c>
      <c r="G913" s="5" t="s">
        <v>44</v>
      </c>
      <c r="H913" s="5" t="s">
        <v>31</v>
      </c>
      <c r="I913" s="5" t="s">
        <v>4</v>
      </c>
      <c r="J913" s="36">
        <v>307417.20946522552</v>
      </c>
      <c r="K913" s="34"/>
    </row>
    <row r="914" spans="1:11" x14ac:dyDescent="0.25">
      <c r="A914" s="5" t="s">
        <v>38</v>
      </c>
      <c r="B914" s="5" t="s">
        <v>35</v>
      </c>
      <c r="C914" s="5" t="s">
        <v>7</v>
      </c>
      <c r="D914" s="32">
        <v>41791</v>
      </c>
      <c r="E914" s="5">
        <v>6</v>
      </c>
      <c r="F914" s="5" t="s">
        <v>1</v>
      </c>
      <c r="G914" s="5" t="s">
        <v>44</v>
      </c>
      <c r="H914" s="5" t="s">
        <v>31</v>
      </c>
      <c r="I914" s="5" t="s">
        <v>4</v>
      </c>
      <c r="J914" s="36">
        <v>612277.97873185331</v>
      </c>
      <c r="K914" s="34"/>
    </row>
    <row r="915" spans="1:11" x14ac:dyDescent="0.25">
      <c r="A915" s="5" t="s">
        <v>38</v>
      </c>
      <c r="B915" s="5" t="s">
        <v>35</v>
      </c>
      <c r="C915" s="5" t="s">
        <v>7</v>
      </c>
      <c r="D915" s="32">
        <v>41456</v>
      </c>
      <c r="E915" s="5">
        <v>7</v>
      </c>
      <c r="F915" s="5" t="s">
        <v>1</v>
      </c>
      <c r="G915" s="5" t="s">
        <v>44</v>
      </c>
      <c r="H915" s="5" t="s">
        <v>32</v>
      </c>
      <c r="I915" s="5" t="s">
        <v>4</v>
      </c>
      <c r="J915" s="36">
        <v>204001.78430538269</v>
      </c>
      <c r="K915" s="34"/>
    </row>
    <row r="916" spans="1:11" x14ac:dyDescent="0.25">
      <c r="A916" s="5" t="s">
        <v>38</v>
      </c>
      <c r="B916" s="5" t="s">
        <v>35</v>
      </c>
      <c r="C916" s="5" t="s">
        <v>7</v>
      </c>
      <c r="D916" s="32">
        <v>41487</v>
      </c>
      <c r="E916" s="5">
        <v>8</v>
      </c>
      <c r="F916" s="5" t="s">
        <v>1</v>
      </c>
      <c r="G916" s="5" t="s">
        <v>44</v>
      </c>
      <c r="H916" s="5" t="s">
        <v>32</v>
      </c>
      <c r="I916" s="5" t="s">
        <v>4</v>
      </c>
      <c r="J916" s="36">
        <v>156736.8476459604</v>
      </c>
      <c r="K916" s="34"/>
    </row>
    <row r="917" spans="1:11" x14ac:dyDescent="0.25">
      <c r="A917" s="5" t="s">
        <v>38</v>
      </c>
      <c r="B917" s="5" t="s">
        <v>35</v>
      </c>
      <c r="C917" s="5" t="s">
        <v>7</v>
      </c>
      <c r="D917" s="32">
        <v>41518</v>
      </c>
      <c r="E917" s="5">
        <v>9</v>
      </c>
      <c r="F917" s="5" t="s">
        <v>1</v>
      </c>
      <c r="G917" s="5" t="s">
        <v>44</v>
      </c>
      <c r="H917" s="5" t="s">
        <v>32</v>
      </c>
      <c r="I917" s="5" t="s">
        <v>4</v>
      </c>
      <c r="J917" s="36">
        <v>244769.18801975637</v>
      </c>
      <c r="K917" s="34"/>
    </row>
    <row r="918" spans="1:11" x14ac:dyDescent="0.25">
      <c r="A918" s="5" t="s">
        <v>38</v>
      </c>
      <c r="B918" s="5" t="s">
        <v>35</v>
      </c>
      <c r="C918" s="5" t="s">
        <v>7</v>
      </c>
      <c r="D918" s="32">
        <v>41548</v>
      </c>
      <c r="E918" s="5">
        <v>10</v>
      </c>
      <c r="F918" s="5" t="s">
        <v>1</v>
      </c>
      <c r="G918" s="5" t="s">
        <v>44</v>
      </c>
      <c r="H918" s="5" t="s">
        <v>32</v>
      </c>
      <c r="I918" s="5" t="s">
        <v>4</v>
      </c>
      <c r="J918" s="36">
        <v>198504.61086128399</v>
      </c>
      <c r="K918" s="34"/>
    </row>
    <row r="919" spans="1:11" x14ac:dyDescent="0.25">
      <c r="A919" s="5" t="s">
        <v>38</v>
      </c>
      <c r="B919" s="5" t="s">
        <v>35</v>
      </c>
      <c r="C919" s="5" t="s">
        <v>7</v>
      </c>
      <c r="D919" s="32">
        <v>41579</v>
      </c>
      <c r="E919" s="5">
        <v>11</v>
      </c>
      <c r="F919" s="5" t="s">
        <v>1</v>
      </c>
      <c r="G919" s="5" t="s">
        <v>44</v>
      </c>
      <c r="H919" s="5" t="s">
        <v>32</v>
      </c>
      <c r="I919" s="5" t="s">
        <v>4</v>
      </c>
      <c r="J919" s="36">
        <v>174673.83751677407</v>
      </c>
      <c r="K919" s="34"/>
    </row>
    <row r="920" spans="1:11" x14ac:dyDescent="0.25">
      <c r="A920" s="5" t="s">
        <v>38</v>
      </c>
      <c r="B920" s="5" t="s">
        <v>35</v>
      </c>
      <c r="C920" s="5" t="s">
        <v>7</v>
      </c>
      <c r="D920" s="32">
        <v>41609</v>
      </c>
      <c r="E920" s="5">
        <v>12</v>
      </c>
      <c r="F920" s="5" t="s">
        <v>1</v>
      </c>
      <c r="G920" s="5" t="s">
        <v>44</v>
      </c>
      <c r="H920" s="5" t="s">
        <v>32</v>
      </c>
      <c r="I920" s="5" t="s">
        <v>4</v>
      </c>
      <c r="J920" s="36">
        <v>117398.02382544601</v>
      </c>
      <c r="K920" s="34"/>
    </row>
    <row r="921" spans="1:11" x14ac:dyDescent="0.25">
      <c r="A921" s="5" t="s">
        <v>38</v>
      </c>
      <c r="B921" s="5" t="s">
        <v>35</v>
      </c>
      <c r="C921" s="5" t="s">
        <v>7</v>
      </c>
      <c r="D921" s="32">
        <v>41640</v>
      </c>
      <c r="E921" s="5">
        <v>1</v>
      </c>
      <c r="F921" s="5" t="s">
        <v>1</v>
      </c>
      <c r="G921" s="5" t="s">
        <v>44</v>
      </c>
      <c r="H921" s="5" t="s">
        <v>32</v>
      </c>
      <c r="I921" s="5" t="s">
        <v>4</v>
      </c>
      <c r="J921" s="36">
        <v>122856.00426868859</v>
      </c>
      <c r="K921" s="34"/>
    </row>
    <row r="922" spans="1:11" x14ac:dyDescent="0.25">
      <c r="A922" s="5" t="s">
        <v>38</v>
      </c>
      <c r="B922" s="5" t="s">
        <v>35</v>
      </c>
      <c r="C922" s="5" t="s">
        <v>7</v>
      </c>
      <c r="D922" s="32">
        <v>41671</v>
      </c>
      <c r="E922" s="5">
        <v>2</v>
      </c>
      <c r="F922" s="5" t="s">
        <v>1</v>
      </c>
      <c r="G922" s="5" t="s">
        <v>44</v>
      </c>
      <c r="H922" s="5" t="s">
        <v>32</v>
      </c>
      <c r="I922" s="5" t="s">
        <v>4</v>
      </c>
      <c r="J922" s="36">
        <v>115969.228431147</v>
      </c>
      <c r="K922" s="34"/>
    </row>
    <row r="923" spans="1:11" x14ac:dyDescent="0.25">
      <c r="A923" s="5" t="s">
        <v>38</v>
      </c>
      <c r="B923" s="5" t="s">
        <v>35</v>
      </c>
      <c r="C923" s="5" t="s">
        <v>7</v>
      </c>
      <c r="D923" s="32">
        <v>41699</v>
      </c>
      <c r="E923" s="5">
        <v>3</v>
      </c>
      <c r="F923" s="5" t="s">
        <v>1</v>
      </c>
      <c r="G923" s="5" t="s">
        <v>44</v>
      </c>
      <c r="H923" s="5" t="s">
        <v>32</v>
      </c>
      <c r="I923" s="5" t="s">
        <v>4</v>
      </c>
      <c r="J923" s="36">
        <v>156435.99509763226</v>
      </c>
      <c r="K923" s="34"/>
    </row>
    <row r="924" spans="1:11" x14ac:dyDescent="0.25">
      <c r="A924" s="5" t="s">
        <v>38</v>
      </c>
      <c r="B924" s="5" t="s">
        <v>35</v>
      </c>
      <c r="C924" s="5" t="s">
        <v>7</v>
      </c>
      <c r="D924" s="32">
        <v>41730</v>
      </c>
      <c r="E924" s="5">
        <v>4</v>
      </c>
      <c r="F924" s="5" t="s">
        <v>1</v>
      </c>
      <c r="G924" s="5" t="s">
        <v>44</v>
      </c>
      <c r="H924" s="5" t="s">
        <v>32</v>
      </c>
      <c r="I924" s="5" t="s">
        <v>4</v>
      </c>
      <c r="J924" s="36">
        <v>85299.480614602799</v>
      </c>
      <c r="K924" s="34"/>
    </row>
    <row r="925" spans="1:11" x14ac:dyDescent="0.25">
      <c r="A925" s="5" t="s">
        <v>38</v>
      </c>
      <c r="B925" s="5" t="s">
        <v>35</v>
      </c>
      <c r="C925" s="5" t="s">
        <v>7</v>
      </c>
      <c r="D925" s="32">
        <v>41760</v>
      </c>
      <c r="E925" s="5">
        <v>5</v>
      </c>
      <c r="F925" s="5" t="s">
        <v>1</v>
      </c>
      <c r="G925" s="5" t="s">
        <v>44</v>
      </c>
      <c r="H925" s="5" t="s">
        <v>32</v>
      </c>
      <c r="I925" s="5" t="s">
        <v>4</v>
      </c>
      <c r="J925" s="36">
        <v>115184.65971776398</v>
      </c>
      <c r="K925" s="34"/>
    </row>
    <row r="926" spans="1:11" x14ac:dyDescent="0.25">
      <c r="A926" s="5" t="s">
        <v>38</v>
      </c>
      <c r="B926" s="5" t="s">
        <v>35</v>
      </c>
      <c r="C926" s="5" t="s">
        <v>7</v>
      </c>
      <c r="D926" s="32">
        <v>41791</v>
      </c>
      <c r="E926" s="5">
        <v>6</v>
      </c>
      <c r="F926" s="5" t="s">
        <v>1</v>
      </c>
      <c r="G926" s="5" t="s">
        <v>44</v>
      </c>
      <c r="H926" s="5" t="s">
        <v>32</v>
      </c>
      <c r="I926" s="5" t="s">
        <v>4</v>
      </c>
      <c r="J926" s="36">
        <v>191142.34907568261</v>
      </c>
      <c r="K926" s="34"/>
    </row>
    <row r="927" spans="1:11" x14ac:dyDescent="0.25">
      <c r="A927" s="5" t="s">
        <v>38</v>
      </c>
      <c r="B927" s="5" t="s">
        <v>35</v>
      </c>
      <c r="C927" s="5" t="s">
        <v>7</v>
      </c>
      <c r="D927" s="32">
        <v>41456</v>
      </c>
      <c r="E927" s="5">
        <v>7</v>
      </c>
      <c r="F927" s="5" t="s">
        <v>1</v>
      </c>
      <c r="G927" s="5" t="s">
        <v>33</v>
      </c>
      <c r="H927" s="5" t="s">
        <v>34</v>
      </c>
      <c r="I927" s="5" t="s">
        <v>4</v>
      </c>
      <c r="J927" s="36">
        <v>3067822.9919048399</v>
      </c>
      <c r="K927" s="34"/>
    </row>
    <row r="928" spans="1:11" x14ac:dyDescent="0.25">
      <c r="A928" s="5" t="s">
        <v>38</v>
      </c>
      <c r="B928" s="5" t="s">
        <v>35</v>
      </c>
      <c r="C928" s="5" t="s">
        <v>7</v>
      </c>
      <c r="D928" s="32">
        <v>41487</v>
      </c>
      <c r="E928" s="5">
        <v>8</v>
      </c>
      <c r="F928" s="5" t="s">
        <v>1</v>
      </c>
      <c r="G928" s="5" t="s">
        <v>33</v>
      </c>
      <c r="H928" s="5" t="s">
        <v>34</v>
      </c>
      <c r="I928" s="5" t="s">
        <v>4</v>
      </c>
      <c r="J928" s="36">
        <v>2455342.9186057192</v>
      </c>
      <c r="K928" s="34"/>
    </row>
    <row r="929" spans="1:11" x14ac:dyDescent="0.25">
      <c r="A929" s="5" t="s">
        <v>38</v>
      </c>
      <c r="B929" s="5" t="s">
        <v>35</v>
      </c>
      <c r="C929" s="5" t="s">
        <v>7</v>
      </c>
      <c r="D929" s="32">
        <v>41518</v>
      </c>
      <c r="E929" s="5">
        <v>9</v>
      </c>
      <c r="F929" s="5" t="s">
        <v>1</v>
      </c>
      <c r="G929" s="5" t="s">
        <v>33</v>
      </c>
      <c r="H929" s="5" t="s">
        <v>34</v>
      </c>
      <c r="I929" s="5" t="s">
        <v>4</v>
      </c>
      <c r="J929" s="36">
        <v>3390820.7358167996</v>
      </c>
      <c r="K929" s="34"/>
    </row>
    <row r="930" spans="1:11" x14ac:dyDescent="0.25">
      <c r="A930" s="5" t="s">
        <v>38</v>
      </c>
      <c r="B930" s="5" t="s">
        <v>35</v>
      </c>
      <c r="C930" s="5" t="s">
        <v>7</v>
      </c>
      <c r="D930" s="32">
        <v>41548</v>
      </c>
      <c r="E930" s="5">
        <v>10</v>
      </c>
      <c r="F930" s="5" t="s">
        <v>1</v>
      </c>
      <c r="G930" s="5" t="s">
        <v>33</v>
      </c>
      <c r="H930" s="5" t="s">
        <v>34</v>
      </c>
      <c r="I930" s="5" t="s">
        <v>4</v>
      </c>
      <c r="J930" s="36">
        <v>2725135.5537314997</v>
      </c>
      <c r="K930" s="34"/>
    </row>
    <row r="931" spans="1:11" x14ac:dyDescent="0.25">
      <c r="A931" s="5" t="s">
        <v>38</v>
      </c>
      <c r="B931" s="5" t="s">
        <v>35</v>
      </c>
      <c r="C931" s="5" t="s">
        <v>7</v>
      </c>
      <c r="D931" s="32">
        <v>41579</v>
      </c>
      <c r="E931" s="5">
        <v>11</v>
      </c>
      <c r="F931" s="5" t="s">
        <v>1</v>
      </c>
      <c r="G931" s="5" t="s">
        <v>33</v>
      </c>
      <c r="H931" s="5" t="s">
        <v>34</v>
      </c>
      <c r="I931" s="5" t="s">
        <v>4</v>
      </c>
      <c r="J931" s="36">
        <v>2517178.5408305251</v>
      </c>
      <c r="K931" s="34"/>
    </row>
    <row r="932" spans="1:11" x14ac:dyDescent="0.25">
      <c r="A932" s="5" t="s">
        <v>38</v>
      </c>
      <c r="B932" s="5" t="s">
        <v>35</v>
      </c>
      <c r="C932" s="5" t="s">
        <v>7</v>
      </c>
      <c r="D932" s="32">
        <v>41609</v>
      </c>
      <c r="E932" s="5">
        <v>12</v>
      </c>
      <c r="F932" s="5" t="s">
        <v>1</v>
      </c>
      <c r="G932" s="5" t="s">
        <v>33</v>
      </c>
      <c r="H932" s="5" t="s">
        <v>34</v>
      </c>
      <c r="I932" s="5" t="s">
        <v>4</v>
      </c>
      <c r="J932" s="36">
        <v>1767206.136907575</v>
      </c>
      <c r="K932" s="34"/>
    </row>
    <row r="933" spans="1:11" x14ac:dyDescent="0.25">
      <c r="A933" s="5" t="s">
        <v>38</v>
      </c>
      <c r="B933" s="5" t="s">
        <v>35</v>
      </c>
      <c r="C933" s="5" t="s">
        <v>7</v>
      </c>
      <c r="D933" s="32">
        <v>41640</v>
      </c>
      <c r="E933" s="5">
        <v>1</v>
      </c>
      <c r="F933" s="5" t="s">
        <v>1</v>
      </c>
      <c r="G933" s="5" t="s">
        <v>33</v>
      </c>
      <c r="H933" s="5" t="s">
        <v>34</v>
      </c>
      <c r="I933" s="5" t="s">
        <v>4</v>
      </c>
      <c r="J933" s="36">
        <v>1961436.6334718997</v>
      </c>
      <c r="K933" s="34"/>
    </row>
    <row r="934" spans="1:11" x14ac:dyDescent="0.25">
      <c r="A934" s="5" t="s">
        <v>38</v>
      </c>
      <c r="B934" s="5" t="s">
        <v>35</v>
      </c>
      <c r="C934" s="5" t="s">
        <v>7</v>
      </c>
      <c r="D934" s="32">
        <v>41671</v>
      </c>
      <c r="E934" s="5">
        <v>2</v>
      </c>
      <c r="F934" s="5" t="s">
        <v>1</v>
      </c>
      <c r="G934" s="5" t="s">
        <v>33</v>
      </c>
      <c r="H934" s="5" t="s">
        <v>34</v>
      </c>
      <c r="I934" s="5" t="s">
        <v>4</v>
      </c>
      <c r="J934" s="36">
        <v>1593530.5935860998</v>
      </c>
      <c r="K934" s="34"/>
    </row>
    <row r="935" spans="1:11" x14ac:dyDescent="0.25">
      <c r="A935" s="5" t="s">
        <v>38</v>
      </c>
      <c r="B935" s="5" t="s">
        <v>35</v>
      </c>
      <c r="C935" s="5" t="s">
        <v>7</v>
      </c>
      <c r="D935" s="32">
        <v>41699</v>
      </c>
      <c r="E935" s="5">
        <v>3</v>
      </c>
      <c r="F935" s="5" t="s">
        <v>1</v>
      </c>
      <c r="G935" s="5" t="s">
        <v>33</v>
      </c>
      <c r="H935" s="5" t="s">
        <v>34</v>
      </c>
      <c r="I935" s="5" t="s">
        <v>4</v>
      </c>
      <c r="J935" s="36">
        <v>2258113.7891461495</v>
      </c>
      <c r="K935" s="34"/>
    </row>
    <row r="936" spans="1:11" x14ac:dyDescent="0.25">
      <c r="A936" s="5" t="s">
        <v>38</v>
      </c>
      <c r="B936" s="5" t="s">
        <v>35</v>
      </c>
      <c r="C936" s="5" t="s">
        <v>7</v>
      </c>
      <c r="D936" s="32">
        <v>41730</v>
      </c>
      <c r="E936" s="5">
        <v>4</v>
      </c>
      <c r="F936" s="5" t="s">
        <v>1</v>
      </c>
      <c r="G936" s="5" t="s">
        <v>33</v>
      </c>
      <c r="H936" s="5" t="s">
        <v>34</v>
      </c>
      <c r="I936" s="5" t="s">
        <v>4</v>
      </c>
      <c r="J936" s="36">
        <v>1190031.30652068</v>
      </c>
      <c r="K936" s="34"/>
    </row>
    <row r="937" spans="1:11" x14ac:dyDescent="0.25">
      <c r="A937" s="5" t="s">
        <v>38</v>
      </c>
      <c r="B937" s="5" t="s">
        <v>35</v>
      </c>
      <c r="C937" s="5" t="s">
        <v>7</v>
      </c>
      <c r="D937" s="32">
        <v>41760</v>
      </c>
      <c r="E937" s="5">
        <v>5</v>
      </c>
      <c r="F937" s="5" t="s">
        <v>1</v>
      </c>
      <c r="G937" s="5" t="s">
        <v>33</v>
      </c>
      <c r="H937" s="5" t="s">
        <v>34</v>
      </c>
      <c r="I937" s="5" t="s">
        <v>4</v>
      </c>
      <c r="J937" s="36">
        <v>1572119.1696365993</v>
      </c>
      <c r="K937" s="34"/>
    </row>
    <row r="938" spans="1:11" x14ac:dyDescent="0.25">
      <c r="A938" s="5" t="s">
        <v>38</v>
      </c>
      <c r="B938" s="5" t="s">
        <v>35</v>
      </c>
      <c r="C938" s="5" t="s">
        <v>7</v>
      </c>
      <c r="D938" s="32">
        <v>41791</v>
      </c>
      <c r="E938" s="5">
        <v>6</v>
      </c>
      <c r="F938" s="5" t="s">
        <v>1</v>
      </c>
      <c r="G938" s="5" t="s">
        <v>33</v>
      </c>
      <c r="H938" s="5" t="s">
        <v>34</v>
      </c>
      <c r="I938" s="5" t="s">
        <v>4</v>
      </c>
      <c r="J938" s="36">
        <v>2829210.9406183348</v>
      </c>
      <c r="K938" s="34"/>
    </row>
    <row r="939" spans="1:11" x14ac:dyDescent="0.25">
      <c r="A939" s="5" t="s">
        <v>39</v>
      </c>
      <c r="B939" s="5" t="s">
        <v>40</v>
      </c>
      <c r="C939" s="5" t="s">
        <v>6</v>
      </c>
      <c r="D939" s="32">
        <v>41456</v>
      </c>
      <c r="E939" s="5">
        <v>7</v>
      </c>
      <c r="F939" s="5" t="s">
        <v>40</v>
      </c>
      <c r="G939" s="5" t="s">
        <v>40</v>
      </c>
      <c r="H939" s="5" t="s">
        <v>40</v>
      </c>
      <c r="I939" s="5" t="s">
        <v>43</v>
      </c>
      <c r="J939" s="1">
        <v>181.933291</v>
      </c>
    </row>
    <row r="940" spans="1:11" x14ac:dyDescent="0.25">
      <c r="A940" s="5" t="s">
        <v>39</v>
      </c>
      <c r="B940" s="5" t="s">
        <v>40</v>
      </c>
      <c r="C940" s="5" t="s">
        <v>6</v>
      </c>
      <c r="D940" s="32">
        <v>41487</v>
      </c>
      <c r="E940" s="5">
        <v>8</v>
      </c>
      <c r="F940" s="5" t="s">
        <v>40</v>
      </c>
      <c r="G940" s="5" t="s">
        <v>40</v>
      </c>
      <c r="H940" s="5" t="s">
        <v>40</v>
      </c>
      <c r="I940" s="5" t="s">
        <v>43</v>
      </c>
      <c r="J940" s="2">
        <v>187.44394299999999</v>
      </c>
    </row>
    <row r="941" spans="1:11" x14ac:dyDescent="0.25">
      <c r="A941" s="5" t="s">
        <v>39</v>
      </c>
      <c r="B941" s="5" t="s">
        <v>40</v>
      </c>
      <c r="C941" s="5" t="s">
        <v>6</v>
      </c>
      <c r="D941" s="32">
        <v>41518</v>
      </c>
      <c r="E941" s="5">
        <v>9</v>
      </c>
      <c r="F941" s="5" t="s">
        <v>40</v>
      </c>
      <c r="G941" s="5" t="s">
        <v>40</v>
      </c>
      <c r="H941" s="5" t="s">
        <v>40</v>
      </c>
      <c r="I941" s="5" t="s">
        <v>43</v>
      </c>
      <c r="J941" s="2">
        <v>184.77365699999999</v>
      </c>
    </row>
    <row r="942" spans="1:11" x14ac:dyDescent="0.25">
      <c r="A942" s="5" t="s">
        <v>39</v>
      </c>
      <c r="B942" s="5" t="s">
        <v>40</v>
      </c>
      <c r="C942" s="5" t="s">
        <v>6</v>
      </c>
      <c r="D942" s="32">
        <v>41548</v>
      </c>
      <c r="E942" s="5">
        <v>10</v>
      </c>
      <c r="F942" s="5" t="s">
        <v>40</v>
      </c>
      <c r="G942" s="5" t="s">
        <v>40</v>
      </c>
      <c r="H942" s="5" t="s">
        <v>40</v>
      </c>
      <c r="I942" s="5" t="s">
        <v>43</v>
      </c>
      <c r="J942" s="2">
        <v>191.54109299999999</v>
      </c>
    </row>
    <row r="943" spans="1:11" x14ac:dyDescent="0.25">
      <c r="A943" s="5" t="s">
        <v>39</v>
      </c>
      <c r="B943" s="5" t="s">
        <v>40</v>
      </c>
      <c r="C943" s="5" t="s">
        <v>6</v>
      </c>
      <c r="D943" s="32">
        <v>41579</v>
      </c>
      <c r="E943" s="5">
        <v>11</v>
      </c>
      <c r="F943" s="5" t="s">
        <v>40</v>
      </c>
      <c r="G943" s="5" t="s">
        <v>40</v>
      </c>
      <c r="H943" s="5" t="s">
        <v>40</v>
      </c>
      <c r="I943" s="5" t="s">
        <v>43</v>
      </c>
      <c r="J943" s="2">
        <v>98.096062000000003</v>
      </c>
    </row>
    <row r="944" spans="1:11" x14ac:dyDescent="0.25">
      <c r="A944" s="5" t="s">
        <v>39</v>
      </c>
      <c r="B944" s="5" t="s">
        <v>40</v>
      </c>
      <c r="C944" s="5" t="s">
        <v>6</v>
      </c>
      <c r="D944" s="32">
        <v>41609</v>
      </c>
      <c r="E944" s="5">
        <v>12</v>
      </c>
      <c r="F944" s="5" t="s">
        <v>40</v>
      </c>
      <c r="G944" s="5" t="s">
        <v>40</v>
      </c>
      <c r="H944" s="5" t="s">
        <v>40</v>
      </c>
      <c r="I944" s="5" t="s">
        <v>43</v>
      </c>
      <c r="J944" s="2">
        <v>185.30685299999999</v>
      </c>
    </row>
    <row r="945" spans="1:10" x14ac:dyDescent="0.25">
      <c r="A945" s="5" t="s">
        <v>39</v>
      </c>
      <c r="B945" s="5" t="s">
        <v>40</v>
      </c>
      <c r="C945" s="5" t="s">
        <v>6</v>
      </c>
      <c r="D945" s="32">
        <v>41640</v>
      </c>
      <c r="E945" s="5">
        <v>1</v>
      </c>
      <c r="F945" s="5" t="s">
        <v>40</v>
      </c>
      <c r="G945" s="5" t="s">
        <v>40</v>
      </c>
      <c r="H945" s="5" t="s">
        <v>40</v>
      </c>
      <c r="I945" s="5" t="s">
        <v>43</v>
      </c>
      <c r="J945" s="2">
        <v>186.90143900000001</v>
      </c>
    </row>
    <row r="946" spans="1:10" x14ac:dyDescent="0.25">
      <c r="A946" s="5" t="s">
        <v>39</v>
      </c>
      <c r="B946" s="5" t="s">
        <v>40</v>
      </c>
      <c r="C946" s="5" t="s">
        <v>6</v>
      </c>
      <c r="D946" s="32">
        <v>41671</v>
      </c>
      <c r="E946" s="5">
        <v>2</v>
      </c>
      <c r="F946" s="5" t="s">
        <v>40</v>
      </c>
      <c r="G946" s="5" t="s">
        <v>40</v>
      </c>
      <c r="H946" s="5" t="s">
        <v>40</v>
      </c>
      <c r="I946" s="5" t="s">
        <v>43</v>
      </c>
      <c r="J946" s="2">
        <v>158.58676500000001</v>
      </c>
    </row>
    <row r="947" spans="1:10" x14ac:dyDescent="0.25">
      <c r="A947" s="5" t="s">
        <v>39</v>
      </c>
      <c r="B947" s="5" t="s">
        <v>40</v>
      </c>
      <c r="C947" s="5" t="s">
        <v>6</v>
      </c>
      <c r="D947" s="32">
        <v>41699</v>
      </c>
      <c r="E947" s="5">
        <v>3</v>
      </c>
      <c r="F947" s="5" t="s">
        <v>40</v>
      </c>
      <c r="G947" s="5" t="s">
        <v>40</v>
      </c>
      <c r="H947" s="5" t="s">
        <v>40</v>
      </c>
      <c r="I947" s="5" t="s">
        <v>43</v>
      </c>
      <c r="J947" s="2">
        <v>191.40367599999999</v>
      </c>
    </row>
    <row r="948" spans="1:10" x14ac:dyDescent="0.25">
      <c r="A948" s="5" t="s">
        <v>39</v>
      </c>
      <c r="B948" s="5" t="s">
        <v>40</v>
      </c>
      <c r="C948" s="5" t="s">
        <v>6</v>
      </c>
      <c r="D948" s="32">
        <v>41730</v>
      </c>
      <c r="E948" s="5">
        <v>4</v>
      </c>
      <c r="F948" s="5" t="s">
        <v>40</v>
      </c>
      <c r="G948" s="5" t="s">
        <v>40</v>
      </c>
      <c r="H948" s="5" t="s">
        <v>40</v>
      </c>
      <c r="I948" s="5" t="s">
        <v>43</v>
      </c>
      <c r="J948" s="2">
        <v>171.057864</v>
      </c>
    </row>
    <row r="949" spans="1:10" x14ac:dyDescent="0.25">
      <c r="A949" s="5" t="s">
        <v>39</v>
      </c>
      <c r="B949" s="5" t="s">
        <v>40</v>
      </c>
      <c r="C949" s="5" t="s">
        <v>6</v>
      </c>
      <c r="D949" s="32">
        <v>41760</v>
      </c>
      <c r="E949" s="5">
        <v>5</v>
      </c>
      <c r="F949" s="5" t="s">
        <v>40</v>
      </c>
      <c r="G949" s="5" t="s">
        <v>40</v>
      </c>
      <c r="H949" s="5" t="s">
        <v>40</v>
      </c>
      <c r="I949" s="5" t="s">
        <v>43</v>
      </c>
      <c r="J949" s="2">
        <v>169.28699900000001</v>
      </c>
    </row>
    <row r="950" spans="1:10" x14ac:dyDescent="0.25">
      <c r="A950" s="5" t="s">
        <v>39</v>
      </c>
      <c r="B950" s="5" t="s">
        <v>40</v>
      </c>
      <c r="C950" s="5" t="s">
        <v>6</v>
      </c>
      <c r="D950" s="32">
        <v>41791</v>
      </c>
      <c r="E950" s="5">
        <v>6</v>
      </c>
      <c r="F950" s="5" t="s">
        <v>40</v>
      </c>
      <c r="G950" s="5" t="s">
        <v>40</v>
      </c>
      <c r="H950" s="5" t="s">
        <v>40</v>
      </c>
      <c r="I950" s="5" t="s">
        <v>43</v>
      </c>
      <c r="J950" s="2">
        <v>142.50871699999999</v>
      </c>
    </row>
    <row r="951" spans="1:10" x14ac:dyDescent="0.25">
      <c r="A951" s="5" t="s">
        <v>39</v>
      </c>
      <c r="B951" s="5" t="s">
        <v>40</v>
      </c>
      <c r="C951" s="5" t="s">
        <v>8</v>
      </c>
      <c r="D951" s="32">
        <v>41456</v>
      </c>
      <c r="E951" s="5">
        <v>7</v>
      </c>
      <c r="F951" s="5" t="s">
        <v>40</v>
      </c>
      <c r="G951" s="5" t="s">
        <v>40</v>
      </c>
      <c r="H951" s="5" t="s">
        <v>40</v>
      </c>
      <c r="I951" s="5" t="s">
        <v>43</v>
      </c>
      <c r="J951" s="1">
        <v>214.968999</v>
      </c>
    </row>
    <row r="952" spans="1:10" x14ac:dyDescent="0.25">
      <c r="A952" s="5" t="s">
        <v>39</v>
      </c>
      <c r="B952" s="5" t="s">
        <v>40</v>
      </c>
      <c r="C952" s="5" t="s">
        <v>8</v>
      </c>
      <c r="D952" s="32">
        <v>41487</v>
      </c>
      <c r="E952" s="5">
        <v>8</v>
      </c>
      <c r="F952" s="5" t="s">
        <v>40</v>
      </c>
      <c r="G952" s="5" t="s">
        <v>40</v>
      </c>
      <c r="H952" s="5" t="s">
        <v>40</v>
      </c>
      <c r="I952" s="5" t="s">
        <v>43</v>
      </c>
      <c r="J952" s="1">
        <v>228.199051</v>
      </c>
    </row>
    <row r="953" spans="1:10" x14ac:dyDescent="0.25">
      <c r="A953" s="5" t="s">
        <v>39</v>
      </c>
      <c r="B953" s="5" t="s">
        <v>40</v>
      </c>
      <c r="C953" s="5" t="s">
        <v>8</v>
      </c>
      <c r="D953" s="32">
        <v>41518</v>
      </c>
      <c r="E953" s="5">
        <v>9</v>
      </c>
      <c r="F953" s="5" t="s">
        <v>40</v>
      </c>
      <c r="G953" s="5" t="s">
        <v>40</v>
      </c>
      <c r="H953" s="5" t="s">
        <v>40</v>
      </c>
      <c r="I953" s="5" t="s">
        <v>43</v>
      </c>
      <c r="J953" s="1">
        <v>216.53646700000002</v>
      </c>
    </row>
    <row r="954" spans="1:10" x14ac:dyDescent="0.25">
      <c r="A954" s="5" t="s">
        <v>39</v>
      </c>
      <c r="B954" s="5" t="s">
        <v>40</v>
      </c>
      <c r="C954" s="5" t="s">
        <v>8</v>
      </c>
      <c r="D954" s="32">
        <v>41548</v>
      </c>
      <c r="E954" s="5">
        <v>10</v>
      </c>
      <c r="F954" s="5" t="s">
        <v>40</v>
      </c>
      <c r="G954" s="5" t="s">
        <v>40</v>
      </c>
      <c r="H954" s="5" t="s">
        <v>40</v>
      </c>
      <c r="I954" s="5" t="s">
        <v>43</v>
      </c>
      <c r="J954" s="1">
        <v>236.760276</v>
      </c>
    </row>
    <row r="955" spans="1:10" x14ac:dyDescent="0.25">
      <c r="A955" s="5" t="s">
        <v>39</v>
      </c>
      <c r="B955" s="5" t="s">
        <v>40</v>
      </c>
      <c r="C955" s="5" t="s">
        <v>8</v>
      </c>
      <c r="D955" s="32">
        <v>41579</v>
      </c>
      <c r="E955" s="5">
        <v>11</v>
      </c>
      <c r="F955" s="5" t="s">
        <v>40</v>
      </c>
      <c r="G955" s="5" t="s">
        <v>40</v>
      </c>
      <c r="H955" s="5" t="s">
        <v>40</v>
      </c>
      <c r="I955" s="5" t="s">
        <v>43</v>
      </c>
      <c r="J955" s="1">
        <v>232.052864</v>
      </c>
    </row>
    <row r="956" spans="1:10" x14ac:dyDescent="0.25">
      <c r="A956" s="5" t="s">
        <v>39</v>
      </c>
      <c r="B956" s="5" t="s">
        <v>40</v>
      </c>
      <c r="C956" s="5" t="s">
        <v>8</v>
      </c>
      <c r="D956" s="32">
        <v>41609</v>
      </c>
      <c r="E956" s="5">
        <v>12</v>
      </c>
      <c r="F956" s="5" t="s">
        <v>40</v>
      </c>
      <c r="G956" s="5" t="s">
        <v>40</v>
      </c>
      <c r="H956" s="5" t="s">
        <v>40</v>
      </c>
      <c r="I956" s="5" t="s">
        <v>43</v>
      </c>
      <c r="J956" s="1">
        <v>240.21016</v>
      </c>
    </row>
    <row r="957" spans="1:10" x14ac:dyDescent="0.25">
      <c r="A957" s="5" t="s">
        <v>39</v>
      </c>
      <c r="B957" s="5" t="s">
        <v>40</v>
      </c>
      <c r="C957" s="5" t="s">
        <v>8</v>
      </c>
      <c r="D957" s="32">
        <v>41640</v>
      </c>
      <c r="E957" s="5">
        <v>1</v>
      </c>
      <c r="F957" s="5" t="s">
        <v>40</v>
      </c>
      <c r="G957" s="5" t="s">
        <v>40</v>
      </c>
      <c r="H957" s="5" t="s">
        <v>40</v>
      </c>
      <c r="I957" s="5" t="s">
        <v>43</v>
      </c>
      <c r="J957" s="1">
        <v>288.160549</v>
      </c>
    </row>
    <row r="958" spans="1:10" x14ac:dyDescent="0.25">
      <c r="A958" s="5" t="s">
        <v>39</v>
      </c>
      <c r="B958" s="5" t="s">
        <v>40</v>
      </c>
      <c r="C958" s="5" t="s">
        <v>8</v>
      </c>
      <c r="D958" s="32">
        <v>41671</v>
      </c>
      <c r="E958" s="5">
        <v>2</v>
      </c>
      <c r="F958" s="5" t="s">
        <v>40</v>
      </c>
      <c r="G958" s="5" t="s">
        <v>40</v>
      </c>
      <c r="H958" s="5" t="s">
        <v>40</v>
      </c>
      <c r="I958" s="5" t="s">
        <v>43</v>
      </c>
      <c r="J958" s="1">
        <v>306.884524</v>
      </c>
    </row>
    <row r="959" spans="1:10" x14ac:dyDescent="0.25">
      <c r="A959" s="5" t="s">
        <v>39</v>
      </c>
      <c r="B959" s="5" t="s">
        <v>40</v>
      </c>
      <c r="C959" s="5" t="s">
        <v>8</v>
      </c>
      <c r="D959" s="32">
        <v>41699</v>
      </c>
      <c r="E959" s="5">
        <v>3</v>
      </c>
      <c r="F959" s="5" t="s">
        <v>40</v>
      </c>
      <c r="G959" s="5" t="s">
        <v>40</v>
      </c>
      <c r="H959" s="5" t="s">
        <v>40</v>
      </c>
      <c r="I959" s="5" t="s">
        <v>43</v>
      </c>
      <c r="J959" s="1">
        <v>367.65100600000005</v>
      </c>
    </row>
    <row r="960" spans="1:10" x14ac:dyDescent="0.25">
      <c r="A960" s="5" t="s">
        <v>39</v>
      </c>
      <c r="B960" s="5" t="s">
        <v>40</v>
      </c>
      <c r="C960" s="5" t="s">
        <v>8</v>
      </c>
      <c r="D960" s="32">
        <v>41730</v>
      </c>
      <c r="E960" s="5">
        <v>4</v>
      </c>
      <c r="F960" s="5" t="s">
        <v>40</v>
      </c>
      <c r="G960" s="5" t="s">
        <v>40</v>
      </c>
      <c r="H960" s="5" t="s">
        <v>40</v>
      </c>
      <c r="I960" s="5" t="s">
        <v>43</v>
      </c>
      <c r="J960" s="1">
        <v>351.99016599999999</v>
      </c>
    </row>
    <row r="961" spans="1:10" x14ac:dyDescent="0.25">
      <c r="A961" s="5" t="s">
        <v>39</v>
      </c>
      <c r="B961" s="5" t="s">
        <v>40</v>
      </c>
      <c r="C961" s="5" t="s">
        <v>8</v>
      </c>
      <c r="D961" s="32">
        <v>41760</v>
      </c>
      <c r="E961" s="5">
        <v>5</v>
      </c>
      <c r="F961" s="5" t="s">
        <v>40</v>
      </c>
      <c r="G961" s="5" t="s">
        <v>40</v>
      </c>
      <c r="H961" s="5" t="s">
        <v>40</v>
      </c>
      <c r="I961" s="5" t="s">
        <v>43</v>
      </c>
      <c r="J961" s="1">
        <v>362.822</v>
      </c>
    </row>
    <row r="962" spans="1:10" x14ac:dyDescent="0.25">
      <c r="A962" s="5" t="s">
        <v>39</v>
      </c>
      <c r="B962" s="5" t="s">
        <v>40</v>
      </c>
      <c r="C962" s="5" t="s">
        <v>8</v>
      </c>
      <c r="D962" s="32">
        <v>41791</v>
      </c>
      <c r="E962" s="5">
        <v>6</v>
      </c>
      <c r="F962" s="5" t="s">
        <v>40</v>
      </c>
      <c r="G962" s="5" t="s">
        <v>40</v>
      </c>
      <c r="H962" s="5" t="s">
        <v>40</v>
      </c>
      <c r="I962" s="5" t="s">
        <v>43</v>
      </c>
      <c r="J962" s="1">
        <v>260.31229999999999</v>
      </c>
    </row>
    <row r="963" spans="1:10" x14ac:dyDescent="0.25">
      <c r="A963" s="5" t="s">
        <v>39</v>
      </c>
      <c r="B963" s="5" t="s">
        <v>40</v>
      </c>
      <c r="C963" s="5" t="s">
        <v>7</v>
      </c>
      <c r="D963" s="32">
        <v>41456</v>
      </c>
      <c r="E963" s="5">
        <v>7</v>
      </c>
      <c r="F963" s="5" t="s">
        <v>40</v>
      </c>
      <c r="G963" s="5" t="s">
        <v>40</v>
      </c>
      <c r="H963" s="5" t="s">
        <v>40</v>
      </c>
      <c r="I963" s="5" t="s">
        <v>43</v>
      </c>
      <c r="J963" s="3">
        <v>250.24199099999998</v>
      </c>
    </row>
    <row r="964" spans="1:10" x14ac:dyDescent="0.25">
      <c r="A964" s="5" t="s">
        <v>39</v>
      </c>
      <c r="B964" s="5" t="s">
        <v>40</v>
      </c>
      <c r="C964" s="5" t="s">
        <v>7</v>
      </c>
      <c r="D964" s="32">
        <v>41487</v>
      </c>
      <c r="E964" s="5">
        <v>8</v>
      </c>
      <c r="F964" s="5" t="s">
        <v>40</v>
      </c>
      <c r="G964" s="5" t="s">
        <v>40</v>
      </c>
      <c r="H964" s="5" t="s">
        <v>40</v>
      </c>
      <c r="I964" s="5" t="s">
        <v>43</v>
      </c>
      <c r="J964" s="4">
        <v>206.740703</v>
      </c>
    </row>
    <row r="965" spans="1:10" x14ac:dyDescent="0.25">
      <c r="A965" s="5" t="s">
        <v>39</v>
      </c>
      <c r="B965" s="5" t="s">
        <v>40</v>
      </c>
      <c r="C965" s="5" t="s">
        <v>7</v>
      </c>
      <c r="D965" s="32">
        <v>41518</v>
      </c>
      <c r="E965" s="5">
        <v>9</v>
      </c>
      <c r="F965" s="5" t="s">
        <v>40</v>
      </c>
      <c r="G965" s="5" t="s">
        <v>40</v>
      </c>
      <c r="H965" s="5" t="s">
        <v>40</v>
      </c>
      <c r="I965" s="5" t="s">
        <v>43</v>
      </c>
      <c r="J965" s="4">
        <v>201.23546099999996</v>
      </c>
    </row>
    <row r="966" spans="1:10" x14ac:dyDescent="0.25">
      <c r="A966" s="5" t="s">
        <v>39</v>
      </c>
      <c r="B966" s="5" t="s">
        <v>40</v>
      </c>
      <c r="C966" s="5" t="s">
        <v>7</v>
      </c>
      <c r="D966" s="32">
        <v>41548</v>
      </c>
      <c r="E966" s="5">
        <v>10</v>
      </c>
      <c r="F966" s="5" t="s">
        <v>40</v>
      </c>
      <c r="G966" s="5" t="s">
        <v>40</v>
      </c>
      <c r="H966" s="5" t="s">
        <v>40</v>
      </c>
      <c r="I966" s="5" t="s">
        <v>43</v>
      </c>
      <c r="J966" s="4">
        <v>174.36956599999999</v>
      </c>
    </row>
    <row r="967" spans="1:10" x14ac:dyDescent="0.25">
      <c r="A967" s="5" t="s">
        <v>39</v>
      </c>
      <c r="B967" s="5" t="s">
        <v>40</v>
      </c>
      <c r="C967" s="5" t="s">
        <v>7</v>
      </c>
      <c r="D967" s="32">
        <v>41579</v>
      </c>
      <c r="E967" s="5">
        <v>11</v>
      </c>
      <c r="F967" s="5" t="s">
        <v>40</v>
      </c>
      <c r="G967" s="5" t="s">
        <v>40</v>
      </c>
      <c r="H967" s="5" t="s">
        <v>40</v>
      </c>
      <c r="I967" s="5" t="s">
        <v>43</v>
      </c>
      <c r="J967" s="4">
        <v>204.09105</v>
      </c>
    </row>
    <row r="968" spans="1:10" x14ac:dyDescent="0.25">
      <c r="A968" s="5" t="s">
        <v>39</v>
      </c>
      <c r="B968" s="5" t="s">
        <v>40</v>
      </c>
      <c r="C968" s="5" t="s">
        <v>7</v>
      </c>
      <c r="D968" s="32">
        <v>41609</v>
      </c>
      <c r="E968" s="5">
        <v>12</v>
      </c>
      <c r="F968" s="5" t="s">
        <v>40</v>
      </c>
      <c r="G968" s="5" t="s">
        <v>40</v>
      </c>
      <c r="H968" s="5" t="s">
        <v>40</v>
      </c>
      <c r="I968" s="5" t="s">
        <v>43</v>
      </c>
      <c r="J968" s="4">
        <v>146.35666599999999</v>
      </c>
    </row>
    <row r="969" spans="1:10" x14ac:dyDescent="0.25">
      <c r="A969" s="5" t="s">
        <v>39</v>
      </c>
      <c r="B969" s="5" t="s">
        <v>40</v>
      </c>
      <c r="C969" s="5" t="s">
        <v>7</v>
      </c>
      <c r="D969" s="32">
        <v>41640</v>
      </c>
      <c r="E969" s="5">
        <v>1</v>
      </c>
      <c r="F969" s="5" t="s">
        <v>40</v>
      </c>
      <c r="G969" s="5" t="s">
        <v>40</v>
      </c>
      <c r="H969" s="5" t="s">
        <v>40</v>
      </c>
      <c r="I969" s="5" t="s">
        <v>43</v>
      </c>
      <c r="J969" s="4">
        <v>204.20249700000002</v>
      </c>
    </row>
    <row r="970" spans="1:10" x14ac:dyDescent="0.25">
      <c r="A970" s="5" t="s">
        <v>39</v>
      </c>
      <c r="B970" s="5" t="s">
        <v>40</v>
      </c>
      <c r="C970" s="5" t="s">
        <v>7</v>
      </c>
      <c r="D970" s="32">
        <v>41671</v>
      </c>
      <c r="E970" s="5">
        <v>2</v>
      </c>
      <c r="F970" s="5" t="s">
        <v>40</v>
      </c>
      <c r="G970" s="5" t="s">
        <v>40</v>
      </c>
      <c r="H970" s="5" t="s">
        <v>40</v>
      </c>
      <c r="I970" s="5" t="s">
        <v>43</v>
      </c>
      <c r="J970" s="4">
        <v>217.43019900000002</v>
      </c>
    </row>
    <row r="971" spans="1:10" x14ac:dyDescent="0.25">
      <c r="A971" s="5" t="s">
        <v>39</v>
      </c>
      <c r="B971" s="5" t="s">
        <v>40</v>
      </c>
      <c r="C971" s="5" t="s">
        <v>7</v>
      </c>
      <c r="D971" s="32">
        <v>41699</v>
      </c>
      <c r="E971" s="5">
        <v>3</v>
      </c>
      <c r="F971" s="5" t="s">
        <v>40</v>
      </c>
      <c r="G971" s="5" t="s">
        <v>40</v>
      </c>
      <c r="H971" s="5" t="s">
        <v>40</v>
      </c>
      <c r="I971" s="5" t="s">
        <v>43</v>
      </c>
      <c r="J971" s="4">
        <v>230.98220000000001</v>
      </c>
    </row>
    <row r="972" spans="1:10" x14ac:dyDescent="0.25">
      <c r="A972" s="5" t="s">
        <v>39</v>
      </c>
      <c r="B972" s="5" t="s">
        <v>40</v>
      </c>
      <c r="C972" s="5" t="s">
        <v>7</v>
      </c>
      <c r="D972" s="32">
        <v>41730</v>
      </c>
      <c r="E972" s="5">
        <v>4</v>
      </c>
      <c r="F972" s="5" t="s">
        <v>40</v>
      </c>
      <c r="G972" s="5" t="s">
        <v>40</v>
      </c>
      <c r="H972" s="5" t="s">
        <v>40</v>
      </c>
      <c r="I972" s="5" t="s">
        <v>43</v>
      </c>
      <c r="J972" s="4">
        <v>236.441136</v>
      </c>
    </row>
    <row r="973" spans="1:10" x14ac:dyDescent="0.25">
      <c r="A973" s="5" t="s">
        <v>39</v>
      </c>
      <c r="B973" s="5" t="s">
        <v>40</v>
      </c>
      <c r="C973" s="5" t="s">
        <v>7</v>
      </c>
      <c r="D973" s="32">
        <v>41760</v>
      </c>
      <c r="E973" s="5">
        <v>5</v>
      </c>
      <c r="F973" s="5" t="s">
        <v>40</v>
      </c>
      <c r="G973" s="5" t="s">
        <v>40</v>
      </c>
      <c r="H973" s="5" t="s">
        <v>40</v>
      </c>
      <c r="I973" s="5" t="s">
        <v>43</v>
      </c>
      <c r="J973" s="4">
        <v>241.40736899999999</v>
      </c>
    </row>
    <row r="974" spans="1:10" x14ac:dyDescent="0.25">
      <c r="A974" s="5" t="s">
        <v>39</v>
      </c>
      <c r="B974" s="5" t="s">
        <v>40</v>
      </c>
      <c r="C974" s="5" t="s">
        <v>7</v>
      </c>
      <c r="D974" s="32">
        <v>41791</v>
      </c>
      <c r="E974" s="5">
        <v>6</v>
      </c>
      <c r="F974" s="5" t="s">
        <v>40</v>
      </c>
      <c r="G974" s="5" t="s">
        <v>40</v>
      </c>
      <c r="H974" s="5" t="s">
        <v>40</v>
      </c>
      <c r="I974" s="5" t="s">
        <v>43</v>
      </c>
      <c r="J974" s="4">
        <v>220.380334</v>
      </c>
    </row>
    <row r="975" spans="1:10" x14ac:dyDescent="0.25">
      <c r="A975" t="s">
        <v>42</v>
      </c>
      <c r="B975" t="s">
        <v>40</v>
      </c>
      <c r="C975" t="s">
        <v>6</v>
      </c>
      <c r="D975" s="37">
        <v>41456</v>
      </c>
      <c r="E975" s="5">
        <v>7</v>
      </c>
      <c r="F975" t="s">
        <v>40</v>
      </c>
      <c r="G975" t="s">
        <v>40</v>
      </c>
      <c r="H975" t="s">
        <v>40</v>
      </c>
      <c r="I975" s="5" t="s">
        <v>43</v>
      </c>
      <c r="J975" s="1">
        <v>171.933291</v>
      </c>
    </row>
    <row r="976" spans="1:10" x14ac:dyDescent="0.25">
      <c r="A976" t="s">
        <v>42</v>
      </c>
      <c r="B976" t="s">
        <v>40</v>
      </c>
      <c r="C976" t="s">
        <v>6</v>
      </c>
      <c r="D976" s="37">
        <v>41487</v>
      </c>
      <c r="E976" s="5">
        <v>8</v>
      </c>
      <c r="F976" t="s">
        <v>40</v>
      </c>
      <c r="G976" t="s">
        <v>40</v>
      </c>
      <c r="H976" t="s">
        <v>40</v>
      </c>
      <c r="I976" s="5" t="s">
        <v>43</v>
      </c>
      <c r="J976" s="2">
        <v>185.44394299999999</v>
      </c>
    </row>
    <row r="977" spans="1:10" x14ac:dyDescent="0.25">
      <c r="A977" t="s">
        <v>42</v>
      </c>
      <c r="B977" t="s">
        <v>40</v>
      </c>
      <c r="C977" t="s">
        <v>6</v>
      </c>
      <c r="D977" s="37">
        <v>41518</v>
      </c>
      <c r="E977" s="5">
        <v>9</v>
      </c>
      <c r="F977" t="s">
        <v>40</v>
      </c>
      <c r="G977" t="s">
        <v>40</v>
      </c>
      <c r="H977" t="s">
        <v>40</v>
      </c>
      <c r="I977" s="5" t="s">
        <v>43</v>
      </c>
      <c r="J977" s="2">
        <v>186.77365699999999</v>
      </c>
    </row>
    <row r="978" spans="1:10" x14ac:dyDescent="0.25">
      <c r="A978" t="s">
        <v>42</v>
      </c>
      <c r="B978" t="s">
        <v>40</v>
      </c>
      <c r="C978" t="s">
        <v>6</v>
      </c>
      <c r="D978" s="37">
        <v>41548</v>
      </c>
      <c r="E978" s="5">
        <v>10</v>
      </c>
      <c r="F978" t="s">
        <v>40</v>
      </c>
      <c r="G978" t="s">
        <v>40</v>
      </c>
      <c r="H978" t="s">
        <v>40</v>
      </c>
      <c r="I978" s="5" t="s">
        <v>43</v>
      </c>
      <c r="J978" s="2">
        <v>190.54109299999999</v>
      </c>
    </row>
    <row r="979" spans="1:10" x14ac:dyDescent="0.25">
      <c r="A979" t="s">
        <v>42</v>
      </c>
      <c r="B979" t="s">
        <v>40</v>
      </c>
      <c r="C979" t="s">
        <v>6</v>
      </c>
      <c r="D979" s="37">
        <v>41579</v>
      </c>
      <c r="E979" s="5">
        <v>11</v>
      </c>
      <c r="F979" t="s">
        <v>40</v>
      </c>
      <c r="G979" t="s">
        <v>40</v>
      </c>
      <c r="H979" t="s">
        <v>40</v>
      </c>
      <c r="I979" s="5" t="s">
        <v>43</v>
      </c>
      <c r="J979" s="2">
        <v>95.096062000000003</v>
      </c>
    </row>
    <row r="980" spans="1:10" x14ac:dyDescent="0.25">
      <c r="A980" t="s">
        <v>42</v>
      </c>
      <c r="B980" t="s">
        <v>40</v>
      </c>
      <c r="C980" t="s">
        <v>6</v>
      </c>
      <c r="D980" s="37">
        <v>41609</v>
      </c>
      <c r="E980" s="5">
        <v>12</v>
      </c>
      <c r="F980" t="s">
        <v>40</v>
      </c>
      <c r="G980" t="s">
        <v>40</v>
      </c>
      <c r="H980" t="s">
        <v>40</v>
      </c>
      <c r="I980" s="5" t="s">
        <v>43</v>
      </c>
      <c r="J980" s="2">
        <v>184.30685299999999</v>
      </c>
    </row>
    <row r="981" spans="1:10" x14ac:dyDescent="0.25">
      <c r="A981" t="s">
        <v>42</v>
      </c>
      <c r="B981" t="s">
        <v>40</v>
      </c>
      <c r="C981" t="s">
        <v>6</v>
      </c>
      <c r="D981" s="37">
        <v>41640</v>
      </c>
      <c r="E981" s="5">
        <v>1</v>
      </c>
      <c r="F981" t="s">
        <v>40</v>
      </c>
      <c r="G981" t="s">
        <v>40</v>
      </c>
      <c r="H981" t="s">
        <v>40</v>
      </c>
      <c r="I981" s="5" t="s">
        <v>43</v>
      </c>
      <c r="J981" s="2">
        <v>181.90143900000001</v>
      </c>
    </row>
    <row r="982" spans="1:10" x14ac:dyDescent="0.25">
      <c r="A982" t="s">
        <v>42</v>
      </c>
      <c r="B982" t="s">
        <v>40</v>
      </c>
      <c r="C982" t="s">
        <v>6</v>
      </c>
      <c r="D982" s="37">
        <v>41671</v>
      </c>
      <c r="E982" s="5">
        <v>2</v>
      </c>
      <c r="F982" t="s">
        <v>40</v>
      </c>
      <c r="G982" t="s">
        <v>40</v>
      </c>
      <c r="H982" t="s">
        <v>40</v>
      </c>
      <c r="I982" s="5" t="s">
        <v>43</v>
      </c>
      <c r="J982" s="2">
        <v>149.58676500000001</v>
      </c>
    </row>
    <row r="983" spans="1:10" x14ac:dyDescent="0.25">
      <c r="A983" t="s">
        <v>42</v>
      </c>
      <c r="B983" t="s">
        <v>40</v>
      </c>
      <c r="C983" t="s">
        <v>6</v>
      </c>
      <c r="D983" s="37">
        <v>41699</v>
      </c>
      <c r="E983" s="5">
        <v>3</v>
      </c>
      <c r="F983" t="s">
        <v>40</v>
      </c>
      <c r="G983" t="s">
        <v>40</v>
      </c>
      <c r="H983" t="s">
        <v>40</v>
      </c>
      <c r="I983" s="5" t="s">
        <v>43</v>
      </c>
      <c r="J983" s="2">
        <v>181.40367599999999</v>
      </c>
    </row>
    <row r="984" spans="1:10" x14ac:dyDescent="0.25">
      <c r="A984" t="s">
        <v>42</v>
      </c>
      <c r="B984" t="s">
        <v>40</v>
      </c>
      <c r="C984" t="s">
        <v>6</v>
      </c>
      <c r="D984" s="37">
        <v>41730</v>
      </c>
      <c r="E984" s="5">
        <v>4</v>
      </c>
      <c r="F984" t="s">
        <v>40</v>
      </c>
      <c r="G984" t="s">
        <v>40</v>
      </c>
      <c r="H984" t="s">
        <v>40</v>
      </c>
      <c r="I984" s="5" t="s">
        <v>43</v>
      </c>
      <c r="J984" s="2">
        <v>171.057864</v>
      </c>
    </row>
    <row r="985" spans="1:10" x14ac:dyDescent="0.25">
      <c r="A985" t="s">
        <v>42</v>
      </c>
      <c r="B985" t="s">
        <v>40</v>
      </c>
      <c r="C985" t="s">
        <v>6</v>
      </c>
      <c r="D985" s="37">
        <v>41760</v>
      </c>
      <c r="E985" s="5">
        <v>5</v>
      </c>
      <c r="F985" t="s">
        <v>40</v>
      </c>
      <c r="G985" t="s">
        <v>40</v>
      </c>
      <c r="H985" t="s">
        <v>40</v>
      </c>
      <c r="I985" s="5" t="s">
        <v>43</v>
      </c>
      <c r="J985" s="2">
        <v>165.28699900000001</v>
      </c>
    </row>
    <row r="986" spans="1:10" x14ac:dyDescent="0.25">
      <c r="A986" t="s">
        <v>42</v>
      </c>
      <c r="B986" t="s">
        <v>40</v>
      </c>
      <c r="C986" t="s">
        <v>6</v>
      </c>
      <c r="D986" s="37">
        <v>41791</v>
      </c>
      <c r="E986" s="5">
        <v>6</v>
      </c>
      <c r="F986" t="s">
        <v>40</v>
      </c>
      <c r="G986" t="s">
        <v>40</v>
      </c>
      <c r="H986" t="s">
        <v>40</v>
      </c>
      <c r="I986" s="5" t="s">
        <v>43</v>
      </c>
      <c r="J986" s="2">
        <v>149.50871699999999</v>
      </c>
    </row>
    <row r="987" spans="1:10" x14ac:dyDescent="0.25">
      <c r="A987" t="s">
        <v>42</v>
      </c>
      <c r="B987" t="s">
        <v>40</v>
      </c>
      <c r="C987" t="s">
        <v>8</v>
      </c>
      <c r="D987" s="37">
        <v>41456</v>
      </c>
      <c r="E987" s="5">
        <v>7</v>
      </c>
      <c r="F987" t="s">
        <v>40</v>
      </c>
      <c r="G987" t="s">
        <v>40</v>
      </c>
      <c r="H987" t="s">
        <v>40</v>
      </c>
      <c r="I987" s="5" t="s">
        <v>43</v>
      </c>
      <c r="J987" s="1">
        <v>211.968999</v>
      </c>
    </row>
    <row r="988" spans="1:10" x14ac:dyDescent="0.25">
      <c r="A988" t="s">
        <v>42</v>
      </c>
      <c r="B988" t="s">
        <v>40</v>
      </c>
      <c r="C988" t="s">
        <v>8</v>
      </c>
      <c r="D988" s="37">
        <v>41487</v>
      </c>
      <c r="E988" s="5">
        <v>8</v>
      </c>
      <c r="F988" t="s">
        <v>40</v>
      </c>
      <c r="G988" t="s">
        <v>40</v>
      </c>
      <c r="H988" t="s">
        <v>40</v>
      </c>
      <c r="I988" s="5" t="s">
        <v>43</v>
      </c>
      <c r="J988" s="1">
        <v>224.199051</v>
      </c>
    </row>
    <row r="989" spans="1:10" x14ac:dyDescent="0.25">
      <c r="A989" t="s">
        <v>42</v>
      </c>
      <c r="B989" t="s">
        <v>40</v>
      </c>
      <c r="C989" t="s">
        <v>8</v>
      </c>
      <c r="D989" s="37">
        <v>41518</v>
      </c>
      <c r="E989" s="5">
        <v>9</v>
      </c>
      <c r="F989" t="s">
        <v>40</v>
      </c>
      <c r="G989" t="s">
        <v>40</v>
      </c>
      <c r="H989" t="s">
        <v>40</v>
      </c>
      <c r="I989" s="5" t="s">
        <v>43</v>
      </c>
      <c r="J989" s="1">
        <v>220.53646699999999</v>
      </c>
    </row>
    <row r="990" spans="1:10" x14ac:dyDescent="0.25">
      <c r="A990" t="s">
        <v>42</v>
      </c>
      <c r="B990" t="s">
        <v>40</v>
      </c>
      <c r="C990" t="s">
        <v>8</v>
      </c>
      <c r="D990" s="37">
        <v>41548</v>
      </c>
      <c r="E990" s="5">
        <v>10</v>
      </c>
      <c r="F990" t="s">
        <v>40</v>
      </c>
      <c r="G990" t="s">
        <v>40</v>
      </c>
      <c r="H990" t="s">
        <v>40</v>
      </c>
      <c r="I990" s="5" t="s">
        <v>43</v>
      </c>
      <c r="J990" s="1">
        <v>306.76027599999998</v>
      </c>
    </row>
    <row r="991" spans="1:10" x14ac:dyDescent="0.25">
      <c r="A991" t="s">
        <v>42</v>
      </c>
      <c r="B991" t="s">
        <v>40</v>
      </c>
      <c r="C991" t="s">
        <v>8</v>
      </c>
      <c r="D991" s="37">
        <v>41579</v>
      </c>
      <c r="E991" s="5">
        <v>11</v>
      </c>
      <c r="F991" t="s">
        <v>40</v>
      </c>
      <c r="G991" t="s">
        <v>40</v>
      </c>
      <c r="H991" t="s">
        <v>40</v>
      </c>
      <c r="I991" s="5" t="s">
        <v>43</v>
      </c>
      <c r="J991" s="1">
        <v>260.052864</v>
      </c>
    </row>
    <row r="992" spans="1:10" x14ac:dyDescent="0.25">
      <c r="A992" t="s">
        <v>42</v>
      </c>
      <c r="B992" t="s">
        <v>40</v>
      </c>
      <c r="C992" t="s">
        <v>8</v>
      </c>
      <c r="D992" s="37">
        <v>41609</v>
      </c>
      <c r="E992" s="5">
        <v>12</v>
      </c>
      <c r="F992" t="s">
        <v>40</v>
      </c>
      <c r="G992" t="s">
        <v>40</v>
      </c>
      <c r="H992" t="s">
        <v>40</v>
      </c>
      <c r="I992" s="5" t="s">
        <v>43</v>
      </c>
      <c r="J992" s="1">
        <v>240.21016</v>
      </c>
    </row>
    <row r="993" spans="1:10" x14ac:dyDescent="0.25">
      <c r="A993" t="s">
        <v>42</v>
      </c>
      <c r="B993" t="s">
        <v>40</v>
      </c>
      <c r="C993" t="s">
        <v>8</v>
      </c>
      <c r="D993" s="37">
        <v>41640</v>
      </c>
      <c r="E993" s="5">
        <v>1</v>
      </c>
      <c r="F993" t="s">
        <v>40</v>
      </c>
      <c r="G993" t="s">
        <v>40</v>
      </c>
      <c r="H993" t="s">
        <v>40</v>
      </c>
      <c r="I993" s="5" t="s">
        <v>43</v>
      </c>
      <c r="J993" s="1">
        <v>258.160549</v>
      </c>
    </row>
    <row r="994" spans="1:10" x14ac:dyDescent="0.25">
      <c r="A994" t="s">
        <v>42</v>
      </c>
      <c r="B994" t="s">
        <v>40</v>
      </c>
      <c r="C994" t="s">
        <v>8</v>
      </c>
      <c r="D994" s="37">
        <v>41671</v>
      </c>
      <c r="E994" s="5">
        <v>2</v>
      </c>
      <c r="F994" t="s">
        <v>40</v>
      </c>
      <c r="G994" t="s">
        <v>40</v>
      </c>
      <c r="H994" t="s">
        <v>40</v>
      </c>
      <c r="I994" s="5" t="s">
        <v>43</v>
      </c>
      <c r="J994" s="1">
        <v>310.884524</v>
      </c>
    </row>
    <row r="995" spans="1:10" x14ac:dyDescent="0.25">
      <c r="A995" t="s">
        <v>42</v>
      </c>
      <c r="B995" t="s">
        <v>40</v>
      </c>
      <c r="C995" t="s">
        <v>8</v>
      </c>
      <c r="D995" s="37">
        <v>41699</v>
      </c>
      <c r="E995" s="5">
        <v>3</v>
      </c>
      <c r="F995" t="s">
        <v>40</v>
      </c>
      <c r="G995" t="s">
        <v>40</v>
      </c>
      <c r="H995" t="s">
        <v>40</v>
      </c>
      <c r="I995" s="5" t="s">
        <v>43</v>
      </c>
      <c r="J995" s="1">
        <v>347.651006</v>
      </c>
    </row>
    <row r="996" spans="1:10" x14ac:dyDescent="0.25">
      <c r="A996" t="s">
        <v>42</v>
      </c>
      <c r="B996" t="s">
        <v>40</v>
      </c>
      <c r="C996" t="s">
        <v>8</v>
      </c>
      <c r="D996" s="37">
        <v>41730</v>
      </c>
      <c r="E996" s="5">
        <v>4</v>
      </c>
      <c r="F996" t="s">
        <v>40</v>
      </c>
      <c r="G996" t="s">
        <v>40</v>
      </c>
      <c r="H996" t="s">
        <v>40</v>
      </c>
      <c r="I996" s="5" t="s">
        <v>43</v>
      </c>
      <c r="J996" s="1">
        <v>341.99016599999999</v>
      </c>
    </row>
    <row r="997" spans="1:10" x14ac:dyDescent="0.25">
      <c r="A997" t="s">
        <v>42</v>
      </c>
      <c r="B997" t="s">
        <v>40</v>
      </c>
      <c r="C997" t="s">
        <v>8</v>
      </c>
      <c r="D997" s="37">
        <v>41760</v>
      </c>
      <c r="E997" s="5">
        <v>5</v>
      </c>
      <c r="F997" t="s">
        <v>40</v>
      </c>
      <c r="G997" t="s">
        <v>40</v>
      </c>
      <c r="H997" t="s">
        <v>40</v>
      </c>
      <c r="I997" s="5" t="s">
        <v>43</v>
      </c>
      <c r="J997" s="1">
        <v>301.18512999999996</v>
      </c>
    </row>
    <row r="998" spans="1:10" x14ac:dyDescent="0.25">
      <c r="A998" t="s">
        <v>42</v>
      </c>
      <c r="B998" t="s">
        <v>40</v>
      </c>
      <c r="C998" t="s">
        <v>8</v>
      </c>
      <c r="D998" s="37">
        <v>41791</v>
      </c>
      <c r="E998" s="5">
        <v>6</v>
      </c>
      <c r="F998" t="s">
        <v>40</v>
      </c>
      <c r="G998" t="s">
        <v>40</v>
      </c>
      <c r="H998" t="s">
        <v>40</v>
      </c>
      <c r="I998" s="5" t="s">
        <v>43</v>
      </c>
      <c r="J998" s="1">
        <v>260.92</v>
      </c>
    </row>
    <row r="999" spans="1:10" x14ac:dyDescent="0.25">
      <c r="A999" t="s">
        <v>42</v>
      </c>
      <c r="B999" t="s">
        <v>40</v>
      </c>
      <c r="C999" t="s">
        <v>7</v>
      </c>
      <c r="D999" s="37">
        <v>41456</v>
      </c>
      <c r="E999" s="5">
        <v>7</v>
      </c>
      <c r="F999" t="s">
        <v>40</v>
      </c>
      <c r="G999" t="s">
        <v>40</v>
      </c>
      <c r="H999" t="s">
        <v>40</v>
      </c>
      <c r="I999" s="5" t="s">
        <v>43</v>
      </c>
      <c r="J999" s="3">
        <v>234.24199100000001</v>
      </c>
    </row>
    <row r="1000" spans="1:10" x14ac:dyDescent="0.25">
      <c r="A1000" t="s">
        <v>42</v>
      </c>
      <c r="B1000" t="s">
        <v>40</v>
      </c>
      <c r="C1000" t="s">
        <v>7</v>
      </c>
      <c r="D1000" s="37">
        <v>41487</v>
      </c>
      <c r="E1000" s="5">
        <v>8</v>
      </c>
      <c r="F1000" t="s">
        <v>40</v>
      </c>
      <c r="G1000" t="s">
        <v>40</v>
      </c>
      <c r="H1000" t="s">
        <v>40</v>
      </c>
      <c r="I1000" s="5" t="s">
        <v>43</v>
      </c>
      <c r="J1000" s="4">
        <v>203.740703</v>
      </c>
    </row>
    <row r="1001" spans="1:10" x14ac:dyDescent="0.25">
      <c r="A1001" t="s">
        <v>42</v>
      </c>
      <c r="B1001" t="s">
        <v>40</v>
      </c>
      <c r="C1001" t="s">
        <v>7</v>
      </c>
      <c r="D1001" s="37">
        <v>41518</v>
      </c>
      <c r="E1001" s="5">
        <v>9</v>
      </c>
      <c r="F1001" t="s">
        <v>40</v>
      </c>
      <c r="G1001" t="s">
        <v>40</v>
      </c>
      <c r="H1001" t="s">
        <v>40</v>
      </c>
      <c r="I1001" s="5" t="s">
        <v>43</v>
      </c>
      <c r="J1001" s="4">
        <v>192.23546099999999</v>
      </c>
    </row>
    <row r="1002" spans="1:10" x14ac:dyDescent="0.25">
      <c r="A1002" t="s">
        <v>42</v>
      </c>
      <c r="B1002" t="s">
        <v>40</v>
      </c>
      <c r="C1002" t="s">
        <v>7</v>
      </c>
      <c r="D1002" s="37">
        <v>41548</v>
      </c>
      <c r="E1002" s="5">
        <v>10</v>
      </c>
      <c r="F1002" t="s">
        <v>40</v>
      </c>
      <c r="G1002" t="s">
        <v>40</v>
      </c>
      <c r="H1002" t="s">
        <v>40</v>
      </c>
      <c r="I1002" s="5" t="s">
        <v>43</v>
      </c>
      <c r="J1002" s="4">
        <v>176.36956599999999</v>
      </c>
    </row>
    <row r="1003" spans="1:10" x14ac:dyDescent="0.25">
      <c r="A1003" t="s">
        <v>42</v>
      </c>
      <c r="B1003" t="s">
        <v>40</v>
      </c>
      <c r="C1003" t="s">
        <v>7</v>
      </c>
      <c r="D1003" s="37">
        <v>41579</v>
      </c>
      <c r="E1003" s="5">
        <v>11</v>
      </c>
      <c r="F1003" t="s">
        <v>40</v>
      </c>
      <c r="G1003" t="s">
        <v>40</v>
      </c>
      <c r="H1003" t="s">
        <v>40</v>
      </c>
      <c r="I1003" s="5" t="s">
        <v>43</v>
      </c>
      <c r="J1003" s="4">
        <v>206.09105</v>
      </c>
    </row>
    <row r="1004" spans="1:10" x14ac:dyDescent="0.25">
      <c r="A1004" t="s">
        <v>42</v>
      </c>
      <c r="B1004" t="s">
        <v>40</v>
      </c>
      <c r="C1004" t="s">
        <v>7</v>
      </c>
      <c r="D1004" s="37">
        <v>41609</v>
      </c>
      <c r="E1004" s="5">
        <v>12</v>
      </c>
      <c r="F1004" t="s">
        <v>40</v>
      </c>
      <c r="G1004" t="s">
        <v>40</v>
      </c>
      <c r="H1004" t="s">
        <v>40</v>
      </c>
      <c r="I1004" s="5" t="s">
        <v>43</v>
      </c>
      <c r="J1004" s="4">
        <v>141.32156660000001</v>
      </c>
    </row>
    <row r="1005" spans="1:10" x14ac:dyDescent="0.25">
      <c r="A1005" t="s">
        <v>42</v>
      </c>
      <c r="B1005" t="s">
        <v>40</v>
      </c>
      <c r="C1005" t="s">
        <v>7</v>
      </c>
      <c r="D1005" s="37">
        <v>41640</v>
      </c>
      <c r="E1005" s="5">
        <v>1</v>
      </c>
      <c r="F1005" t="s">
        <v>40</v>
      </c>
      <c r="G1005" t="s">
        <v>40</v>
      </c>
      <c r="H1005" t="s">
        <v>40</v>
      </c>
      <c r="I1005" s="5" t="s">
        <v>43</v>
      </c>
      <c r="J1005" s="4">
        <v>214.20249699999999</v>
      </c>
    </row>
    <row r="1006" spans="1:10" x14ac:dyDescent="0.25">
      <c r="A1006" t="s">
        <v>42</v>
      </c>
      <c r="B1006" t="s">
        <v>40</v>
      </c>
      <c r="C1006" t="s">
        <v>7</v>
      </c>
      <c r="D1006" s="37">
        <v>41671</v>
      </c>
      <c r="E1006" s="5">
        <v>2</v>
      </c>
      <c r="F1006" t="s">
        <v>40</v>
      </c>
      <c r="G1006" t="s">
        <v>40</v>
      </c>
      <c r="H1006" t="s">
        <v>40</v>
      </c>
      <c r="I1006" s="5" t="s">
        <v>43</v>
      </c>
      <c r="J1006" s="4">
        <v>211.43019899999999</v>
      </c>
    </row>
    <row r="1007" spans="1:10" x14ac:dyDescent="0.25">
      <c r="A1007" t="s">
        <v>42</v>
      </c>
      <c r="B1007" t="s">
        <v>40</v>
      </c>
      <c r="C1007" t="s">
        <v>7</v>
      </c>
      <c r="D1007" s="37">
        <v>41699</v>
      </c>
      <c r="E1007" s="5">
        <v>3</v>
      </c>
      <c r="F1007" t="s">
        <v>40</v>
      </c>
      <c r="G1007" t="s">
        <v>40</v>
      </c>
      <c r="H1007" t="s">
        <v>40</v>
      </c>
      <c r="I1007" s="5" t="s">
        <v>43</v>
      </c>
      <c r="J1007" s="4">
        <v>141.81421700000001</v>
      </c>
    </row>
    <row r="1008" spans="1:10" x14ac:dyDescent="0.25">
      <c r="A1008" t="s">
        <v>42</v>
      </c>
      <c r="B1008" t="s">
        <v>40</v>
      </c>
      <c r="C1008" t="s">
        <v>7</v>
      </c>
      <c r="D1008" s="37">
        <v>41730</v>
      </c>
      <c r="E1008" s="5">
        <v>4</v>
      </c>
      <c r="F1008" t="s">
        <v>40</v>
      </c>
      <c r="G1008" t="s">
        <v>40</v>
      </c>
      <c r="H1008" t="s">
        <v>40</v>
      </c>
      <c r="I1008" s="5" t="s">
        <v>43</v>
      </c>
      <c r="J1008" s="4">
        <v>118.441136</v>
      </c>
    </row>
    <row r="1009" spans="1:10" x14ac:dyDescent="0.25">
      <c r="A1009" t="s">
        <v>42</v>
      </c>
      <c r="B1009" t="s">
        <v>40</v>
      </c>
      <c r="C1009" t="s">
        <v>7</v>
      </c>
      <c r="D1009" s="37">
        <v>41760</v>
      </c>
      <c r="E1009" s="5">
        <v>5</v>
      </c>
      <c r="F1009" t="s">
        <v>40</v>
      </c>
      <c r="G1009" t="s">
        <v>40</v>
      </c>
      <c r="H1009" t="s">
        <v>40</v>
      </c>
      <c r="I1009" s="5" t="s">
        <v>43</v>
      </c>
      <c r="J1009" s="4">
        <v>116.407369</v>
      </c>
    </row>
    <row r="1010" spans="1:10" x14ac:dyDescent="0.25">
      <c r="A1010" t="s">
        <v>42</v>
      </c>
      <c r="B1010" t="s">
        <v>40</v>
      </c>
      <c r="C1010" t="s">
        <v>7</v>
      </c>
      <c r="D1010" s="37">
        <v>41791</v>
      </c>
      <c r="E1010" s="5">
        <v>6</v>
      </c>
      <c r="F1010" t="s">
        <v>40</v>
      </c>
      <c r="G1010" t="s">
        <v>40</v>
      </c>
      <c r="H1010" t="s">
        <v>40</v>
      </c>
      <c r="I1010" s="5" t="s">
        <v>43</v>
      </c>
      <c r="J1010" s="4">
        <v>140.38033399999998</v>
      </c>
    </row>
    <row r="1011" spans="1:10" x14ac:dyDescent="0.25">
      <c r="B1011" s="46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F6CC-339A-4FB0-9380-52E72AFA9404}">
  <dimension ref="A1:F1462"/>
  <sheetViews>
    <sheetView workbookViewId="0">
      <selection activeCell="F3" sqref="F3"/>
    </sheetView>
  </sheetViews>
  <sheetFormatPr defaultRowHeight="15" x14ac:dyDescent="0.25"/>
  <cols>
    <col min="1" max="1" width="28.7109375" style="91" customWidth="1"/>
    <col min="2" max="2" width="40.28515625" customWidth="1"/>
    <col min="3" max="3" width="33.5703125" customWidth="1"/>
    <col min="4" max="4" width="28" customWidth="1"/>
    <col min="5" max="5" width="16.42578125" customWidth="1"/>
    <col min="6" max="6" width="10.85546875" bestFit="1" customWidth="1"/>
  </cols>
  <sheetData>
    <row r="1" spans="1:6" s="17" customFormat="1" x14ac:dyDescent="0.25">
      <c r="A1" s="89" t="s">
        <v>17</v>
      </c>
      <c r="B1" s="31"/>
      <c r="C1" s="30"/>
      <c r="D1" s="31"/>
      <c r="E1" s="47"/>
    </row>
    <row r="2" spans="1:6" s="17" customFormat="1" x14ac:dyDescent="0.25">
      <c r="A2" s="89" t="s">
        <v>47</v>
      </c>
      <c r="B2" s="30" t="s">
        <v>81</v>
      </c>
      <c r="C2" s="30" t="s">
        <v>49</v>
      </c>
      <c r="D2" s="87" t="s">
        <v>10</v>
      </c>
      <c r="E2" s="88" t="s">
        <v>46</v>
      </c>
    </row>
    <row r="3" spans="1:6" x14ac:dyDescent="0.25">
      <c r="A3" s="90">
        <v>41640</v>
      </c>
      <c r="B3" s="48">
        <v>2674.4304999999999</v>
      </c>
      <c r="C3" s="49">
        <v>89.334249999999997</v>
      </c>
      <c r="D3" s="7">
        <f>MONTH(A3)</f>
        <v>1</v>
      </c>
      <c r="E3" s="7" t="s">
        <v>50</v>
      </c>
      <c r="F3" s="57"/>
    </row>
    <row r="4" spans="1:6" x14ac:dyDescent="0.25">
      <c r="A4" s="90">
        <v>41640.5</v>
      </c>
      <c r="B4" s="48">
        <v>2576.1278333333298</v>
      </c>
      <c r="C4" s="49">
        <v>61.945999999999998</v>
      </c>
      <c r="D4" s="7">
        <f t="shared" ref="D4:D67" si="0">MONTH(A4)</f>
        <v>1</v>
      </c>
      <c r="E4" s="7" t="s">
        <v>50</v>
      </c>
      <c r="F4" s="57"/>
    </row>
    <row r="5" spans="1:6" x14ac:dyDescent="0.25">
      <c r="A5" s="90">
        <v>41641</v>
      </c>
      <c r="B5" s="48">
        <v>2131.9819583333301</v>
      </c>
      <c r="C5" s="49">
        <v>45.9017499999999</v>
      </c>
      <c r="D5" s="7">
        <f t="shared" si="0"/>
        <v>1</v>
      </c>
      <c r="E5" s="7" t="s">
        <v>50</v>
      </c>
      <c r="F5" s="57"/>
    </row>
    <row r="6" spans="1:6" x14ac:dyDescent="0.25">
      <c r="A6" s="90">
        <v>41641.5</v>
      </c>
      <c r="B6" s="48">
        <v>2772.0559583333302</v>
      </c>
      <c r="C6" s="49">
        <v>80.858249999999998</v>
      </c>
      <c r="D6" s="7">
        <f t="shared" si="0"/>
        <v>1</v>
      </c>
      <c r="E6" s="7" t="s">
        <v>50</v>
      </c>
      <c r="F6" s="57"/>
    </row>
    <row r="7" spans="1:6" x14ac:dyDescent="0.25">
      <c r="A7" s="90">
        <v>41642</v>
      </c>
      <c r="B7" s="48">
        <v>2143.486625</v>
      </c>
      <c r="C7" s="49">
        <v>55.961833333333303</v>
      </c>
      <c r="D7" s="7">
        <f t="shared" si="0"/>
        <v>1</v>
      </c>
      <c r="E7" s="7" t="s">
        <v>50</v>
      </c>
      <c r="F7" s="57"/>
    </row>
    <row r="8" spans="1:6" x14ac:dyDescent="0.25">
      <c r="A8" s="90">
        <v>41642.5</v>
      </c>
      <c r="B8" s="48">
        <v>2682.031125</v>
      </c>
      <c r="C8" s="49">
        <v>101.094833333333</v>
      </c>
      <c r="D8" s="7">
        <f t="shared" si="0"/>
        <v>1</v>
      </c>
      <c r="E8" s="7" t="s">
        <v>50</v>
      </c>
      <c r="F8" s="57"/>
    </row>
    <row r="9" spans="1:6" x14ac:dyDescent="0.25">
      <c r="A9" s="90">
        <v>41643</v>
      </c>
      <c r="B9" s="48">
        <v>1788.07475</v>
      </c>
      <c r="C9" s="49">
        <v>26.664999999999999</v>
      </c>
      <c r="D9" s="7">
        <f t="shared" si="0"/>
        <v>1</v>
      </c>
      <c r="E9" s="7" t="s">
        <v>50</v>
      </c>
      <c r="F9" s="57"/>
    </row>
    <row r="10" spans="1:6" x14ac:dyDescent="0.25">
      <c r="A10" s="90">
        <v>41643.5</v>
      </c>
      <c r="B10" s="48">
        <v>2082.8450909090898</v>
      </c>
      <c r="C10" s="49">
        <v>38.894545454545401</v>
      </c>
      <c r="D10" s="7">
        <f t="shared" si="0"/>
        <v>1</v>
      </c>
      <c r="E10" s="7" t="s">
        <v>50</v>
      </c>
      <c r="F10" s="57"/>
    </row>
    <row r="11" spans="1:6" x14ac:dyDescent="0.25">
      <c r="A11" s="90">
        <v>41644</v>
      </c>
      <c r="B11" s="48">
        <v>1815.8505</v>
      </c>
      <c r="C11" s="49">
        <v>46.715000000000003</v>
      </c>
      <c r="D11" s="7">
        <f t="shared" si="0"/>
        <v>1</v>
      </c>
      <c r="E11" s="7" t="s">
        <v>50</v>
      </c>
      <c r="F11" s="57"/>
    </row>
    <row r="12" spans="1:6" x14ac:dyDescent="0.25">
      <c r="A12" s="90">
        <v>41644.5</v>
      </c>
      <c r="B12" s="48">
        <v>2219.27536363636</v>
      </c>
      <c r="C12" s="49">
        <v>46.208636363636302</v>
      </c>
      <c r="D12" s="7">
        <f t="shared" si="0"/>
        <v>1</v>
      </c>
      <c r="E12" s="7" t="s">
        <v>50</v>
      </c>
      <c r="F12" s="57"/>
    </row>
    <row r="13" spans="1:6" x14ac:dyDescent="0.25">
      <c r="A13" s="90">
        <v>41645</v>
      </c>
      <c r="B13" s="48">
        <v>2142.3453</v>
      </c>
      <c r="C13" s="49">
        <v>41.856000000000002</v>
      </c>
      <c r="D13" s="7">
        <f t="shared" si="0"/>
        <v>1</v>
      </c>
      <c r="E13" s="7" t="s">
        <v>50</v>
      </c>
      <c r="F13" s="57"/>
    </row>
    <row r="14" spans="1:6" x14ac:dyDescent="0.25">
      <c r="A14" s="90">
        <v>41645.5</v>
      </c>
      <c r="B14" s="48">
        <v>2169.7437083333298</v>
      </c>
      <c r="C14" s="49">
        <v>46.013749999999902</v>
      </c>
      <c r="D14" s="7">
        <f t="shared" si="0"/>
        <v>1</v>
      </c>
      <c r="E14" s="7" t="s">
        <v>50</v>
      </c>
      <c r="F14" s="57"/>
    </row>
    <row r="15" spans="1:6" x14ac:dyDescent="0.25">
      <c r="A15" s="90">
        <v>41646</v>
      </c>
      <c r="B15" s="48">
        <v>2228.9214999999999</v>
      </c>
      <c r="C15" s="49">
        <v>34.894374999999997</v>
      </c>
      <c r="D15" s="7">
        <f t="shared" si="0"/>
        <v>1</v>
      </c>
      <c r="E15" s="7" t="s">
        <v>50</v>
      </c>
      <c r="F15" s="57"/>
    </row>
    <row r="16" spans="1:6" x14ac:dyDescent="0.25">
      <c r="A16" s="90">
        <v>41646.5</v>
      </c>
      <c r="B16" s="48">
        <v>2289.4490000000001</v>
      </c>
      <c r="C16" s="49">
        <v>53.312916666666602</v>
      </c>
      <c r="D16" s="7">
        <f t="shared" si="0"/>
        <v>1</v>
      </c>
      <c r="E16" s="7" t="s">
        <v>50</v>
      </c>
      <c r="F16" s="57"/>
    </row>
    <row r="17" spans="1:6" x14ac:dyDescent="0.25">
      <c r="A17" s="90">
        <v>41647</v>
      </c>
      <c r="B17" s="48">
        <v>1966.19391666666</v>
      </c>
      <c r="C17" s="49">
        <v>70.307083333333296</v>
      </c>
      <c r="D17" s="7">
        <f t="shared" si="0"/>
        <v>1</v>
      </c>
      <c r="E17" s="7" t="s">
        <v>50</v>
      </c>
      <c r="F17" s="57"/>
    </row>
    <row r="18" spans="1:6" x14ac:dyDescent="0.25">
      <c r="A18" s="90">
        <v>41647.5</v>
      </c>
      <c r="B18" s="48">
        <v>2222.9840416666598</v>
      </c>
      <c r="C18" s="49">
        <v>64.552916666666604</v>
      </c>
      <c r="D18" s="7">
        <f t="shared" si="0"/>
        <v>1</v>
      </c>
      <c r="E18" s="7" t="s">
        <v>50</v>
      </c>
      <c r="F18" s="57"/>
    </row>
    <row r="19" spans="1:6" x14ac:dyDescent="0.25">
      <c r="A19" s="90">
        <v>41648</v>
      </c>
      <c r="B19" s="48">
        <v>1651.58858333333</v>
      </c>
      <c r="C19" s="49">
        <v>49.776249999999997</v>
      </c>
      <c r="D19" s="7">
        <f t="shared" si="0"/>
        <v>1</v>
      </c>
      <c r="E19" s="7" t="s">
        <v>50</v>
      </c>
      <c r="F19" s="57"/>
    </row>
    <row r="20" spans="1:6" x14ac:dyDescent="0.25">
      <c r="A20" s="90">
        <v>41648.5</v>
      </c>
      <c r="B20" s="48">
        <v>1957.57495833333</v>
      </c>
      <c r="C20" s="49">
        <v>61.483333333333299</v>
      </c>
      <c r="D20" s="7">
        <f t="shared" si="0"/>
        <v>1</v>
      </c>
      <c r="E20" s="7" t="s">
        <v>50</v>
      </c>
      <c r="F20" s="57"/>
    </row>
    <row r="21" spans="1:6" x14ac:dyDescent="0.25">
      <c r="A21" s="90">
        <v>41649</v>
      </c>
      <c r="B21" s="48">
        <v>1865.0249999999901</v>
      </c>
      <c r="C21" s="49">
        <v>56.407083333333297</v>
      </c>
      <c r="D21" s="7">
        <f t="shared" si="0"/>
        <v>1</v>
      </c>
      <c r="E21" s="7" t="s">
        <v>50</v>
      </c>
      <c r="F21" s="57"/>
    </row>
    <row r="22" spans="1:6" x14ac:dyDescent="0.25">
      <c r="A22" s="90">
        <v>41649.5</v>
      </c>
      <c r="B22" s="48">
        <v>2157.2933333333299</v>
      </c>
      <c r="C22" s="49">
        <v>69.813749999999999</v>
      </c>
      <c r="D22" s="7">
        <f t="shared" si="0"/>
        <v>1</v>
      </c>
      <c r="E22" s="7" t="s">
        <v>50</v>
      </c>
      <c r="F22" s="57"/>
    </row>
    <row r="23" spans="1:6" x14ac:dyDescent="0.25">
      <c r="A23" s="90">
        <v>41650</v>
      </c>
      <c r="B23" s="48">
        <v>1933.9007916666601</v>
      </c>
      <c r="C23" s="49">
        <v>53.609583333333298</v>
      </c>
      <c r="D23" s="7">
        <f t="shared" si="0"/>
        <v>1</v>
      </c>
      <c r="E23" s="7" t="s">
        <v>50</v>
      </c>
      <c r="F23" s="57"/>
    </row>
    <row r="24" spans="1:6" x14ac:dyDescent="0.25">
      <c r="A24" s="90">
        <v>41650.5</v>
      </c>
      <c r="B24" s="48">
        <v>2161.194375</v>
      </c>
      <c r="C24" s="49">
        <v>53.2916666666666</v>
      </c>
      <c r="D24" s="7">
        <f t="shared" si="0"/>
        <v>1</v>
      </c>
      <c r="E24" s="7" t="s">
        <v>50</v>
      </c>
      <c r="F24" s="57"/>
    </row>
    <row r="25" spans="1:6" x14ac:dyDescent="0.25">
      <c r="A25" s="90">
        <v>41651</v>
      </c>
      <c r="B25" s="48">
        <v>1672.51316666666</v>
      </c>
      <c r="C25" s="49">
        <v>53.844583333333297</v>
      </c>
      <c r="D25" s="7">
        <f t="shared" si="0"/>
        <v>1</v>
      </c>
      <c r="E25" s="7" t="s">
        <v>50</v>
      </c>
      <c r="F25" s="57"/>
    </row>
    <row r="26" spans="1:6" x14ac:dyDescent="0.25">
      <c r="A26" s="90">
        <v>41651.5</v>
      </c>
      <c r="B26" s="48">
        <v>1928.0590416666601</v>
      </c>
      <c r="C26" s="49">
        <v>53.347916666666599</v>
      </c>
      <c r="D26" s="7">
        <f t="shared" si="0"/>
        <v>1</v>
      </c>
      <c r="E26" s="7" t="s">
        <v>50</v>
      </c>
      <c r="F26" s="57"/>
    </row>
    <row r="27" spans="1:6" x14ac:dyDescent="0.25">
      <c r="A27" s="90">
        <v>41652</v>
      </c>
      <c r="B27" s="48">
        <v>1863.6369999999899</v>
      </c>
      <c r="C27" s="49">
        <v>55.712166666666597</v>
      </c>
      <c r="D27" s="7">
        <f t="shared" si="0"/>
        <v>1</v>
      </c>
      <c r="E27" s="7" t="s">
        <v>50</v>
      </c>
      <c r="F27" s="57"/>
    </row>
    <row r="28" spans="1:6" x14ac:dyDescent="0.25">
      <c r="A28" s="90">
        <v>41652.5</v>
      </c>
      <c r="B28" s="48">
        <v>2185.68658333333</v>
      </c>
      <c r="C28" s="49">
        <v>66.450833333333307</v>
      </c>
      <c r="D28" s="7">
        <f t="shared" si="0"/>
        <v>1</v>
      </c>
      <c r="E28" s="7" t="s">
        <v>50</v>
      </c>
      <c r="F28" s="57"/>
    </row>
    <row r="29" spans="1:6" x14ac:dyDescent="0.25">
      <c r="A29" s="90">
        <v>41653</v>
      </c>
      <c r="B29" s="48">
        <v>2185.5760416666599</v>
      </c>
      <c r="C29" s="49">
        <v>78.998583333333301</v>
      </c>
      <c r="D29" s="7">
        <f t="shared" si="0"/>
        <v>1</v>
      </c>
      <c r="E29" s="7" t="s">
        <v>50</v>
      </c>
      <c r="F29" s="57"/>
    </row>
    <row r="30" spans="1:6" x14ac:dyDescent="0.25">
      <c r="A30" s="90">
        <v>41653.5</v>
      </c>
      <c r="B30" s="48">
        <v>3175.2769166666599</v>
      </c>
      <c r="C30" s="49">
        <v>159.797333333333</v>
      </c>
      <c r="D30" s="7">
        <f t="shared" si="0"/>
        <v>1</v>
      </c>
      <c r="E30" s="7" t="s">
        <v>50</v>
      </c>
      <c r="F30" s="57"/>
    </row>
    <row r="31" spans="1:6" x14ac:dyDescent="0.25">
      <c r="A31" s="90">
        <v>41654</v>
      </c>
      <c r="B31" s="48">
        <v>2648.79408333333</v>
      </c>
      <c r="C31" s="49">
        <v>108.42100000000001</v>
      </c>
      <c r="D31" s="7">
        <f t="shared" si="0"/>
        <v>1</v>
      </c>
      <c r="E31" s="7" t="s">
        <v>50</v>
      </c>
      <c r="F31" s="57"/>
    </row>
    <row r="32" spans="1:6" x14ac:dyDescent="0.25">
      <c r="A32" s="90">
        <v>41654.5</v>
      </c>
      <c r="B32" s="48">
        <v>3164.5167499999998</v>
      </c>
      <c r="C32" s="49">
        <v>132.91399999999999</v>
      </c>
      <c r="D32" s="7">
        <f t="shared" si="0"/>
        <v>1</v>
      </c>
      <c r="E32" s="7" t="s">
        <v>50</v>
      </c>
      <c r="F32" s="57"/>
    </row>
    <row r="33" spans="1:6" x14ac:dyDescent="0.25">
      <c r="A33" s="90">
        <v>41655</v>
      </c>
      <c r="B33" s="48">
        <v>2308.0395416666602</v>
      </c>
      <c r="C33" s="49">
        <v>68.866583333333296</v>
      </c>
      <c r="D33" s="7">
        <f t="shared" si="0"/>
        <v>1</v>
      </c>
      <c r="E33" s="7" t="s">
        <v>50</v>
      </c>
      <c r="F33" s="57"/>
    </row>
    <row r="34" spans="1:6" x14ac:dyDescent="0.25">
      <c r="A34" s="90">
        <v>41655.5</v>
      </c>
      <c r="B34" s="48">
        <v>2417.7790416666599</v>
      </c>
      <c r="C34" s="49">
        <v>50.487499999999997</v>
      </c>
      <c r="D34" s="7">
        <f t="shared" si="0"/>
        <v>1</v>
      </c>
      <c r="E34" s="7" t="s">
        <v>50</v>
      </c>
      <c r="F34" s="57"/>
    </row>
    <row r="35" spans="1:6" x14ac:dyDescent="0.25">
      <c r="A35" s="90">
        <v>41656</v>
      </c>
      <c r="B35" s="48">
        <v>1961.419625</v>
      </c>
      <c r="C35" s="49">
        <v>47.181833333333302</v>
      </c>
      <c r="D35" s="7">
        <f t="shared" si="0"/>
        <v>1</v>
      </c>
      <c r="E35" s="7" t="s">
        <v>50</v>
      </c>
      <c r="F35" s="57"/>
    </row>
    <row r="36" spans="1:6" x14ac:dyDescent="0.25">
      <c r="A36" s="90">
        <v>41656.5</v>
      </c>
      <c r="B36" s="48">
        <v>2127.0714583333302</v>
      </c>
      <c r="C36" s="49">
        <v>43.937833333333302</v>
      </c>
      <c r="D36" s="7">
        <f t="shared" si="0"/>
        <v>1</v>
      </c>
      <c r="E36" s="7" t="s">
        <v>50</v>
      </c>
      <c r="F36" s="57"/>
    </row>
    <row r="37" spans="1:6" x14ac:dyDescent="0.25">
      <c r="A37" s="90">
        <v>41657</v>
      </c>
      <c r="B37" s="48">
        <v>2004.6923124999901</v>
      </c>
      <c r="C37" s="49">
        <v>50.634124999999997</v>
      </c>
      <c r="D37" s="7">
        <f t="shared" si="0"/>
        <v>1</v>
      </c>
      <c r="E37" s="7" t="s">
        <v>50</v>
      </c>
      <c r="F37" s="57"/>
    </row>
    <row r="38" spans="1:6" x14ac:dyDescent="0.25">
      <c r="A38" s="90">
        <v>41657.5</v>
      </c>
      <c r="B38" s="48">
        <v>2200.4989999999998</v>
      </c>
      <c r="C38" s="49">
        <v>50.1071666666666</v>
      </c>
      <c r="D38" s="7">
        <f t="shared" si="0"/>
        <v>1</v>
      </c>
      <c r="E38" s="7" t="s">
        <v>50</v>
      </c>
      <c r="F38" s="57"/>
    </row>
    <row r="39" spans="1:6" x14ac:dyDescent="0.25">
      <c r="A39" s="90">
        <v>41658</v>
      </c>
      <c r="B39" s="48">
        <v>1839.5621428571401</v>
      </c>
      <c r="C39" s="49">
        <v>43.767999999999901</v>
      </c>
      <c r="D39" s="7">
        <f t="shared" si="0"/>
        <v>1</v>
      </c>
      <c r="E39" s="7" t="s">
        <v>50</v>
      </c>
      <c r="F39" s="57"/>
    </row>
    <row r="40" spans="1:6" x14ac:dyDescent="0.25">
      <c r="A40" s="90">
        <v>41658.5</v>
      </c>
      <c r="B40" s="48">
        <v>2184.156125</v>
      </c>
      <c r="C40" s="49">
        <v>72.031833333333296</v>
      </c>
      <c r="D40" s="7">
        <f t="shared" si="0"/>
        <v>1</v>
      </c>
      <c r="E40" s="7" t="s">
        <v>50</v>
      </c>
      <c r="F40" s="57"/>
    </row>
    <row r="41" spans="1:6" x14ac:dyDescent="0.25">
      <c r="A41" s="90">
        <v>41659</v>
      </c>
      <c r="B41" s="48">
        <v>1748.4124999999999</v>
      </c>
      <c r="C41" s="49">
        <v>44.526333333333298</v>
      </c>
      <c r="D41" s="7">
        <f t="shared" si="0"/>
        <v>1</v>
      </c>
      <c r="E41" s="7" t="s">
        <v>50</v>
      </c>
      <c r="F41" s="57"/>
    </row>
    <row r="42" spans="1:6" x14ac:dyDescent="0.25">
      <c r="A42" s="90">
        <v>41659.5</v>
      </c>
      <c r="B42" s="48">
        <v>2417.6507083333299</v>
      </c>
      <c r="C42" s="49">
        <v>65.881833333333304</v>
      </c>
      <c r="D42" s="7">
        <f t="shared" si="0"/>
        <v>1</v>
      </c>
      <c r="E42" s="7" t="s">
        <v>50</v>
      </c>
      <c r="F42" s="57"/>
    </row>
    <row r="43" spans="1:6" x14ac:dyDescent="0.25">
      <c r="A43" s="90">
        <v>41660</v>
      </c>
      <c r="B43" s="48">
        <v>2067.5482916666601</v>
      </c>
      <c r="C43" s="49">
        <v>47.251666666666601</v>
      </c>
      <c r="D43" s="7">
        <f t="shared" si="0"/>
        <v>1</v>
      </c>
      <c r="E43" s="7" t="s">
        <v>50</v>
      </c>
      <c r="F43" s="57"/>
    </row>
    <row r="44" spans="1:6" x14ac:dyDescent="0.25">
      <c r="A44" s="90">
        <v>41660.5</v>
      </c>
      <c r="B44" s="48">
        <v>2572.71675</v>
      </c>
      <c r="C44" s="49">
        <v>63.338166666666602</v>
      </c>
      <c r="D44" s="7">
        <f t="shared" si="0"/>
        <v>1</v>
      </c>
      <c r="E44" s="7" t="s">
        <v>50</v>
      </c>
      <c r="F44" s="57"/>
    </row>
    <row r="45" spans="1:6" x14ac:dyDescent="0.25">
      <c r="A45" s="90">
        <v>41661</v>
      </c>
      <c r="B45" s="48">
        <v>2070.56383333333</v>
      </c>
      <c r="C45" s="49">
        <v>49.39425</v>
      </c>
      <c r="D45" s="7">
        <f t="shared" si="0"/>
        <v>1</v>
      </c>
      <c r="E45" s="7" t="s">
        <v>50</v>
      </c>
      <c r="F45" s="57"/>
    </row>
    <row r="46" spans="1:6" x14ac:dyDescent="0.25">
      <c r="A46" s="90">
        <v>41661.5</v>
      </c>
      <c r="B46" s="48">
        <v>2702.1071666666599</v>
      </c>
      <c r="C46" s="49">
        <v>77.915249999999901</v>
      </c>
      <c r="D46" s="7">
        <f t="shared" si="0"/>
        <v>1</v>
      </c>
      <c r="E46" s="7" t="s">
        <v>50</v>
      </c>
      <c r="F46" s="57"/>
    </row>
    <row r="47" spans="1:6" x14ac:dyDescent="0.25">
      <c r="A47" s="90">
        <v>41662</v>
      </c>
      <c r="B47" s="48">
        <v>2155.5055416666601</v>
      </c>
      <c r="C47" s="49">
        <v>48.651249999999997</v>
      </c>
      <c r="D47" s="7">
        <f t="shared" si="0"/>
        <v>1</v>
      </c>
      <c r="E47" s="7" t="s">
        <v>50</v>
      </c>
      <c r="F47" s="57"/>
    </row>
    <row r="48" spans="1:6" x14ac:dyDescent="0.25">
      <c r="A48" s="90">
        <v>41662.5</v>
      </c>
      <c r="B48" s="48">
        <v>2449.9735416666599</v>
      </c>
      <c r="C48" s="49">
        <v>59.662916666666597</v>
      </c>
      <c r="D48" s="7">
        <f t="shared" si="0"/>
        <v>1</v>
      </c>
      <c r="E48" s="7" t="s">
        <v>50</v>
      </c>
      <c r="F48" s="57"/>
    </row>
    <row r="49" spans="1:6" x14ac:dyDescent="0.25">
      <c r="A49" s="90">
        <v>41663</v>
      </c>
      <c r="B49" s="48">
        <v>1994.9894545454499</v>
      </c>
      <c r="C49" s="49">
        <v>44.107909090908997</v>
      </c>
      <c r="D49" s="7">
        <f t="shared" si="0"/>
        <v>1</v>
      </c>
      <c r="E49" s="7" t="s">
        <v>50</v>
      </c>
      <c r="F49" s="57"/>
    </row>
    <row r="50" spans="1:6" x14ac:dyDescent="0.25">
      <c r="A50" s="90">
        <v>41663.5</v>
      </c>
      <c r="B50" s="48">
        <v>2281.8349166666599</v>
      </c>
      <c r="C50" s="49">
        <v>45.838749999999997</v>
      </c>
      <c r="D50" s="7">
        <f t="shared" si="0"/>
        <v>1</v>
      </c>
      <c r="E50" s="7" t="s">
        <v>50</v>
      </c>
      <c r="F50" s="57"/>
    </row>
    <row r="51" spans="1:6" x14ac:dyDescent="0.25">
      <c r="A51" s="90">
        <v>41664</v>
      </c>
      <c r="B51" s="48">
        <v>1951.5263333333301</v>
      </c>
      <c r="C51" s="49">
        <v>51.144583333333301</v>
      </c>
      <c r="D51" s="7">
        <f t="shared" si="0"/>
        <v>1</v>
      </c>
      <c r="E51" s="7" t="s">
        <v>50</v>
      </c>
      <c r="F51" s="57"/>
    </row>
    <row r="52" spans="1:6" x14ac:dyDescent="0.25">
      <c r="A52" s="90">
        <v>41664.5</v>
      </c>
      <c r="B52" s="48">
        <v>2341.0592916666601</v>
      </c>
      <c r="C52" s="49">
        <v>73.990499999999997</v>
      </c>
      <c r="D52" s="7">
        <f t="shared" si="0"/>
        <v>1</v>
      </c>
      <c r="E52" s="7" t="s">
        <v>50</v>
      </c>
      <c r="F52" s="57"/>
    </row>
    <row r="53" spans="1:6" x14ac:dyDescent="0.25">
      <c r="A53" s="90">
        <v>41665</v>
      </c>
      <c r="B53" s="48">
        <v>1823.6909166666601</v>
      </c>
      <c r="C53" s="49">
        <v>49.5535833333333</v>
      </c>
      <c r="D53" s="7">
        <f t="shared" si="0"/>
        <v>1</v>
      </c>
      <c r="E53" s="7" t="s">
        <v>50</v>
      </c>
      <c r="F53" s="57"/>
    </row>
    <row r="54" spans="1:6" x14ac:dyDescent="0.25">
      <c r="A54" s="90">
        <v>41665.5</v>
      </c>
      <c r="B54" s="48">
        <v>2288.3790416666602</v>
      </c>
      <c r="C54" s="49">
        <v>69.318416666666593</v>
      </c>
      <c r="D54" s="7">
        <f t="shared" si="0"/>
        <v>1</v>
      </c>
      <c r="E54" s="7" t="s">
        <v>50</v>
      </c>
      <c r="F54" s="57"/>
    </row>
    <row r="55" spans="1:6" x14ac:dyDescent="0.25">
      <c r="A55" s="90">
        <v>41666</v>
      </c>
      <c r="B55" s="48">
        <v>1833.969625</v>
      </c>
      <c r="C55" s="49">
        <v>59.5356666666666</v>
      </c>
      <c r="D55" s="7">
        <f t="shared" si="0"/>
        <v>1</v>
      </c>
      <c r="E55" s="7" t="s">
        <v>50</v>
      </c>
      <c r="F55" s="57"/>
    </row>
    <row r="56" spans="1:6" x14ac:dyDescent="0.25">
      <c r="A56" s="90">
        <v>41666.5</v>
      </c>
      <c r="B56" s="48">
        <v>2465.6632500000001</v>
      </c>
      <c r="C56" s="49">
        <v>87.515000000000001</v>
      </c>
      <c r="D56" s="7">
        <f t="shared" si="0"/>
        <v>1</v>
      </c>
      <c r="E56" s="7" t="s">
        <v>50</v>
      </c>
      <c r="F56" s="57"/>
    </row>
    <row r="57" spans="1:6" x14ac:dyDescent="0.25">
      <c r="A57" s="90">
        <v>41667</v>
      </c>
      <c r="B57" s="48">
        <v>1844.722</v>
      </c>
      <c r="C57" s="49">
        <v>47.820250000000001</v>
      </c>
      <c r="D57" s="7">
        <f t="shared" si="0"/>
        <v>1</v>
      </c>
      <c r="E57" s="7" t="s">
        <v>50</v>
      </c>
      <c r="F57" s="57"/>
    </row>
    <row r="58" spans="1:6" x14ac:dyDescent="0.25">
      <c r="A58" s="90">
        <v>41667.5</v>
      </c>
      <c r="B58" s="48">
        <v>2259.0371666666601</v>
      </c>
      <c r="C58" s="49">
        <v>70.217833333333303</v>
      </c>
      <c r="D58" s="7">
        <f t="shared" si="0"/>
        <v>1</v>
      </c>
      <c r="E58" s="7" t="s">
        <v>50</v>
      </c>
      <c r="F58" s="57"/>
    </row>
    <row r="59" spans="1:6" x14ac:dyDescent="0.25">
      <c r="A59" s="90">
        <v>41668</v>
      </c>
      <c r="B59" s="48">
        <v>1988.9660833333301</v>
      </c>
      <c r="C59" s="49">
        <v>63.731333333333303</v>
      </c>
      <c r="D59" s="7">
        <f t="shared" si="0"/>
        <v>1</v>
      </c>
      <c r="E59" s="7" t="s">
        <v>50</v>
      </c>
      <c r="F59" s="57"/>
    </row>
    <row r="60" spans="1:6" x14ac:dyDescent="0.25">
      <c r="A60" s="90">
        <v>41668.5</v>
      </c>
      <c r="B60" s="48">
        <v>2498.4301666666602</v>
      </c>
      <c r="C60" s="49">
        <v>81.990916666666607</v>
      </c>
      <c r="D60" s="7">
        <f t="shared" si="0"/>
        <v>1</v>
      </c>
      <c r="E60" s="7" t="s">
        <v>50</v>
      </c>
      <c r="F60" s="57"/>
    </row>
    <row r="61" spans="1:6" x14ac:dyDescent="0.25">
      <c r="A61" s="90">
        <v>41669</v>
      </c>
      <c r="B61" s="48">
        <v>2064.4832499999902</v>
      </c>
      <c r="C61" s="49">
        <v>60.905833333333298</v>
      </c>
      <c r="D61" s="7">
        <f t="shared" si="0"/>
        <v>1</v>
      </c>
      <c r="E61" s="7" t="s">
        <v>50</v>
      </c>
      <c r="F61" s="57"/>
    </row>
    <row r="62" spans="1:6" x14ac:dyDescent="0.25">
      <c r="A62" s="90">
        <v>41669.5</v>
      </c>
      <c r="B62" s="48">
        <v>2629.6935416666602</v>
      </c>
      <c r="C62" s="49">
        <v>73.409333333333294</v>
      </c>
      <c r="D62" s="7">
        <f t="shared" si="0"/>
        <v>1</v>
      </c>
      <c r="E62" s="7" t="s">
        <v>50</v>
      </c>
      <c r="F62" s="57"/>
    </row>
    <row r="63" spans="1:6" x14ac:dyDescent="0.25">
      <c r="A63" s="90">
        <v>41670</v>
      </c>
      <c r="B63" s="48">
        <v>2088.8087500000001</v>
      </c>
      <c r="C63" s="49">
        <v>48.490666666666598</v>
      </c>
      <c r="D63" s="7">
        <f t="shared" si="0"/>
        <v>1</v>
      </c>
      <c r="E63" s="7" t="s">
        <v>50</v>
      </c>
      <c r="F63" s="57"/>
    </row>
    <row r="64" spans="1:6" x14ac:dyDescent="0.25">
      <c r="A64" s="90">
        <v>41670.5</v>
      </c>
      <c r="B64" s="48">
        <v>2670.88983333333</v>
      </c>
      <c r="C64" s="49">
        <v>92.988999999999905</v>
      </c>
      <c r="D64" s="7">
        <f t="shared" si="0"/>
        <v>1</v>
      </c>
      <c r="E64" s="7" t="s">
        <v>50</v>
      </c>
      <c r="F64" s="57"/>
    </row>
    <row r="65" spans="1:6" x14ac:dyDescent="0.25">
      <c r="A65" s="90">
        <v>41671</v>
      </c>
      <c r="B65" s="48">
        <v>2061.80587499999</v>
      </c>
      <c r="C65" s="49">
        <v>56.500749999999996</v>
      </c>
      <c r="D65" s="7">
        <f t="shared" si="0"/>
        <v>2</v>
      </c>
      <c r="E65" s="7" t="s">
        <v>50</v>
      </c>
      <c r="F65" s="57"/>
    </row>
    <row r="66" spans="1:6" x14ac:dyDescent="0.25">
      <c r="A66" s="90">
        <v>41671.5</v>
      </c>
      <c r="B66" s="48">
        <v>2388.2006249999999</v>
      </c>
      <c r="C66" s="49">
        <v>66.637916666666598</v>
      </c>
      <c r="D66" s="7">
        <f t="shared" si="0"/>
        <v>2</v>
      </c>
      <c r="E66" s="7" t="s">
        <v>50</v>
      </c>
      <c r="F66" s="57"/>
    </row>
    <row r="67" spans="1:6" x14ac:dyDescent="0.25">
      <c r="A67" s="90">
        <v>41672</v>
      </c>
      <c r="B67" s="48">
        <v>2012.0826666666601</v>
      </c>
      <c r="C67" s="49">
        <v>41.845666666666602</v>
      </c>
      <c r="D67" s="7">
        <f t="shared" si="0"/>
        <v>2</v>
      </c>
      <c r="E67" s="7" t="s">
        <v>50</v>
      </c>
      <c r="F67" s="57"/>
    </row>
    <row r="68" spans="1:6" x14ac:dyDescent="0.25">
      <c r="A68" s="90">
        <v>41672.5</v>
      </c>
      <c r="B68" s="48">
        <v>2765.58395833333</v>
      </c>
      <c r="C68" s="49">
        <v>86.525333333333293</v>
      </c>
      <c r="D68" s="7">
        <f t="shared" ref="D68:D131" si="1">MONTH(A68)</f>
        <v>2</v>
      </c>
      <c r="E68" s="7" t="s">
        <v>50</v>
      </c>
      <c r="F68" s="57"/>
    </row>
    <row r="69" spans="1:6" x14ac:dyDescent="0.25">
      <c r="A69" s="90">
        <v>41673</v>
      </c>
      <c r="B69" s="48">
        <v>1877.6705833333299</v>
      </c>
      <c r="C69" s="49">
        <v>58.5831666666666</v>
      </c>
      <c r="D69" s="7">
        <f t="shared" si="1"/>
        <v>2</v>
      </c>
      <c r="E69" s="7" t="s">
        <v>50</v>
      </c>
      <c r="F69" s="57"/>
    </row>
    <row r="70" spans="1:6" x14ac:dyDescent="0.25">
      <c r="A70" s="90">
        <v>41673.5</v>
      </c>
      <c r="B70" s="48">
        <v>2193.5964166666599</v>
      </c>
      <c r="C70" s="49">
        <v>60.772916666666603</v>
      </c>
      <c r="D70" s="7">
        <f t="shared" si="1"/>
        <v>2</v>
      </c>
      <c r="E70" s="7" t="s">
        <v>50</v>
      </c>
      <c r="F70" s="57"/>
    </row>
    <row r="71" spans="1:6" x14ac:dyDescent="0.25">
      <c r="A71" s="90">
        <v>41674</v>
      </c>
      <c r="B71" s="48">
        <v>2175.5892142857101</v>
      </c>
      <c r="C71" s="49">
        <v>42.946428571428498</v>
      </c>
      <c r="D71" s="7">
        <f t="shared" si="1"/>
        <v>2</v>
      </c>
      <c r="E71" s="7" t="s">
        <v>50</v>
      </c>
      <c r="F71" s="57"/>
    </row>
    <row r="72" spans="1:6" x14ac:dyDescent="0.25">
      <c r="A72" s="90">
        <v>41674.5</v>
      </c>
      <c r="B72" s="48">
        <v>2378.2999583333299</v>
      </c>
      <c r="C72" s="49">
        <v>55.469166666666602</v>
      </c>
      <c r="D72" s="7">
        <f t="shared" si="1"/>
        <v>2</v>
      </c>
      <c r="E72" s="7" t="s">
        <v>50</v>
      </c>
      <c r="F72" s="57"/>
    </row>
    <row r="73" spans="1:6" x14ac:dyDescent="0.25">
      <c r="A73" s="90">
        <v>41675</v>
      </c>
      <c r="B73" s="48">
        <v>2051.6291428571399</v>
      </c>
      <c r="C73" s="49">
        <v>48.9171428571428</v>
      </c>
      <c r="D73" s="7">
        <f t="shared" si="1"/>
        <v>2</v>
      </c>
      <c r="E73" s="7" t="s">
        <v>50</v>
      </c>
      <c r="F73" s="57"/>
    </row>
    <row r="74" spans="1:6" x14ac:dyDescent="0.25">
      <c r="A74" s="90">
        <v>41675.5</v>
      </c>
      <c r="B74" s="48">
        <v>2120.0478750000002</v>
      </c>
      <c r="C74" s="49">
        <v>45.340416666666599</v>
      </c>
      <c r="D74" s="7">
        <f t="shared" si="1"/>
        <v>2</v>
      </c>
      <c r="E74" s="7" t="s">
        <v>50</v>
      </c>
      <c r="F74" s="57"/>
    </row>
    <row r="75" spans="1:6" x14ac:dyDescent="0.25">
      <c r="A75" s="90">
        <v>41676</v>
      </c>
      <c r="B75" s="48">
        <v>1760.261375</v>
      </c>
      <c r="C75" s="49">
        <v>39.444583333333298</v>
      </c>
      <c r="D75" s="7">
        <f t="shared" si="1"/>
        <v>2</v>
      </c>
      <c r="E75" s="7" t="s">
        <v>50</v>
      </c>
      <c r="F75" s="57"/>
    </row>
    <row r="76" spans="1:6" x14ac:dyDescent="0.25">
      <c r="A76" s="90">
        <v>41676.5</v>
      </c>
      <c r="B76" s="48">
        <v>2111.6414583333299</v>
      </c>
      <c r="C76" s="49">
        <v>43.482500000000002</v>
      </c>
      <c r="D76" s="7">
        <f t="shared" si="1"/>
        <v>2</v>
      </c>
      <c r="E76" s="7" t="s">
        <v>50</v>
      </c>
      <c r="F76" s="57"/>
    </row>
    <row r="77" spans="1:6" x14ac:dyDescent="0.25">
      <c r="A77" s="90">
        <v>41677</v>
      </c>
      <c r="B77" s="48">
        <v>2026.5122916666601</v>
      </c>
      <c r="C77" s="49">
        <v>42.508749999999999</v>
      </c>
      <c r="D77" s="7">
        <f t="shared" si="1"/>
        <v>2</v>
      </c>
      <c r="E77" s="7" t="s">
        <v>50</v>
      </c>
      <c r="F77" s="57"/>
    </row>
    <row r="78" spans="1:6" x14ac:dyDescent="0.25">
      <c r="A78" s="90">
        <v>41677.5</v>
      </c>
      <c r="B78" s="48">
        <v>2289.0562083333298</v>
      </c>
      <c r="C78" s="49">
        <v>53.663749999999901</v>
      </c>
      <c r="D78" s="7">
        <f t="shared" si="1"/>
        <v>2</v>
      </c>
      <c r="E78" s="7" t="s">
        <v>50</v>
      </c>
      <c r="F78" s="57"/>
    </row>
    <row r="79" spans="1:6" x14ac:dyDescent="0.25">
      <c r="A79" s="90">
        <v>41678</v>
      </c>
      <c r="B79" s="48">
        <v>1996.34679166666</v>
      </c>
      <c r="C79" s="49">
        <v>66.761250000000004</v>
      </c>
      <c r="D79" s="7">
        <f t="shared" si="1"/>
        <v>2</v>
      </c>
      <c r="E79" s="7" t="s">
        <v>50</v>
      </c>
      <c r="F79" s="57"/>
    </row>
    <row r="80" spans="1:6" x14ac:dyDescent="0.25">
      <c r="A80" s="90">
        <v>41678.5</v>
      </c>
      <c r="B80" s="48">
        <v>2194.7312916666601</v>
      </c>
      <c r="C80" s="49">
        <v>61.345416666666601</v>
      </c>
      <c r="D80" s="7">
        <f t="shared" si="1"/>
        <v>2</v>
      </c>
      <c r="E80" s="7" t="s">
        <v>50</v>
      </c>
      <c r="F80" s="57"/>
    </row>
    <row r="81" spans="1:6" x14ac:dyDescent="0.25">
      <c r="A81" s="90">
        <v>41679</v>
      </c>
      <c r="B81" s="48">
        <v>1922.08879166666</v>
      </c>
      <c r="C81" s="49">
        <v>67.138750000000002</v>
      </c>
      <c r="D81" s="7">
        <f t="shared" si="1"/>
        <v>2</v>
      </c>
      <c r="E81" s="7" t="s">
        <v>50</v>
      </c>
      <c r="F81" s="57"/>
    </row>
    <row r="82" spans="1:6" x14ac:dyDescent="0.25">
      <c r="A82" s="90">
        <v>41679.5</v>
      </c>
      <c r="B82" s="48">
        <v>2188.2592916666599</v>
      </c>
      <c r="C82" s="49">
        <v>76.004583333333301</v>
      </c>
      <c r="D82" s="7">
        <f t="shared" si="1"/>
        <v>2</v>
      </c>
      <c r="E82" s="7" t="s">
        <v>50</v>
      </c>
      <c r="F82" s="57"/>
    </row>
    <row r="83" spans="1:6" x14ac:dyDescent="0.25">
      <c r="A83" s="90">
        <v>41680</v>
      </c>
      <c r="B83" s="48">
        <v>1805.3314583333299</v>
      </c>
      <c r="C83" s="49">
        <v>43.415833333333303</v>
      </c>
      <c r="D83" s="7">
        <f t="shared" si="1"/>
        <v>2</v>
      </c>
      <c r="E83" s="7" t="s">
        <v>50</v>
      </c>
      <c r="F83" s="57"/>
    </row>
    <row r="84" spans="1:6" x14ac:dyDescent="0.25">
      <c r="A84" s="90">
        <v>41680.5</v>
      </c>
      <c r="B84" s="48">
        <v>1953.63308333333</v>
      </c>
      <c r="C84" s="49">
        <v>49.037500000000001</v>
      </c>
      <c r="D84" s="7">
        <f t="shared" si="1"/>
        <v>2</v>
      </c>
      <c r="E84" s="7" t="s">
        <v>50</v>
      </c>
      <c r="F84" s="57"/>
    </row>
    <row r="85" spans="1:6" x14ac:dyDescent="0.25">
      <c r="A85" s="90">
        <v>41681</v>
      </c>
      <c r="B85" s="48">
        <v>1709.93233333333</v>
      </c>
      <c r="C85" s="49">
        <v>37.9716666666666</v>
      </c>
      <c r="D85" s="7">
        <f t="shared" si="1"/>
        <v>2</v>
      </c>
      <c r="E85" s="7" t="s">
        <v>50</v>
      </c>
      <c r="F85" s="57"/>
    </row>
    <row r="86" spans="1:6" x14ac:dyDescent="0.25">
      <c r="A86" s="90">
        <v>41681.5</v>
      </c>
      <c r="B86" s="48">
        <v>2004.21187499999</v>
      </c>
      <c r="C86" s="49">
        <v>50.853749999999998</v>
      </c>
      <c r="D86" s="7">
        <f t="shared" si="1"/>
        <v>2</v>
      </c>
      <c r="E86" s="7" t="s">
        <v>50</v>
      </c>
      <c r="F86" s="57"/>
    </row>
    <row r="87" spans="1:6" x14ac:dyDescent="0.25">
      <c r="A87" s="90">
        <v>41682</v>
      </c>
      <c r="B87" s="48">
        <v>1882.4137083333301</v>
      </c>
      <c r="C87" s="49">
        <v>45.630416666666598</v>
      </c>
      <c r="D87" s="7">
        <f t="shared" si="1"/>
        <v>2</v>
      </c>
      <c r="E87" s="7" t="s">
        <v>50</v>
      </c>
      <c r="F87" s="57"/>
    </row>
    <row r="88" spans="1:6" x14ac:dyDescent="0.25">
      <c r="A88" s="90">
        <v>41682.5</v>
      </c>
      <c r="B88" s="48">
        <v>2126.41379166666</v>
      </c>
      <c r="C88" s="49">
        <v>44.034999999999997</v>
      </c>
      <c r="D88" s="7">
        <f t="shared" si="1"/>
        <v>2</v>
      </c>
      <c r="E88" s="7" t="s">
        <v>50</v>
      </c>
      <c r="F88" s="57"/>
    </row>
    <row r="89" spans="1:6" x14ac:dyDescent="0.25">
      <c r="A89" s="90">
        <v>41683</v>
      </c>
      <c r="B89" s="48">
        <v>2547.8222500000002</v>
      </c>
      <c r="C89" s="49">
        <v>174.000916666666</v>
      </c>
      <c r="D89" s="7">
        <f t="shared" si="1"/>
        <v>2</v>
      </c>
      <c r="E89" s="7" t="s">
        <v>50</v>
      </c>
      <c r="F89" s="57"/>
    </row>
    <row r="90" spans="1:6" x14ac:dyDescent="0.25">
      <c r="A90" s="90">
        <v>41683.5</v>
      </c>
      <c r="B90" s="48">
        <v>3266.0770833333299</v>
      </c>
      <c r="C90" s="49">
        <v>187.01124999999999</v>
      </c>
      <c r="D90" s="7">
        <f t="shared" si="1"/>
        <v>2</v>
      </c>
      <c r="E90" s="7" t="s">
        <v>50</v>
      </c>
      <c r="F90" s="57"/>
    </row>
    <row r="91" spans="1:6" x14ac:dyDescent="0.25">
      <c r="A91" s="90">
        <v>41684</v>
      </c>
      <c r="B91" s="48">
        <v>2419.2827499999999</v>
      </c>
      <c r="C91" s="49">
        <v>62.771833333333298</v>
      </c>
      <c r="D91" s="7">
        <f t="shared" si="1"/>
        <v>2</v>
      </c>
      <c r="E91" s="7" t="s">
        <v>50</v>
      </c>
      <c r="F91" s="57"/>
    </row>
    <row r="92" spans="1:6" x14ac:dyDescent="0.25">
      <c r="A92" s="90">
        <v>41684.5</v>
      </c>
      <c r="B92" s="48">
        <v>2691.4539999999902</v>
      </c>
      <c r="C92" s="49">
        <v>63.741250000000001</v>
      </c>
      <c r="D92" s="7">
        <f t="shared" si="1"/>
        <v>2</v>
      </c>
      <c r="E92" s="7" t="s">
        <v>50</v>
      </c>
      <c r="F92" s="57"/>
    </row>
    <row r="93" spans="1:6" x14ac:dyDescent="0.25">
      <c r="A93" s="90">
        <v>41685</v>
      </c>
      <c r="B93" s="48">
        <v>2256.8607499999998</v>
      </c>
      <c r="C93" s="49">
        <v>53.0446666666666</v>
      </c>
      <c r="D93" s="7">
        <f t="shared" si="1"/>
        <v>2</v>
      </c>
      <c r="E93" s="7" t="s">
        <v>50</v>
      </c>
      <c r="F93" s="57"/>
    </row>
    <row r="94" spans="1:6" x14ac:dyDescent="0.25">
      <c r="A94" s="90">
        <v>41685.5</v>
      </c>
      <c r="B94" s="48">
        <v>2775.1006666666599</v>
      </c>
      <c r="C94" s="49">
        <v>68.599166666666605</v>
      </c>
      <c r="D94" s="7">
        <f t="shared" si="1"/>
        <v>2</v>
      </c>
      <c r="E94" s="7" t="s">
        <v>50</v>
      </c>
      <c r="F94" s="57"/>
    </row>
    <row r="95" spans="1:6" x14ac:dyDescent="0.25">
      <c r="A95" s="90">
        <v>41686</v>
      </c>
      <c r="B95" s="48">
        <v>2142.8525833333301</v>
      </c>
      <c r="C95" s="49">
        <v>49.878666666666597</v>
      </c>
      <c r="D95" s="7">
        <f t="shared" si="1"/>
        <v>2</v>
      </c>
      <c r="E95" s="7" t="s">
        <v>50</v>
      </c>
      <c r="F95" s="57"/>
    </row>
    <row r="96" spans="1:6" x14ac:dyDescent="0.25">
      <c r="A96" s="90">
        <v>41686.5</v>
      </c>
      <c r="B96" s="48">
        <v>2670.6450833333301</v>
      </c>
      <c r="C96" s="49">
        <v>83.341833333333298</v>
      </c>
      <c r="D96" s="7">
        <f t="shared" si="1"/>
        <v>2</v>
      </c>
      <c r="E96" s="7" t="s">
        <v>50</v>
      </c>
      <c r="F96" s="57"/>
    </row>
    <row r="97" spans="1:6" x14ac:dyDescent="0.25">
      <c r="A97" s="90">
        <v>41687</v>
      </c>
      <c r="B97" s="48">
        <v>1874.96795833333</v>
      </c>
      <c r="C97" s="49">
        <v>48.240416666666597</v>
      </c>
      <c r="D97" s="7">
        <f t="shared" si="1"/>
        <v>2</v>
      </c>
      <c r="E97" s="7" t="s">
        <v>50</v>
      </c>
      <c r="F97" s="57"/>
    </row>
    <row r="98" spans="1:6" x14ac:dyDescent="0.25">
      <c r="A98" s="90">
        <v>41687.5</v>
      </c>
      <c r="B98" s="48">
        <v>2058.6119166666599</v>
      </c>
      <c r="C98" s="49">
        <v>40.656666666666602</v>
      </c>
      <c r="D98" s="7">
        <f t="shared" si="1"/>
        <v>2</v>
      </c>
      <c r="E98" s="7" t="s">
        <v>50</v>
      </c>
      <c r="F98" s="57"/>
    </row>
    <row r="99" spans="1:6" x14ac:dyDescent="0.25">
      <c r="A99" s="90">
        <v>41688</v>
      </c>
      <c r="B99" s="48">
        <v>1985.4231</v>
      </c>
      <c r="C99" s="49">
        <v>34.2363</v>
      </c>
      <c r="D99" s="7">
        <f t="shared" si="1"/>
        <v>2</v>
      </c>
      <c r="E99" s="7" t="s">
        <v>50</v>
      </c>
      <c r="F99" s="57"/>
    </row>
    <row r="100" spans="1:6" x14ac:dyDescent="0.25">
      <c r="A100" s="90">
        <v>41688.5</v>
      </c>
      <c r="B100" s="48">
        <v>2291.04</v>
      </c>
      <c r="C100" s="49">
        <v>41.783000000000001</v>
      </c>
      <c r="D100" s="7">
        <f t="shared" si="1"/>
        <v>2</v>
      </c>
      <c r="E100" s="7" t="s">
        <v>50</v>
      </c>
      <c r="F100" s="57"/>
    </row>
    <row r="101" spans="1:6" x14ac:dyDescent="0.25">
      <c r="A101" s="90">
        <v>41689</v>
      </c>
      <c r="B101" s="48">
        <v>2199.879625</v>
      </c>
      <c r="C101" s="49">
        <v>38.522624999999998</v>
      </c>
      <c r="D101" s="7">
        <f t="shared" si="1"/>
        <v>2</v>
      </c>
      <c r="E101" s="7" t="s">
        <v>50</v>
      </c>
      <c r="F101" s="57"/>
    </row>
    <row r="102" spans="1:6" x14ac:dyDescent="0.25">
      <c r="A102" s="90">
        <v>41689.5</v>
      </c>
      <c r="B102" s="48">
        <v>2610.51429166666</v>
      </c>
      <c r="C102" s="49">
        <v>66.541749999999993</v>
      </c>
      <c r="D102" s="7">
        <f t="shared" si="1"/>
        <v>2</v>
      </c>
      <c r="E102" s="7" t="s">
        <v>50</v>
      </c>
      <c r="F102" s="57"/>
    </row>
    <row r="103" spans="1:6" x14ac:dyDescent="0.25">
      <c r="A103" s="90">
        <v>41690</v>
      </c>
      <c r="B103" s="48">
        <v>2211.9007083333299</v>
      </c>
      <c r="C103" s="49">
        <v>46.525416666666601</v>
      </c>
      <c r="D103" s="7">
        <f t="shared" si="1"/>
        <v>2</v>
      </c>
      <c r="E103" s="7" t="s">
        <v>50</v>
      </c>
      <c r="F103" s="57"/>
    </row>
    <row r="104" spans="1:6" x14ac:dyDescent="0.25">
      <c r="A104" s="90">
        <v>41690.5</v>
      </c>
      <c r="B104" s="48">
        <v>3203.9935833333302</v>
      </c>
      <c r="C104" s="49">
        <v>153.26474999999999</v>
      </c>
      <c r="D104" s="7">
        <f t="shared" si="1"/>
        <v>2</v>
      </c>
      <c r="E104" s="7" t="s">
        <v>50</v>
      </c>
      <c r="F104" s="57"/>
    </row>
    <row r="105" spans="1:6" x14ac:dyDescent="0.25">
      <c r="A105" s="90">
        <v>41691</v>
      </c>
      <c r="B105" s="48">
        <v>2531.7787499999999</v>
      </c>
      <c r="C105" s="49">
        <v>58.492249999999899</v>
      </c>
      <c r="D105" s="7">
        <f t="shared" si="1"/>
        <v>2</v>
      </c>
      <c r="E105" s="7" t="s">
        <v>50</v>
      </c>
      <c r="F105" s="57"/>
    </row>
    <row r="106" spans="1:6" x14ac:dyDescent="0.25">
      <c r="A106" s="90">
        <v>41691.5</v>
      </c>
      <c r="B106" s="48">
        <v>3296.54145833333</v>
      </c>
      <c r="C106" s="49">
        <v>102.680583333333</v>
      </c>
      <c r="D106" s="7">
        <f t="shared" si="1"/>
        <v>2</v>
      </c>
      <c r="E106" s="7" t="s">
        <v>50</v>
      </c>
      <c r="F106" s="57"/>
    </row>
    <row r="107" spans="1:6" x14ac:dyDescent="0.25">
      <c r="A107" s="90">
        <v>41692</v>
      </c>
      <c r="B107" s="48">
        <v>2438.7048749999999</v>
      </c>
      <c r="C107" s="49">
        <v>60.428666666666601</v>
      </c>
      <c r="D107" s="7">
        <f t="shared" si="1"/>
        <v>2</v>
      </c>
      <c r="E107" s="7" t="s">
        <v>50</v>
      </c>
      <c r="F107" s="57"/>
    </row>
    <row r="108" spans="1:6" x14ac:dyDescent="0.25">
      <c r="A108" s="90">
        <v>41692.5</v>
      </c>
      <c r="B108" s="48">
        <v>2403.74920833333</v>
      </c>
      <c r="C108" s="49">
        <v>44.075749999999999</v>
      </c>
      <c r="D108" s="7">
        <f t="shared" si="1"/>
        <v>2</v>
      </c>
      <c r="E108" s="7" t="s">
        <v>50</v>
      </c>
      <c r="F108" s="57"/>
    </row>
    <row r="109" spans="1:6" x14ac:dyDescent="0.25">
      <c r="A109" s="90">
        <v>41693</v>
      </c>
      <c r="B109" s="48">
        <v>1741.94345833333</v>
      </c>
      <c r="C109" s="49">
        <v>41.518250000000002</v>
      </c>
      <c r="D109" s="7">
        <f t="shared" si="1"/>
        <v>2</v>
      </c>
      <c r="E109" s="7" t="s">
        <v>50</v>
      </c>
      <c r="F109" s="57"/>
    </row>
    <row r="110" spans="1:6" x14ac:dyDescent="0.25">
      <c r="A110" s="90">
        <v>41693.5</v>
      </c>
      <c r="B110" s="48">
        <v>1985.7389583333299</v>
      </c>
      <c r="C110" s="49">
        <v>53.703000000000003</v>
      </c>
      <c r="D110" s="7">
        <f t="shared" si="1"/>
        <v>2</v>
      </c>
      <c r="E110" s="7" t="s">
        <v>50</v>
      </c>
      <c r="F110" s="57"/>
    </row>
    <row r="111" spans="1:6" x14ac:dyDescent="0.25">
      <c r="A111" s="90">
        <v>41694</v>
      </c>
      <c r="B111" s="48">
        <v>1658.6374166666601</v>
      </c>
      <c r="C111" s="49">
        <v>48.485166666666601</v>
      </c>
      <c r="D111" s="7">
        <f t="shared" si="1"/>
        <v>2</v>
      </c>
      <c r="E111" s="7" t="s">
        <v>50</v>
      </c>
      <c r="F111" s="57"/>
    </row>
    <row r="112" spans="1:6" x14ac:dyDescent="0.25">
      <c r="A112" s="90">
        <v>41694.5</v>
      </c>
      <c r="B112" s="48">
        <v>2032.0067083333299</v>
      </c>
      <c r="C112" s="49">
        <v>51.238500000000002</v>
      </c>
      <c r="D112" s="7">
        <f t="shared" si="1"/>
        <v>2</v>
      </c>
      <c r="E112" s="7" t="s">
        <v>50</v>
      </c>
      <c r="F112" s="57"/>
    </row>
    <row r="113" spans="1:6" x14ac:dyDescent="0.25">
      <c r="A113" s="90">
        <v>41695</v>
      </c>
      <c r="B113" s="48">
        <v>2014.1435833333301</v>
      </c>
      <c r="C113" s="49">
        <v>45.216000000000001</v>
      </c>
      <c r="D113" s="7">
        <f t="shared" si="1"/>
        <v>2</v>
      </c>
      <c r="E113" s="7" t="s">
        <v>50</v>
      </c>
      <c r="F113" s="57"/>
    </row>
    <row r="114" spans="1:6" x14ac:dyDescent="0.25">
      <c r="A114" s="90">
        <v>41695.5</v>
      </c>
      <c r="B114" s="48">
        <v>2763.3914999999902</v>
      </c>
      <c r="C114" s="49">
        <v>80.2231666666666</v>
      </c>
      <c r="D114" s="7">
        <f t="shared" si="1"/>
        <v>2</v>
      </c>
      <c r="E114" s="7" t="s">
        <v>50</v>
      </c>
      <c r="F114" s="57"/>
    </row>
    <row r="115" spans="1:6" x14ac:dyDescent="0.25">
      <c r="A115" s="90">
        <v>41696</v>
      </c>
      <c r="B115" s="48">
        <v>2260.07733333333</v>
      </c>
      <c r="C115" s="49">
        <v>59.268833333333298</v>
      </c>
      <c r="D115" s="7">
        <f t="shared" si="1"/>
        <v>2</v>
      </c>
      <c r="E115" s="7" t="s">
        <v>50</v>
      </c>
      <c r="F115" s="57"/>
    </row>
    <row r="116" spans="1:6" x14ac:dyDescent="0.25">
      <c r="A116" s="90">
        <v>41696.5</v>
      </c>
      <c r="B116" s="48">
        <v>3089.39804166666</v>
      </c>
      <c r="C116" s="49">
        <v>122.02416666666601</v>
      </c>
      <c r="D116" s="7">
        <f t="shared" si="1"/>
        <v>2</v>
      </c>
      <c r="E116" s="7" t="s">
        <v>50</v>
      </c>
      <c r="F116" s="57"/>
    </row>
    <row r="117" spans="1:6" x14ac:dyDescent="0.25">
      <c r="A117" s="90">
        <v>41697</v>
      </c>
      <c r="B117" s="48">
        <v>2268.41604166666</v>
      </c>
      <c r="C117" s="49">
        <v>52.375166666666601</v>
      </c>
      <c r="D117" s="7">
        <f t="shared" si="1"/>
        <v>2</v>
      </c>
      <c r="E117" s="7" t="s">
        <v>50</v>
      </c>
      <c r="F117" s="57"/>
    </row>
    <row r="118" spans="1:6" x14ac:dyDescent="0.25">
      <c r="A118" s="90">
        <v>41697.5</v>
      </c>
      <c r="B118" s="48">
        <v>2928.5041249999999</v>
      </c>
      <c r="C118" s="49">
        <v>86.003166666666601</v>
      </c>
      <c r="D118" s="7">
        <f t="shared" si="1"/>
        <v>2</v>
      </c>
      <c r="E118" s="7" t="s">
        <v>50</v>
      </c>
      <c r="F118" s="57"/>
    </row>
    <row r="119" spans="1:6" x14ac:dyDescent="0.25">
      <c r="A119" s="90">
        <v>41698</v>
      </c>
      <c r="B119" s="48">
        <v>2219.0850833333302</v>
      </c>
      <c r="C119" s="49">
        <v>46.148416666666598</v>
      </c>
      <c r="D119" s="7">
        <f t="shared" si="1"/>
        <v>2</v>
      </c>
      <c r="E119" s="7" t="s">
        <v>50</v>
      </c>
      <c r="F119" s="57"/>
    </row>
    <row r="120" spans="1:6" x14ac:dyDescent="0.25">
      <c r="A120" s="90">
        <v>41698.5</v>
      </c>
      <c r="B120" s="48">
        <v>2785.3510000000001</v>
      </c>
      <c r="C120" s="49">
        <v>80.905249999999995</v>
      </c>
      <c r="D120" s="7">
        <f t="shared" si="1"/>
        <v>2</v>
      </c>
      <c r="E120" s="7" t="s">
        <v>50</v>
      </c>
      <c r="F120" s="57"/>
    </row>
    <row r="121" spans="1:6" x14ac:dyDescent="0.25">
      <c r="A121" s="90">
        <v>41699</v>
      </c>
      <c r="B121" s="48">
        <v>2022.3139166666599</v>
      </c>
      <c r="C121" s="49">
        <v>69.394666666666595</v>
      </c>
      <c r="D121" s="7">
        <f t="shared" si="1"/>
        <v>3</v>
      </c>
      <c r="E121" s="7" t="s">
        <v>50</v>
      </c>
      <c r="F121" s="57"/>
    </row>
    <row r="122" spans="1:6" x14ac:dyDescent="0.25">
      <c r="A122" s="90">
        <v>41699.5</v>
      </c>
      <c r="B122" s="48">
        <v>2246.1746250000001</v>
      </c>
      <c r="C122" s="49">
        <v>52.200499999999998</v>
      </c>
      <c r="D122" s="7">
        <f t="shared" si="1"/>
        <v>3</v>
      </c>
      <c r="E122" s="7" t="s">
        <v>50</v>
      </c>
      <c r="F122" s="57"/>
    </row>
    <row r="123" spans="1:6" x14ac:dyDescent="0.25">
      <c r="A123" s="90">
        <v>41700</v>
      </c>
      <c r="B123" s="48">
        <v>1955.92941666666</v>
      </c>
      <c r="C123" s="49">
        <v>51.469666666666598</v>
      </c>
      <c r="D123" s="7">
        <f t="shared" si="1"/>
        <v>3</v>
      </c>
      <c r="E123" s="7" t="s">
        <v>50</v>
      </c>
      <c r="F123" s="57"/>
    </row>
    <row r="124" spans="1:6" x14ac:dyDescent="0.25">
      <c r="A124" s="90">
        <v>41700.5</v>
      </c>
      <c r="B124" s="48">
        <v>2746.7552083333298</v>
      </c>
      <c r="C124" s="49">
        <v>80.457083333333301</v>
      </c>
      <c r="D124" s="7">
        <f t="shared" si="1"/>
        <v>3</v>
      </c>
      <c r="E124" s="7" t="s">
        <v>50</v>
      </c>
      <c r="F124" s="57"/>
    </row>
    <row r="125" spans="1:6" x14ac:dyDescent="0.25">
      <c r="A125" s="90">
        <v>41701</v>
      </c>
      <c r="B125" s="48">
        <v>1767.7171249999999</v>
      </c>
      <c r="C125" s="49">
        <v>63.776000000000003</v>
      </c>
      <c r="D125" s="7">
        <f t="shared" si="1"/>
        <v>3</v>
      </c>
      <c r="E125" s="7" t="s">
        <v>50</v>
      </c>
      <c r="F125" s="57"/>
    </row>
    <row r="126" spans="1:6" x14ac:dyDescent="0.25">
      <c r="A126" s="90">
        <v>41701.5</v>
      </c>
      <c r="B126" s="48">
        <v>2275.6261666666601</v>
      </c>
      <c r="C126" s="49">
        <v>79.9641666666666</v>
      </c>
      <c r="D126" s="7">
        <f t="shared" si="1"/>
        <v>3</v>
      </c>
      <c r="E126" s="7" t="s">
        <v>50</v>
      </c>
      <c r="F126" s="57"/>
    </row>
    <row r="127" spans="1:6" x14ac:dyDescent="0.25">
      <c r="A127" s="90">
        <v>41702</v>
      </c>
      <c r="B127" s="48">
        <v>2016.70516666666</v>
      </c>
      <c r="C127" s="49">
        <v>48.149166666666602</v>
      </c>
      <c r="D127" s="7">
        <f t="shared" si="1"/>
        <v>3</v>
      </c>
      <c r="E127" s="7" t="s">
        <v>50</v>
      </c>
      <c r="F127" s="57"/>
    </row>
    <row r="128" spans="1:6" x14ac:dyDescent="0.25">
      <c r="A128" s="90">
        <v>41702.5</v>
      </c>
      <c r="B128" s="48">
        <v>2550.7890000000002</v>
      </c>
      <c r="C128" s="49">
        <v>72.476249999999993</v>
      </c>
      <c r="D128" s="7">
        <f t="shared" si="1"/>
        <v>3</v>
      </c>
      <c r="E128" s="7" t="s">
        <v>50</v>
      </c>
      <c r="F128" s="57"/>
    </row>
    <row r="129" spans="1:6" x14ac:dyDescent="0.25">
      <c r="A129" s="90">
        <v>41703</v>
      </c>
      <c r="B129" s="48">
        <v>1815.8290833333299</v>
      </c>
      <c r="C129" s="49">
        <v>50.1383333333333</v>
      </c>
      <c r="D129" s="7">
        <f t="shared" si="1"/>
        <v>3</v>
      </c>
      <c r="E129" s="7" t="s">
        <v>50</v>
      </c>
      <c r="F129" s="57"/>
    </row>
    <row r="130" spans="1:6" x14ac:dyDescent="0.25">
      <c r="A130" s="90">
        <v>41703.5</v>
      </c>
      <c r="B130" s="48">
        <v>2059.78404166666</v>
      </c>
      <c r="C130" s="49">
        <v>43.467083333333299</v>
      </c>
      <c r="D130" s="7">
        <f t="shared" si="1"/>
        <v>3</v>
      </c>
      <c r="E130" s="7" t="s">
        <v>50</v>
      </c>
      <c r="F130" s="57"/>
    </row>
    <row r="131" spans="1:6" x14ac:dyDescent="0.25">
      <c r="A131" s="90">
        <v>41704</v>
      </c>
      <c r="B131" s="48">
        <v>1758.11533333333</v>
      </c>
      <c r="C131" s="49">
        <v>35.828333333333298</v>
      </c>
      <c r="D131" s="7">
        <f t="shared" si="1"/>
        <v>3</v>
      </c>
      <c r="E131" s="7" t="s">
        <v>50</v>
      </c>
      <c r="F131" s="57"/>
    </row>
    <row r="132" spans="1:6" x14ac:dyDescent="0.25">
      <c r="A132" s="90">
        <v>41704.5</v>
      </c>
      <c r="B132" s="48">
        <v>2062.8898749999998</v>
      </c>
      <c r="C132" s="49">
        <v>44.240833333333299</v>
      </c>
      <c r="D132" s="7">
        <f t="shared" ref="D132:D195" si="2">MONTH(A132)</f>
        <v>3</v>
      </c>
      <c r="E132" s="7" t="s">
        <v>50</v>
      </c>
      <c r="F132" s="57"/>
    </row>
    <row r="133" spans="1:6" x14ac:dyDescent="0.25">
      <c r="A133" s="90">
        <v>41705</v>
      </c>
      <c r="B133" s="48">
        <v>2008.6056249999999</v>
      </c>
      <c r="C133" s="49">
        <v>48.47625</v>
      </c>
      <c r="D133" s="7">
        <f t="shared" si="2"/>
        <v>3</v>
      </c>
      <c r="E133" s="7" t="s">
        <v>50</v>
      </c>
      <c r="F133" s="57"/>
    </row>
    <row r="134" spans="1:6" x14ac:dyDescent="0.25">
      <c r="A134" s="90">
        <v>41705.5</v>
      </c>
      <c r="B134" s="48">
        <v>2403.17054166666</v>
      </c>
      <c r="C134" s="49">
        <v>64.392083333333304</v>
      </c>
      <c r="D134" s="7">
        <f t="shared" si="2"/>
        <v>3</v>
      </c>
      <c r="E134" s="7" t="s">
        <v>50</v>
      </c>
      <c r="F134" s="57"/>
    </row>
    <row r="135" spans="1:6" x14ac:dyDescent="0.25">
      <c r="A135" s="90">
        <v>41706</v>
      </c>
      <c r="B135" s="48">
        <v>1802.7807499999999</v>
      </c>
      <c r="C135" s="49">
        <v>57.506666666666597</v>
      </c>
      <c r="D135" s="7">
        <f t="shared" si="2"/>
        <v>3</v>
      </c>
      <c r="E135" s="7" t="s">
        <v>50</v>
      </c>
      <c r="F135" s="57"/>
    </row>
    <row r="136" spans="1:6" x14ac:dyDescent="0.25">
      <c r="A136" s="90">
        <v>41706.5</v>
      </c>
      <c r="B136" s="48">
        <v>2012.3384166666599</v>
      </c>
      <c r="C136" s="49">
        <v>60.60125</v>
      </c>
      <c r="D136" s="7">
        <f t="shared" si="2"/>
        <v>3</v>
      </c>
      <c r="E136" s="7" t="s">
        <v>50</v>
      </c>
      <c r="F136" s="57"/>
    </row>
    <row r="137" spans="1:6" x14ac:dyDescent="0.25">
      <c r="A137" s="90">
        <v>41707</v>
      </c>
      <c r="B137" s="48">
        <v>1925.6469583333301</v>
      </c>
      <c r="C137" s="49">
        <v>59.695416666666603</v>
      </c>
      <c r="D137" s="7">
        <f t="shared" si="2"/>
        <v>3</v>
      </c>
      <c r="E137" s="7" t="s">
        <v>50</v>
      </c>
      <c r="F137" s="57"/>
    </row>
    <row r="138" spans="1:6" x14ac:dyDescent="0.25">
      <c r="A138" s="90">
        <v>41707.5</v>
      </c>
      <c r="B138" s="48">
        <v>2278.7637083333302</v>
      </c>
      <c r="C138" s="49">
        <v>63.4149999999999</v>
      </c>
      <c r="D138" s="7">
        <f t="shared" si="2"/>
        <v>3</v>
      </c>
      <c r="E138" s="7" t="s">
        <v>50</v>
      </c>
      <c r="F138" s="57"/>
    </row>
    <row r="139" spans="1:6" x14ac:dyDescent="0.25">
      <c r="A139" s="90">
        <v>41708</v>
      </c>
      <c r="B139" s="48">
        <v>2003.20657142857</v>
      </c>
      <c r="C139" s="49">
        <v>40.586428571428499</v>
      </c>
      <c r="D139" s="7">
        <f t="shared" si="2"/>
        <v>3</v>
      </c>
      <c r="E139" s="7" t="s">
        <v>50</v>
      </c>
      <c r="F139" s="57"/>
    </row>
    <row r="140" spans="1:6" x14ac:dyDescent="0.25">
      <c r="A140" s="90">
        <v>41708.5</v>
      </c>
      <c r="B140" s="48">
        <v>2089.9385833333299</v>
      </c>
      <c r="C140" s="49">
        <v>51.212499999999999</v>
      </c>
      <c r="D140" s="7">
        <f t="shared" si="2"/>
        <v>3</v>
      </c>
      <c r="E140" s="7" t="s">
        <v>50</v>
      </c>
      <c r="F140" s="57"/>
    </row>
    <row r="141" spans="1:6" x14ac:dyDescent="0.25">
      <c r="A141" s="90">
        <v>41709</v>
      </c>
      <c r="B141" s="48">
        <v>1675.94927272727</v>
      </c>
      <c r="C141" s="49">
        <v>32.070454545454503</v>
      </c>
      <c r="D141" s="7">
        <f t="shared" si="2"/>
        <v>3</v>
      </c>
      <c r="E141" s="7" t="s">
        <v>50</v>
      </c>
      <c r="F141" s="57"/>
    </row>
    <row r="142" spans="1:6" x14ac:dyDescent="0.25">
      <c r="A142" s="90">
        <v>41709.5</v>
      </c>
      <c r="B142" s="48">
        <v>2098.6694583333301</v>
      </c>
      <c r="C142" s="49">
        <v>57.2349999999999</v>
      </c>
      <c r="D142" s="7">
        <f t="shared" si="2"/>
        <v>3</v>
      </c>
      <c r="E142" s="7" t="s">
        <v>50</v>
      </c>
      <c r="F142" s="57"/>
    </row>
    <row r="143" spans="1:6" x14ac:dyDescent="0.25">
      <c r="A143" s="90">
        <v>41710</v>
      </c>
      <c r="B143" s="48">
        <v>1905.87735</v>
      </c>
      <c r="C143" s="49">
        <v>40.739999999999903</v>
      </c>
      <c r="D143" s="7">
        <f t="shared" si="2"/>
        <v>3</v>
      </c>
      <c r="E143" s="7" t="s">
        <v>50</v>
      </c>
      <c r="F143" s="57"/>
    </row>
    <row r="144" spans="1:6" x14ac:dyDescent="0.25">
      <c r="A144" s="90">
        <v>41710.5</v>
      </c>
      <c r="B144" s="48">
        <v>2054.7722916666598</v>
      </c>
      <c r="C144" s="49">
        <v>46.875833333333297</v>
      </c>
      <c r="D144" s="7">
        <f t="shared" si="2"/>
        <v>3</v>
      </c>
      <c r="E144" s="7" t="s">
        <v>50</v>
      </c>
      <c r="F144" s="57"/>
    </row>
    <row r="145" spans="1:6" x14ac:dyDescent="0.25">
      <c r="A145" s="90">
        <v>41711</v>
      </c>
      <c r="B145" s="48">
        <v>1897.8969090909</v>
      </c>
      <c r="C145" s="49">
        <v>35.6323636363636</v>
      </c>
      <c r="D145" s="7">
        <f t="shared" si="2"/>
        <v>3</v>
      </c>
      <c r="E145" s="7" t="s">
        <v>50</v>
      </c>
      <c r="F145" s="57"/>
    </row>
    <row r="146" spans="1:6" x14ac:dyDescent="0.25">
      <c r="A146" s="90">
        <v>41711.5</v>
      </c>
      <c r="B146" s="48">
        <v>2157.9027500000002</v>
      </c>
      <c r="C146" s="49">
        <v>49.200416666666598</v>
      </c>
      <c r="D146" s="7">
        <f t="shared" si="2"/>
        <v>3</v>
      </c>
      <c r="E146" s="7" t="s">
        <v>50</v>
      </c>
      <c r="F146" s="57"/>
    </row>
    <row r="147" spans="1:6" x14ac:dyDescent="0.25">
      <c r="A147" s="90">
        <v>41712</v>
      </c>
      <c r="B147" s="48">
        <v>2109.0095000000001</v>
      </c>
      <c r="C147" s="49">
        <v>50.580750000000002</v>
      </c>
      <c r="D147" s="7">
        <f t="shared" si="2"/>
        <v>3</v>
      </c>
      <c r="E147" s="7" t="s">
        <v>50</v>
      </c>
      <c r="F147" s="57"/>
    </row>
    <row r="148" spans="1:6" x14ac:dyDescent="0.25">
      <c r="A148" s="90">
        <v>41712.5</v>
      </c>
      <c r="B148" s="48">
        <v>2259.53731818181</v>
      </c>
      <c r="C148" s="49">
        <v>47.971090909090897</v>
      </c>
      <c r="D148" s="7">
        <f t="shared" si="2"/>
        <v>3</v>
      </c>
      <c r="E148" s="7" t="s">
        <v>50</v>
      </c>
      <c r="F148" s="57"/>
    </row>
    <row r="149" spans="1:6" x14ac:dyDescent="0.25">
      <c r="A149" s="90">
        <v>41713</v>
      </c>
      <c r="B149" s="48">
        <v>2036.0522000000001</v>
      </c>
      <c r="C149" s="49">
        <v>56.944499999999998</v>
      </c>
      <c r="D149" s="7">
        <f t="shared" si="2"/>
        <v>3</v>
      </c>
      <c r="E149" s="7" t="s">
        <v>50</v>
      </c>
      <c r="F149" s="57"/>
    </row>
    <row r="150" spans="1:6" x14ac:dyDescent="0.25">
      <c r="A150" s="90">
        <v>41713.5</v>
      </c>
      <c r="B150" s="48">
        <v>2303.133875</v>
      </c>
      <c r="C150" s="49">
        <v>55.517916666666601</v>
      </c>
      <c r="D150" s="7">
        <f t="shared" si="2"/>
        <v>3</v>
      </c>
      <c r="E150" s="7" t="s">
        <v>50</v>
      </c>
      <c r="F150" s="57"/>
    </row>
    <row r="151" spans="1:6" x14ac:dyDescent="0.25">
      <c r="A151" s="90">
        <v>41714</v>
      </c>
      <c r="B151" s="48">
        <v>1791.6844999999901</v>
      </c>
      <c r="C151" s="49">
        <v>42.779142857142801</v>
      </c>
      <c r="D151" s="7">
        <f t="shared" si="2"/>
        <v>3</v>
      </c>
      <c r="E151" s="7" t="s">
        <v>50</v>
      </c>
      <c r="F151" s="57"/>
    </row>
    <row r="152" spans="1:6" x14ac:dyDescent="0.25">
      <c r="A152" s="90">
        <v>41714.5</v>
      </c>
      <c r="B152" s="48">
        <v>2076.2275</v>
      </c>
      <c r="C152" s="49">
        <v>50.096333333333298</v>
      </c>
      <c r="D152" s="7">
        <f t="shared" si="2"/>
        <v>3</v>
      </c>
      <c r="E152" s="7" t="s">
        <v>50</v>
      </c>
      <c r="F152" s="57"/>
    </row>
    <row r="153" spans="1:6" x14ac:dyDescent="0.25">
      <c r="A153" s="90">
        <v>41715</v>
      </c>
      <c r="B153" s="48">
        <v>1771.01158333333</v>
      </c>
      <c r="C153" s="49">
        <v>56.752999999999901</v>
      </c>
      <c r="D153" s="7">
        <f t="shared" si="2"/>
        <v>3</v>
      </c>
      <c r="E153" s="7" t="s">
        <v>50</v>
      </c>
      <c r="F153" s="57"/>
    </row>
    <row r="154" spans="1:6" x14ac:dyDescent="0.25">
      <c r="A154" s="90">
        <v>41715.5</v>
      </c>
      <c r="B154" s="48">
        <v>2304.1829583333301</v>
      </c>
      <c r="C154" s="49">
        <v>62.233666666666601</v>
      </c>
      <c r="D154" s="7">
        <f t="shared" si="2"/>
        <v>3</v>
      </c>
      <c r="E154" s="7" t="s">
        <v>50</v>
      </c>
      <c r="F154" s="57"/>
    </row>
    <row r="155" spans="1:6" x14ac:dyDescent="0.25">
      <c r="A155" s="90">
        <v>41716</v>
      </c>
      <c r="B155" s="48">
        <v>2108.3857083333301</v>
      </c>
      <c r="C155" s="49">
        <v>58.376583333333301</v>
      </c>
      <c r="D155" s="7">
        <f t="shared" si="2"/>
        <v>3</v>
      </c>
      <c r="E155" s="7" t="s">
        <v>50</v>
      </c>
      <c r="F155" s="57"/>
    </row>
    <row r="156" spans="1:6" x14ac:dyDescent="0.25">
      <c r="A156" s="90">
        <v>41716.5</v>
      </c>
      <c r="B156" s="48">
        <v>2577.1646249999999</v>
      </c>
      <c r="C156" s="49">
        <v>76.446166666666599</v>
      </c>
      <c r="D156" s="7">
        <f t="shared" si="2"/>
        <v>3</v>
      </c>
      <c r="E156" s="7" t="s">
        <v>50</v>
      </c>
      <c r="F156" s="57"/>
    </row>
    <row r="157" spans="1:6" x14ac:dyDescent="0.25">
      <c r="A157" s="90">
        <v>41717</v>
      </c>
      <c r="B157" s="48">
        <v>2107.1595833333299</v>
      </c>
      <c r="C157" s="49">
        <v>59.417250000000003</v>
      </c>
      <c r="D157" s="7">
        <f t="shared" si="2"/>
        <v>3</v>
      </c>
      <c r="E157" s="7" t="s">
        <v>50</v>
      </c>
      <c r="F157" s="57"/>
    </row>
    <row r="158" spans="1:6" x14ac:dyDescent="0.25">
      <c r="A158" s="90">
        <v>41717.5</v>
      </c>
      <c r="B158" s="48">
        <v>2527.9144166666601</v>
      </c>
      <c r="C158" s="49">
        <v>77.689083333333301</v>
      </c>
      <c r="D158" s="7">
        <f t="shared" si="2"/>
        <v>3</v>
      </c>
      <c r="E158" s="7" t="s">
        <v>50</v>
      </c>
      <c r="F158" s="57"/>
    </row>
    <row r="159" spans="1:6" x14ac:dyDescent="0.25">
      <c r="A159" s="90">
        <v>41718</v>
      </c>
      <c r="B159" s="48">
        <v>2046.2037499999999</v>
      </c>
      <c r="C159" s="49">
        <v>60.7068333333333</v>
      </c>
      <c r="D159" s="7">
        <f t="shared" si="2"/>
        <v>3</v>
      </c>
      <c r="E159" s="7" t="s">
        <v>50</v>
      </c>
      <c r="F159" s="57"/>
    </row>
    <row r="160" spans="1:6" x14ac:dyDescent="0.25">
      <c r="A160" s="90">
        <v>41718.5</v>
      </c>
      <c r="B160" s="48">
        <v>2268.3677916666602</v>
      </c>
      <c r="C160" s="49">
        <v>54.075499999999998</v>
      </c>
      <c r="D160" s="7">
        <f t="shared" si="2"/>
        <v>3</v>
      </c>
      <c r="E160" s="7" t="s">
        <v>50</v>
      </c>
      <c r="F160" s="57"/>
    </row>
    <row r="161" spans="1:6" x14ac:dyDescent="0.25">
      <c r="A161" s="90">
        <v>41719</v>
      </c>
      <c r="B161" s="48">
        <v>1968.2440909090899</v>
      </c>
      <c r="C161" s="49">
        <v>58.074090909090899</v>
      </c>
      <c r="D161" s="7">
        <f t="shared" si="2"/>
        <v>3</v>
      </c>
      <c r="E161" s="7" t="s">
        <v>50</v>
      </c>
      <c r="F161" s="57"/>
    </row>
    <row r="162" spans="1:6" x14ac:dyDescent="0.25">
      <c r="A162" s="90">
        <v>41719.5</v>
      </c>
      <c r="B162" s="48">
        <v>2173.0286249999999</v>
      </c>
      <c r="C162" s="49">
        <v>58.947666666666599</v>
      </c>
      <c r="D162" s="7">
        <f t="shared" si="2"/>
        <v>3</v>
      </c>
      <c r="E162" s="7" t="s">
        <v>50</v>
      </c>
      <c r="F162" s="57"/>
    </row>
    <row r="163" spans="1:6" x14ac:dyDescent="0.25">
      <c r="A163" s="90">
        <v>41720</v>
      </c>
      <c r="B163" s="48">
        <v>2010.4895555555499</v>
      </c>
      <c r="C163" s="49">
        <v>50.550444444444402</v>
      </c>
      <c r="D163" s="7">
        <f t="shared" si="2"/>
        <v>3</v>
      </c>
      <c r="E163" s="7" t="s">
        <v>50</v>
      </c>
      <c r="F163" s="57"/>
    </row>
    <row r="164" spans="1:6" x14ac:dyDescent="0.25">
      <c r="A164" s="90">
        <v>41720.5</v>
      </c>
      <c r="B164" s="48">
        <v>2118.1903750000001</v>
      </c>
      <c r="C164" s="49">
        <v>54.709249999999997</v>
      </c>
      <c r="D164" s="7">
        <f t="shared" si="2"/>
        <v>3</v>
      </c>
      <c r="E164" s="7" t="s">
        <v>50</v>
      </c>
      <c r="F164" s="57"/>
    </row>
    <row r="165" spans="1:6" x14ac:dyDescent="0.25">
      <c r="A165" s="90">
        <v>41721</v>
      </c>
      <c r="B165" s="48">
        <v>1785.1503749999899</v>
      </c>
      <c r="C165" s="49">
        <v>44.055250000000001</v>
      </c>
      <c r="D165" s="7">
        <f t="shared" si="2"/>
        <v>3</v>
      </c>
      <c r="E165" s="7" t="s">
        <v>50</v>
      </c>
      <c r="F165" s="57"/>
    </row>
    <row r="166" spans="1:6" x14ac:dyDescent="0.25">
      <c r="A166" s="90">
        <v>41721.5</v>
      </c>
      <c r="B166" s="48">
        <v>1962.36544999999</v>
      </c>
      <c r="C166" s="49">
        <v>52.375399999999999</v>
      </c>
      <c r="D166" s="7">
        <f t="shared" si="2"/>
        <v>3</v>
      </c>
      <c r="E166" s="7" t="s">
        <v>50</v>
      </c>
      <c r="F166" s="57"/>
    </row>
    <row r="167" spans="1:6" x14ac:dyDescent="0.25">
      <c r="A167" s="90">
        <v>41722</v>
      </c>
      <c r="B167" s="48">
        <v>1752.3128999999999</v>
      </c>
      <c r="C167" s="49">
        <v>56.051000000000002</v>
      </c>
      <c r="D167" s="7">
        <f t="shared" si="2"/>
        <v>3</v>
      </c>
      <c r="E167" s="7" t="s">
        <v>50</v>
      </c>
      <c r="F167" s="57"/>
    </row>
    <row r="168" spans="1:6" x14ac:dyDescent="0.25">
      <c r="A168" s="90">
        <v>41722.5</v>
      </c>
      <c r="B168" s="48">
        <v>1970.0640454545401</v>
      </c>
      <c r="C168" s="49">
        <v>49.247363636363602</v>
      </c>
      <c r="D168" s="7">
        <f t="shared" si="2"/>
        <v>3</v>
      </c>
      <c r="E168" s="7" t="s">
        <v>50</v>
      </c>
      <c r="F168" s="57"/>
    </row>
    <row r="169" spans="1:6" x14ac:dyDescent="0.25">
      <c r="A169" s="90">
        <v>41723</v>
      </c>
      <c r="B169" s="48">
        <v>2105.8021250000002</v>
      </c>
      <c r="C169" s="49">
        <v>51.720125000000003</v>
      </c>
      <c r="D169" s="7">
        <f t="shared" si="2"/>
        <v>3</v>
      </c>
      <c r="E169" s="7" t="s">
        <v>50</v>
      </c>
      <c r="F169" s="57"/>
    </row>
    <row r="170" spans="1:6" x14ac:dyDescent="0.25">
      <c r="A170" s="90">
        <v>41723.5</v>
      </c>
      <c r="B170" s="48">
        <v>2244.6122083333298</v>
      </c>
      <c r="C170" s="49">
        <v>58.361166666666598</v>
      </c>
      <c r="D170" s="7">
        <f t="shared" si="2"/>
        <v>3</v>
      </c>
      <c r="E170" s="7" t="s">
        <v>50</v>
      </c>
      <c r="F170" s="57"/>
    </row>
    <row r="171" spans="1:6" x14ac:dyDescent="0.25">
      <c r="A171" s="90">
        <v>41724</v>
      </c>
      <c r="B171" s="48">
        <v>2130.4705714285701</v>
      </c>
      <c r="C171" s="49">
        <v>39.493714285714198</v>
      </c>
      <c r="D171" s="7">
        <f t="shared" si="2"/>
        <v>3</v>
      </c>
      <c r="E171" s="7" t="s">
        <v>50</v>
      </c>
      <c r="F171" s="57"/>
    </row>
    <row r="172" spans="1:6" x14ac:dyDescent="0.25">
      <c r="A172" s="90">
        <v>41724.5</v>
      </c>
      <c r="B172" s="48">
        <v>2107.2345416666599</v>
      </c>
      <c r="C172" s="49">
        <v>49.298749999999998</v>
      </c>
      <c r="D172" s="7">
        <f t="shared" si="2"/>
        <v>3</v>
      </c>
      <c r="E172" s="7" t="s">
        <v>50</v>
      </c>
      <c r="F172" s="57"/>
    </row>
    <row r="173" spans="1:6" x14ac:dyDescent="0.25">
      <c r="A173" s="90">
        <v>41725</v>
      </c>
      <c r="B173" s="48">
        <v>1890.0461250000001</v>
      </c>
      <c r="C173" s="49">
        <v>56.920916666666599</v>
      </c>
      <c r="D173" s="7">
        <f t="shared" si="2"/>
        <v>3</v>
      </c>
      <c r="E173" s="7" t="s">
        <v>50</v>
      </c>
      <c r="F173" s="57"/>
    </row>
    <row r="174" spans="1:6" x14ac:dyDescent="0.25">
      <c r="A174" s="90">
        <v>41725.5</v>
      </c>
      <c r="B174" s="48">
        <v>2064.86241666666</v>
      </c>
      <c r="C174" s="49">
        <v>47.455500000000001</v>
      </c>
      <c r="D174" s="7">
        <f t="shared" si="2"/>
        <v>3</v>
      </c>
      <c r="E174" s="7" t="s">
        <v>50</v>
      </c>
      <c r="F174" s="57"/>
    </row>
    <row r="175" spans="1:6" x14ac:dyDescent="0.25">
      <c r="A175" s="90">
        <v>41726</v>
      </c>
      <c r="B175" s="48">
        <v>1992.3972777777699</v>
      </c>
      <c r="C175" s="49">
        <v>35.969888888888804</v>
      </c>
      <c r="D175" s="7">
        <f t="shared" si="2"/>
        <v>3</v>
      </c>
      <c r="E175" s="7" t="s">
        <v>50</v>
      </c>
      <c r="F175" s="57"/>
    </row>
    <row r="176" spans="1:6" x14ac:dyDescent="0.25">
      <c r="A176" s="90">
        <v>41726.5</v>
      </c>
      <c r="B176" s="48">
        <v>2193.5958333333301</v>
      </c>
      <c r="C176" s="49">
        <v>42.944777777777702</v>
      </c>
      <c r="D176" s="7">
        <f t="shared" si="2"/>
        <v>3</v>
      </c>
      <c r="E176" s="7" t="s">
        <v>50</v>
      </c>
      <c r="F176" s="57"/>
    </row>
    <row r="177" spans="1:6" x14ac:dyDescent="0.25">
      <c r="A177" s="90">
        <v>41727</v>
      </c>
      <c r="B177" s="48">
        <v>1713.057875</v>
      </c>
      <c r="C177" s="49">
        <v>36.922249999999998</v>
      </c>
      <c r="D177" s="7">
        <f t="shared" si="2"/>
        <v>3</v>
      </c>
      <c r="E177" s="7" t="s">
        <v>50</v>
      </c>
      <c r="F177" s="57"/>
    </row>
    <row r="178" spans="1:6" x14ac:dyDescent="0.25">
      <c r="A178" s="90">
        <v>41727.5</v>
      </c>
      <c r="B178" s="48">
        <v>1844.6421111111099</v>
      </c>
      <c r="C178" s="49">
        <v>36.546333333333301</v>
      </c>
      <c r="D178" s="7">
        <f t="shared" si="2"/>
        <v>3</v>
      </c>
      <c r="E178" s="7" t="s">
        <v>50</v>
      </c>
      <c r="F178" s="57"/>
    </row>
    <row r="179" spans="1:6" x14ac:dyDescent="0.25">
      <c r="A179" s="90">
        <v>41728</v>
      </c>
      <c r="B179" s="48">
        <v>1794.3062</v>
      </c>
      <c r="C179" s="49">
        <v>37.124400000000001</v>
      </c>
      <c r="D179" s="7">
        <f t="shared" si="2"/>
        <v>3</v>
      </c>
      <c r="E179" s="7" t="s">
        <v>50</v>
      </c>
      <c r="F179" s="57"/>
    </row>
    <row r="180" spans="1:6" x14ac:dyDescent="0.25">
      <c r="A180" s="90">
        <v>41728.5</v>
      </c>
      <c r="B180" s="48">
        <v>1879.9822222222199</v>
      </c>
      <c r="C180" s="49">
        <v>42.941666666666599</v>
      </c>
      <c r="D180" s="7">
        <f t="shared" si="2"/>
        <v>3</v>
      </c>
      <c r="E180" s="7" t="s">
        <v>50</v>
      </c>
      <c r="F180" s="57"/>
    </row>
    <row r="181" spans="1:6" x14ac:dyDescent="0.25">
      <c r="A181" s="90">
        <v>41729</v>
      </c>
      <c r="B181" s="48">
        <v>1726.2678333333299</v>
      </c>
      <c r="C181" s="49">
        <v>31.945999999999898</v>
      </c>
      <c r="D181" s="7">
        <f t="shared" si="2"/>
        <v>3</v>
      </c>
      <c r="E181" s="7" t="s">
        <v>50</v>
      </c>
      <c r="F181" s="57"/>
    </row>
    <row r="182" spans="1:6" x14ac:dyDescent="0.25">
      <c r="A182" s="90">
        <v>41729.5</v>
      </c>
      <c r="B182" s="48">
        <v>1909.5529166666599</v>
      </c>
      <c r="C182" s="49">
        <v>50.933333333333302</v>
      </c>
      <c r="D182" s="7">
        <f t="shared" si="2"/>
        <v>3</v>
      </c>
      <c r="E182" s="7" t="s">
        <v>50</v>
      </c>
      <c r="F182" s="57"/>
    </row>
    <row r="183" spans="1:6" x14ac:dyDescent="0.25">
      <c r="A183" s="90">
        <v>41730</v>
      </c>
      <c r="B183" s="48">
        <v>1895.5373499999901</v>
      </c>
      <c r="C183" s="49">
        <v>53.714300000000001</v>
      </c>
      <c r="D183" s="7">
        <f t="shared" si="2"/>
        <v>4</v>
      </c>
      <c r="E183" s="7" t="s">
        <v>50</v>
      </c>
      <c r="F183" s="57"/>
    </row>
    <row r="184" spans="1:6" x14ac:dyDescent="0.25">
      <c r="A184" s="90">
        <v>41730.5</v>
      </c>
      <c r="B184" s="48">
        <v>2075.2814583333302</v>
      </c>
      <c r="C184" s="49">
        <v>50.493333333333297</v>
      </c>
      <c r="D184" s="7">
        <f t="shared" si="2"/>
        <v>4</v>
      </c>
      <c r="E184" s="7" t="s">
        <v>50</v>
      </c>
      <c r="F184" s="57"/>
    </row>
    <row r="185" spans="1:6" x14ac:dyDescent="0.25">
      <c r="A185" s="90">
        <v>41731</v>
      </c>
      <c r="B185" s="48">
        <v>2204.4625000000001</v>
      </c>
      <c r="C185" s="49">
        <v>63.067083333333301</v>
      </c>
      <c r="D185" s="7">
        <f t="shared" si="2"/>
        <v>4</v>
      </c>
      <c r="E185" s="7" t="s">
        <v>50</v>
      </c>
      <c r="F185" s="57"/>
    </row>
    <row r="186" spans="1:6" x14ac:dyDescent="0.25">
      <c r="A186" s="90">
        <v>41731.5</v>
      </c>
      <c r="B186" s="48">
        <v>2647.4805833333298</v>
      </c>
      <c r="C186" s="49">
        <v>78.320583333333303</v>
      </c>
      <c r="D186" s="7">
        <f t="shared" si="2"/>
        <v>4</v>
      </c>
      <c r="E186" s="7" t="s">
        <v>50</v>
      </c>
      <c r="F186" s="57"/>
    </row>
    <row r="187" spans="1:6" x14ac:dyDescent="0.25">
      <c r="A187" s="90">
        <v>41732</v>
      </c>
      <c r="B187" s="48">
        <v>1895.28920833333</v>
      </c>
      <c r="C187" s="49">
        <v>62.180583333333303</v>
      </c>
      <c r="D187" s="7">
        <f t="shared" si="2"/>
        <v>4</v>
      </c>
      <c r="E187" s="7" t="s">
        <v>50</v>
      </c>
      <c r="F187" s="57"/>
    </row>
    <row r="188" spans="1:6" x14ac:dyDescent="0.25">
      <c r="A188" s="90">
        <v>41732.5</v>
      </c>
      <c r="B188" s="48">
        <v>2096.7167083333302</v>
      </c>
      <c r="C188" s="49">
        <v>60.060250000000003</v>
      </c>
      <c r="D188" s="7">
        <f t="shared" si="2"/>
        <v>4</v>
      </c>
      <c r="E188" s="7" t="s">
        <v>50</v>
      </c>
      <c r="F188" s="57"/>
    </row>
    <row r="189" spans="1:6" x14ac:dyDescent="0.25">
      <c r="A189" s="90">
        <v>41733</v>
      </c>
      <c r="B189" s="48">
        <v>2094.1008333333298</v>
      </c>
      <c r="C189" s="49">
        <v>45.017499999999998</v>
      </c>
      <c r="D189" s="7">
        <f t="shared" si="2"/>
        <v>4</v>
      </c>
      <c r="E189" s="7" t="s">
        <v>50</v>
      </c>
      <c r="F189" s="57"/>
    </row>
    <row r="190" spans="1:6" x14ac:dyDescent="0.25">
      <c r="A190" s="90">
        <v>41733.5</v>
      </c>
      <c r="B190" s="48">
        <v>2630.4309166666599</v>
      </c>
      <c r="C190" s="49">
        <v>79.766666666666595</v>
      </c>
      <c r="D190" s="7">
        <f t="shared" si="2"/>
        <v>4</v>
      </c>
      <c r="E190" s="7" t="s">
        <v>50</v>
      </c>
      <c r="F190" s="57"/>
    </row>
    <row r="191" spans="1:6" x14ac:dyDescent="0.25">
      <c r="A191" s="90">
        <v>41734</v>
      </c>
      <c r="B191" s="48">
        <v>1754.1857499999901</v>
      </c>
      <c r="C191" s="49">
        <v>40.561666666666603</v>
      </c>
      <c r="D191" s="7">
        <f t="shared" si="2"/>
        <v>4</v>
      </c>
      <c r="E191" s="7" t="s">
        <v>50</v>
      </c>
      <c r="F191" s="57"/>
    </row>
    <row r="192" spans="1:6" x14ac:dyDescent="0.25">
      <c r="A192" s="90">
        <v>41734.5</v>
      </c>
      <c r="B192" s="48">
        <v>1884.8855454545401</v>
      </c>
      <c r="C192" s="49">
        <v>47.821818181818102</v>
      </c>
      <c r="D192" s="7">
        <f t="shared" si="2"/>
        <v>4</v>
      </c>
      <c r="E192" s="7" t="s">
        <v>50</v>
      </c>
      <c r="F192" s="57"/>
    </row>
    <row r="193" spans="1:6" x14ac:dyDescent="0.25">
      <c r="A193" s="90">
        <v>41735</v>
      </c>
      <c r="B193" s="48">
        <v>1949.35475</v>
      </c>
      <c r="C193" s="49">
        <v>43.174583333333302</v>
      </c>
      <c r="D193" s="7">
        <f t="shared" si="2"/>
        <v>4</v>
      </c>
      <c r="E193" s="7" t="s">
        <v>50</v>
      </c>
      <c r="F193" s="57"/>
    </row>
    <row r="194" spans="1:6" x14ac:dyDescent="0.25">
      <c r="A194" s="90">
        <v>41735.5</v>
      </c>
      <c r="B194" s="48">
        <v>2305.1105416666601</v>
      </c>
      <c r="C194" s="49">
        <v>54.176666666666598</v>
      </c>
      <c r="D194" s="7">
        <f t="shared" si="2"/>
        <v>4</v>
      </c>
      <c r="E194" s="7" t="s">
        <v>50</v>
      </c>
      <c r="F194" s="57"/>
    </row>
    <row r="195" spans="1:6" x14ac:dyDescent="0.25">
      <c r="A195" s="90">
        <v>41736</v>
      </c>
      <c r="B195" s="48">
        <v>2093.9851249999901</v>
      </c>
      <c r="C195" s="49">
        <v>49.405416666666603</v>
      </c>
      <c r="D195" s="7">
        <f t="shared" si="2"/>
        <v>4</v>
      </c>
      <c r="E195" s="7" t="s">
        <v>50</v>
      </c>
      <c r="F195" s="57"/>
    </row>
    <row r="196" spans="1:6" x14ac:dyDescent="0.25">
      <c r="A196" s="90">
        <v>41736.5</v>
      </c>
      <c r="B196" s="48">
        <v>2421.5386249999901</v>
      </c>
      <c r="C196" s="49">
        <v>73.729583333333295</v>
      </c>
      <c r="D196" s="7">
        <f t="shared" ref="D196:D259" si="3">MONTH(A196)</f>
        <v>4</v>
      </c>
      <c r="E196" s="7" t="s">
        <v>50</v>
      </c>
      <c r="F196" s="57"/>
    </row>
    <row r="197" spans="1:6" x14ac:dyDescent="0.25">
      <c r="A197" s="90">
        <v>41737</v>
      </c>
      <c r="B197" s="48">
        <v>1716.26629166666</v>
      </c>
      <c r="C197" s="49">
        <v>44.014999999999901</v>
      </c>
      <c r="D197" s="7">
        <f t="shared" si="3"/>
        <v>4</v>
      </c>
      <c r="E197" s="7" t="s">
        <v>50</v>
      </c>
      <c r="F197" s="57"/>
    </row>
    <row r="198" spans="1:6" x14ac:dyDescent="0.25">
      <c r="A198" s="90">
        <v>41737.5</v>
      </c>
      <c r="B198" s="48">
        <v>1981.6607083333299</v>
      </c>
      <c r="C198" s="49">
        <v>51.409583333333302</v>
      </c>
      <c r="D198" s="7">
        <f t="shared" si="3"/>
        <v>4</v>
      </c>
      <c r="E198" s="7" t="s">
        <v>50</v>
      </c>
      <c r="F198" s="57"/>
    </row>
    <row r="199" spans="1:6" x14ac:dyDescent="0.25">
      <c r="A199" s="90">
        <v>41738</v>
      </c>
      <c r="B199" s="48">
        <v>1874.97291666666</v>
      </c>
      <c r="C199" s="49">
        <v>47.154583333333299</v>
      </c>
      <c r="D199" s="7">
        <f t="shared" si="3"/>
        <v>4</v>
      </c>
      <c r="E199" s="7" t="s">
        <v>50</v>
      </c>
      <c r="F199" s="57"/>
    </row>
    <row r="200" spans="1:6" x14ac:dyDescent="0.25">
      <c r="A200" s="90">
        <v>41738.5</v>
      </c>
      <c r="B200" s="48">
        <v>2096.9939999999901</v>
      </c>
      <c r="C200" s="49">
        <v>65.525416666666601</v>
      </c>
      <c r="D200" s="7">
        <f t="shared" si="3"/>
        <v>4</v>
      </c>
      <c r="E200" s="7" t="s">
        <v>50</v>
      </c>
      <c r="F200" s="57"/>
    </row>
    <row r="201" spans="1:6" x14ac:dyDescent="0.25">
      <c r="A201" s="90">
        <v>41739</v>
      </c>
      <c r="B201" s="48">
        <v>1859.7716666666599</v>
      </c>
      <c r="C201" s="49">
        <v>61.518333333333302</v>
      </c>
      <c r="D201" s="7">
        <f t="shared" si="3"/>
        <v>4</v>
      </c>
      <c r="E201" s="7" t="s">
        <v>50</v>
      </c>
      <c r="F201" s="57"/>
    </row>
    <row r="202" spans="1:6" x14ac:dyDescent="0.25">
      <c r="A202" s="90">
        <v>41739.5</v>
      </c>
      <c r="B202" s="48">
        <v>2115.2125000000001</v>
      </c>
      <c r="C202" s="49">
        <v>79.883750000000006</v>
      </c>
      <c r="D202" s="7">
        <f t="shared" si="3"/>
        <v>4</v>
      </c>
      <c r="E202" s="7" t="s">
        <v>50</v>
      </c>
      <c r="F202" s="57"/>
    </row>
    <row r="203" spans="1:6" x14ac:dyDescent="0.25">
      <c r="A203" s="90">
        <v>41740</v>
      </c>
      <c r="B203" s="48">
        <v>2080.5575833333301</v>
      </c>
      <c r="C203" s="49">
        <v>53.233749999999901</v>
      </c>
      <c r="D203" s="7">
        <f t="shared" si="3"/>
        <v>4</v>
      </c>
      <c r="E203" s="7" t="s">
        <v>50</v>
      </c>
      <c r="F203" s="57"/>
    </row>
    <row r="204" spans="1:6" x14ac:dyDescent="0.25">
      <c r="A204" s="90">
        <v>41740.5</v>
      </c>
      <c r="B204" s="48">
        <v>2572.0059999999999</v>
      </c>
      <c r="C204" s="49">
        <v>88.894999999999996</v>
      </c>
      <c r="D204" s="7">
        <f t="shared" si="3"/>
        <v>4</v>
      </c>
      <c r="E204" s="7" t="s">
        <v>50</v>
      </c>
      <c r="F204" s="57"/>
    </row>
    <row r="205" spans="1:6" x14ac:dyDescent="0.25">
      <c r="A205" s="90">
        <v>41741</v>
      </c>
      <c r="B205" s="48">
        <v>1915.4982</v>
      </c>
      <c r="C205" s="49">
        <v>28.648499999999999</v>
      </c>
      <c r="D205" s="7">
        <f t="shared" si="3"/>
        <v>4</v>
      </c>
      <c r="E205" s="7" t="s">
        <v>50</v>
      </c>
      <c r="F205" s="57"/>
    </row>
    <row r="206" spans="1:6" x14ac:dyDescent="0.25">
      <c r="A206" s="90">
        <v>41741.5</v>
      </c>
      <c r="B206" s="48">
        <v>2139.759</v>
      </c>
      <c r="C206" s="49">
        <v>44.792916666666599</v>
      </c>
      <c r="D206" s="7">
        <f t="shared" si="3"/>
        <v>4</v>
      </c>
      <c r="E206" s="7" t="s">
        <v>50</v>
      </c>
      <c r="F206" s="57"/>
    </row>
    <row r="207" spans="1:6" x14ac:dyDescent="0.25">
      <c r="A207" s="90">
        <v>41742</v>
      </c>
      <c r="B207" s="48">
        <v>1821.2655833333299</v>
      </c>
      <c r="C207" s="49">
        <v>47.22625</v>
      </c>
      <c r="D207" s="7">
        <f t="shared" si="3"/>
        <v>4</v>
      </c>
      <c r="E207" s="7" t="s">
        <v>50</v>
      </c>
      <c r="F207" s="57"/>
    </row>
    <row r="208" spans="1:6" x14ac:dyDescent="0.25">
      <c r="A208" s="90">
        <v>41742.5</v>
      </c>
      <c r="B208" s="48">
        <v>2098.1899166666599</v>
      </c>
      <c r="C208" s="49">
        <v>49.3720833333333</v>
      </c>
      <c r="D208" s="7">
        <f t="shared" si="3"/>
        <v>4</v>
      </c>
      <c r="E208" s="7" t="s">
        <v>50</v>
      </c>
      <c r="F208" s="57"/>
    </row>
    <row r="209" spans="1:6" x14ac:dyDescent="0.25">
      <c r="A209" s="90">
        <v>41743</v>
      </c>
      <c r="B209" s="48">
        <v>1740.50766666666</v>
      </c>
      <c r="C209" s="49">
        <v>51.491666666666603</v>
      </c>
      <c r="D209" s="7">
        <f t="shared" si="3"/>
        <v>4</v>
      </c>
      <c r="E209" s="7" t="s">
        <v>50</v>
      </c>
      <c r="F209" s="57"/>
    </row>
    <row r="210" spans="1:6" x14ac:dyDescent="0.25">
      <c r="A210" s="90">
        <v>41743.5</v>
      </c>
      <c r="B210" s="48">
        <v>2164.19929166666</v>
      </c>
      <c r="C210" s="49">
        <v>53.55</v>
      </c>
      <c r="D210" s="7">
        <f t="shared" si="3"/>
        <v>4</v>
      </c>
      <c r="E210" s="7" t="s">
        <v>50</v>
      </c>
      <c r="F210" s="57"/>
    </row>
    <row r="211" spans="1:6" x14ac:dyDescent="0.25">
      <c r="A211" s="90">
        <v>41744</v>
      </c>
      <c r="B211" s="48">
        <v>2045.9454166666601</v>
      </c>
      <c r="C211" s="49">
        <v>52.564166666666601</v>
      </c>
      <c r="D211" s="7">
        <f t="shared" si="3"/>
        <v>4</v>
      </c>
      <c r="E211" s="7" t="s">
        <v>50</v>
      </c>
      <c r="F211" s="57"/>
    </row>
    <row r="212" spans="1:6" x14ac:dyDescent="0.25">
      <c r="A212" s="90">
        <v>41744.5</v>
      </c>
      <c r="B212" s="48">
        <v>2398.56170833333</v>
      </c>
      <c r="C212" s="49">
        <v>56.3049999999999</v>
      </c>
      <c r="D212" s="7">
        <f t="shared" si="3"/>
        <v>4</v>
      </c>
      <c r="E212" s="7" t="s">
        <v>50</v>
      </c>
      <c r="F212" s="57"/>
    </row>
    <row r="213" spans="1:6" x14ac:dyDescent="0.25">
      <c r="A213" s="90">
        <v>41745</v>
      </c>
      <c r="B213" s="48">
        <v>2048.9234999999999</v>
      </c>
      <c r="C213" s="49">
        <v>50.992916666666602</v>
      </c>
      <c r="D213" s="7">
        <f t="shared" si="3"/>
        <v>4</v>
      </c>
      <c r="E213" s="7" t="s">
        <v>50</v>
      </c>
      <c r="F213" s="57"/>
    </row>
    <row r="214" spans="1:6" x14ac:dyDescent="0.25">
      <c r="A214" s="90">
        <v>41745.5</v>
      </c>
      <c r="B214" s="48">
        <v>2373.5059999999999</v>
      </c>
      <c r="C214" s="49">
        <v>54.992916666666602</v>
      </c>
      <c r="D214" s="7">
        <f t="shared" si="3"/>
        <v>4</v>
      </c>
      <c r="E214" s="7" t="s">
        <v>50</v>
      </c>
      <c r="F214" s="57"/>
    </row>
    <row r="215" spans="1:6" x14ac:dyDescent="0.25">
      <c r="A215" s="90">
        <v>41746</v>
      </c>
      <c r="B215" s="48">
        <v>1995.30845833333</v>
      </c>
      <c r="C215" s="49">
        <v>50.9091666666666</v>
      </c>
      <c r="D215" s="7">
        <f t="shared" si="3"/>
        <v>4</v>
      </c>
      <c r="E215" s="7" t="s">
        <v>50</v>
      </c>
      <c r="F215" s="57"/>
    </row>
    <row r="216" spans="1:6" x14ac:dyDescent="0.25">
      <c r="A216" s="90">
        <v>41746.5</v>
      </c>
      <c r="B216" s="48">
        <v>2278.0785833333298</v>
      </c>
      <c r="C216" s="49">
        <v>50.233333333333299</v>
      </c>
      <c r="D216" s="7">
        <f t="shared" si="3"/>
        <v>4</v>
      </c>
      <c r="E216" s="7" t="s">
        <v>50</v>
      </c>
      <c r="F216" s="57"/>
    </row>
    <row r="217" spans="1:6" x14ac:dyDescent="0.25">
      <c r="A217" s="90">
        <v>41747</v>
      </c>
      <c r="B217" s="48">
        <v>1923.8526666666601</v>
      </c>
      <c r="C217" s="49">
        <v>45.06</v>
      </c>
      <c r="D217" s="7">
        <f t="shared" si="3"/>
        <v>4</v>
      </c>
      <c r="E217" s="7" t="s">
        <v>50</v>
      </c>
      <c r="F217" s="57"/>
    </row>
    <row r="218" spans="1:6" x14ac:dyDescent="0.25">
      <c r="A218" s="90">
        <v>41747.5</v>
      </c>
      <c r="B218" s="48">
        <v>2298.48358333333</v>
      </c>
      <c r="C218" s="49">
        <v>48.699583333333301</v>
      </c>
      <c r="D218" s="7">
        <f t="shared" si="3"/>
        <v>4</v>
      </c>
      <c r="E218" s="7" t="s">
        <v>50</v>
      </c>
      <c r="F218" s="57"/>
    </row>
    <row r="219" spans="1:6" x14ac:dyDescent="0.25">
      <c r="A219" s="90">
        <v>41748</v>
      </c>
      <c r="B219" s="48">
        <v>1924.03687499999</v>
      </c>
      <c r="C219" s="49">
        <v>48.758333333333297</v>
      </c>
      <c r="D219" s="7">
        <f t="shared" si="3"/>
        <v>4</v>
      </c>
      <c r="E219" s="7" t="s">
        <v>50</v>
      </c>
      <c r="F219" s="57"/>
    </row>
    <row r="220" spans="1:6" x14ac:dyDescent="0.25">
      <c r="A220" s="90">
        <v>41748.5</v>
      </c>
      <c r="B220" s="48">
        <v>2205.9349166666598</v>
      </c>
      <c r="C220" s="49">
        <v>48.168333333333301</v>
      </c>
      <c r="D220" s="7">
        <f t="shared" si="3"/>
        <v>4</v>
      </c>
      <c r="E220" s="7" t="s">
        <v>50</v>
      </c>
      <c r="F220" s="57"/>
    </row>
    <row r="221" spans="1:6" x14ac:dyDescent="0.25">
      <c r="A221" s="90">
        <v>41749</v>
      </c>
      <c r="B221" s="48">
        <v>1731.95370833333</v>
      </c>
      <c r="C221" s="49">
        <v>50.261666666666599</v>
      </c>
      <c r="D221" s="7">
        <f t="shared" si="3"/>
        <v>4</v>
      </c>
      <c r="E221" s="7" t="s">
        <v>50</v>
      </c>
      <c r="F221" s="57"/>
    </row>
    <row r="222" spans="1:6" x14ac:dyDescent="0.25">
      <c r="A222" s="90">
        <v>41749.5</v>
      </c>
      <c r="B222" s="48">
        <v>1932.3406666666599</v>
      </c>
      <c r="C222" s="49">
        <v>47.798333333333296</v>
      </c>
      <c r="D222" s="7">
        <f t="shared" si="3"/>
        <v>4</v>
      </c>
      <c r="E222" s="7" t="s">
        <v>50</v>
      </c>
      <c r="F222" s="57"/>
    </row>
    <row r="223" spans="1:6" x14ac:dyDescent="0.25">
      <c r="A223" s="90">
        <v>41750</v>
      </c>
      <c r="B223" s="48">
        <v>1618.6572916666601</v>
      </c>
      <c r="C223" s="49">
        <v>49.244166666666601</v>
      </c>
      <c r="D223" s="7">
        <f t="shared" si="3"/>
        <v>4</v>
      </c>
      <c r="E223" s="7" t="s">
        <v>50</v>
      </c>
      <c r="F223" s="57"/>
    </row>
    <row r="224" spans="1:6" x14ac:dyDescent="0.25">
      <c r="A224" s="90">
        <v>41750.5</v>
      </c>
      <c r="B224" s="48">
        <v>1923.4404583333301</v>
      </c>
      <c r="C224" s="49">
        <v>50.734583333333298</v>
      </c>
      <c r="D224" s="7">
        <f t="shared" si="3"/>
        <v>4</v>
      </c>
      <c r="E224" s="7" t="s">
        <v>50</v>
      </c>
      <c r="F224" s="57"/>
    </row>
    <row r="225" spans="1:6" x14ac:dyDescent="0.25">
      <c r="A225" s="90">
        <v>41751</v>
      </c>
      <c r="B225" s="48">
        <v>1879.78416666666</v>
      </c>
      <c r="C225" s="49">
        <v>53.69</v>
      </c>
      <c r="D225" s="7">
        <f t="shared" si="3"/>
        <v>4</v>
      </c>
      <c r="E225" s="7" t="s">
        <v>50</v>
      </c>
      <c r="F225" s="57"/>
    </row>
    <row r="226" spans="1:6" x14ac:dyDescent="0.25">
      <c r="A226" s="90">
        <v>41751.5</v>
      </c>
      <c r="B226" s="48">
        <v>2109.7046666666602</v>
      </c>
      <c r="C226" s="49">
        <v>53.271666666666597</v>
      </c>
      <c r="D226" s="7">
        <f t="shared" si="3"/>
        <v>4</v>
      </c>
      <c r="E226" s="7" t="s">
        <v>50</v>
      </c>
      <c r="F226" s="57"/>
    </row>
    <row r="227" spans="1:6" x14ac:dyDescent="0.25">
      <c r="A227" s="90">
        <v>41752</v>
      </c>
      <c r="B227" s="48">
        <v>1805.62670833333</v>
      </c>
      <c r="C227" s="49">
        <v>49.4508333333333</v>
      </c>
      <c r="D227" s="7">
        <f t="shared" si="3"/>
        <v>4</v>
      </c>
      <c r="E227" s="7" t="s">
        <v>50</v>
      </c>
      <c r="F227" s="57"/>
    </row>
    <row r="228" spans="1:6" x14ac:dyDescent="0.25">
      <c r="A228" s="90">
        <v>41752.5</v>
      </c>
      <c r="B228" s="48">
        <v>2094.1961249999999</v>
      </c>
      <c r="C228" s="49">
        <v>52.059166666666599</v>
      </c>
      <c r="D228" s="7">
        <f t="shared" si="3"/>
        <v>4</v>
      </c>
      <c r="E228" s="7" t="s">
        <v>50</v>
      </c>
      <c r="F228" s="57"/>
    </row>
    <row r="229" spans="1:6" x14ac:dyDescent="0.25">
      <c r="A229" s="90">
        <v>41753</v>
      </c>
      <c r="B229" s="48">
        <v>1835.2183333333301</v>
      </c>
      <c r="C229" s="49">
        <v>37.89</v>
      </c>
      <c r="D229" s="7">
        <f t="shared" si="3"/>
        <v>4</v>
      </c>
      <c r="E229" s="7" t="s">
        <v>50</v>
      </c>
      <c r="F229" s="57"/>
    </row>
    <row r="230" spans="1:6" x14ac:dyDescent="0.25">
      <c r="A230" s="90">
        <v>41753.5</v>
      </c>
      <c r="B230" s="48">
        <v>2135.9254999999998</v>
      </c>
      <c r="C230" s="49">
        <v>45.816666666666599</v>
      </c>
      <c r="D230" s="7">
        <f t="shared" si="3"/>
        <v>4</v>
      </c>
      <c r="E230" s="7" t="s">
        <v>50</v>
      </c>
      <c r="F230" s="57"/>
    </row>
    <row r="231" spans="1:6" x14ac:dyDescent="0.25">
      <c r="A231" s="90">
        <v>41754</v>
      </c>
      <c r="B231" s="48">
        <v>1650.9535000000001</v>
      </c>
      <c r="C231" s="49">
        <v>36.757083333333298</v>
      </c>
      <c r="D231" s="7">
        <f t="shared" si="3"/>
        <v>4</v>
      </c>
      <c r="E231" s="7" t="s">
        <v>50</v>
      </c>
      <c r="F231" s="57"/>
    </row>
    <row r="232" spans="1:6" x14ac:dyDescent="0.25">
      <c r="A232" s="90">
        <v>41754.5</v>
      </c>
      <c r="B232" s="48">
        <v>1909.9368750000001</v>
      </c>
      <c r="C232" s="49">
        <v>44.214583333333302</v>
      </c>
      <c r="D232" s="7">
        <f t="shared" si="3"/>
        <v>4</v>
      </c>
      <c r="E232" s="7" t="s">
        <v>50</v>
      </c>
      <c r="F232" s="57"/>
    </row>
    <row r="233" spans="1:6" x14ac:dyDescent="0.25">
      <c r="A233" s="90">
        <v>41755</v>
      </c>
      <c r="B233" s="48">
        <v>1819.76733333333</v>
      </c>
      <c r="C233" s="49">
        <v>49.384583333333303</v>
      </c>
      <c r="D233" s="7">
        <f t="shared" si="3"/>
        <v>4</v>
      </c>
      <c r="E233" s="7" t="s">
        <v>50</v>
      </c>
      <c r="F233" s="57"/>
    </row>
    <row r="234" spans="1:6" x14ac:dyDescent="0.25">
      <c r="A234" s="90">
        <v>41755.5</v>
      </c>
      <c r="B234" s="48">
        <v>2076.1788333333302</v>
      </c>
      <c r="C234" s="49">
        <v>48.080416666666601</v>
      </c>
      <c r="D234" s="7">
        <f t="shared" si="3"/>
        <v>4</v>
      </c>
      <c r="E234" s="7" t="s">
        <v>50</v>
      </c>
      <c r="F234" s="57"/>
    </row>
    <row r="235" spans="1:6" x14ac:dyDescent="0.25">
      <c r="A235" s="90">
        <v>41756</v>
      </c>
      <c r="B235" s="48">
        <v>1647.1206666666601</v>
      </c>
      <c r="C235" s="49">
        <v>52.469583333333297</v>
      </c>
      <c r="D235" s="7">
        <f t="shared" si="3"/>
        <v>4</v>
      </c>
      <c r="E235" s="7" t="s">
        <v>50</v>
      </c>
      <c r="F235" s="57"/>
    </row>
    <row r="236" spans="1:6" x14ac:dyDescent="0.25">
      <c r="A236" s="90">
        <v>41756.5</v>
      </c>
      <c r="B236" s="48">
        <v>1907.8098749999999</v>
      </c>
      <c r="C236" s="49">
        <v>53.402916666666599</v>
      </c>
      <c r="D236" s="7">
        <f t="shared" si="3"/>
        <v>4</v>
      </c>
      <c r="E236" s="7" t="s">
        <v>50</v>
      </c>
      <c r="F236" s="57"/>
    </row>
    <row r="237" spans="1:6" x14ac:dyDescent="0.25">
      <c r="A237" s="90">
        <v>41757</v>
      </c>
      <c r="B237" s="48">
        <v>1546.12645833333</v>
      </c>
      <c r="C237" s="49">
        <v>39.446249999999999</v>
      </c>
      <c r="D237" s="7">
        <f t="shared" si="3"/>
        <v>4</v>
      </c>
      <c r="E237" s="7" t="s">
        <v>50</v>
      </c>
      <c r="F237" s="57"/>
    </row>
    <row r="238" spans="1:6" x14ac:dyDescent="0.25">
      <c r="A238" s="90">
        <v>41757.5</v>
      </c>
      <c r="B238" s="48">
        <v>1858.03879166666</v>
      </c>
      <c r="C238" s="49">
        <v>47.963333333333303</v>
      </c>
      <c r="D238" s="7">
        <f t="shared" si="3"/>
        <v>4</v>
      </c>
      <c r="E238" s="7" t="s">
        <v>50</v>
      </c>
      <c r="F238" s="57"/>
    </row>
    <row r="239" spans="1:6" x14ac:dyDescent="0.25">
      <c r="A239" s="90">
        <v>41758</v>
      </c>
      <c r="B239" s="48">
        <v>1922.3710000000001</v>
      </c>
      <c r="C239" s="49">
        <v>42.502222222222201</v>
      </c>
      <c r="D239" s="7">
        <f t="shared" si="3"/>
        <v>4</v>
      </c>
      <c r="E239" s="7" t="s">
        <v>50</v>
      </c>
      <c r="F239" s="57"/>
    </row>
    <row r="240" spans="1:6" x14ac:dyDescent="0.25">
      <c r="A240" s="90">
        <v>41758.5</v>
      </c>
      <c r="B240" s="48">
        <v>2112.4864583333301</v>
      </c>
      <c r="C240" s="49">
        <v>44.941666666666599</v>
      </c>
      <c r="D240" s="7">
        <f t="shared" si="3"/>
        <v>4</v>
      </c>
      <c r="E240" s="7" t="s">
        <v>50</v>
      </c>
      <c r="F240" s="57"/>
    </row>
    <row r="241" spans="1:6" x14ac:dyDescent="0.25">
      <c r="A241" s="90">
        <v>41759</v>
      </c>
      <c r="B241" s="48">
        <v>2040.2557142857099</v>
      </c>
      <c r="C241" s="49">
        <v>45.204285714285703</v>
      </c>
      <c r="D241" s="7">
        <f t="shared" si="3"/>
        <v>4</v>
      </c>
      <c r="E241" s="7" t="s">
        <v>50</v>
      </c>
      <c r="F241" s="57"/>
    </row>
    <row r="242" spans="1:6" x14ac:dyDescent="0.25">
      <c r="A242" s="90">
        <v>41759.5</v>
      </c>
      <c r="B242" s="48">
        <v>2149.3773333333302</v>
      </c>
      <c r="C242" s="49">
        <v>48.322083333333303</v>
      </c>
      <c r="D242" s="7">
        <f t="shared" si="3"/>
        <v>4</v>
      </c>
      <c r="E242" s="7" t="s">
        <v>50</v>
      </c>
      <c r="F242" s="57"/>
    </row>
    <row r="243" spans="1:6" x14ac:dyDescent="0.25">
      <c r="A243" s="90">
        <v>41760</v>
      </c>
      <c r="B243" s="48">
        <v>1816.9179999999999</v>
      </c>
      <c r="C243" s="49">
        <v>44.181666666666601</v>
      </c>
      <c r="D243" s="7">
        <f t="shared" si="3"/>
        <v>5</v>
      </c>
      <c r="E243" s="7" t="s">
        <v>50</v>
      </c>
      <c r="F243" s="57"/>
    </row>
    <row r="244" spans="1:6" x14ac:dyDescent="0.25">
      <c r="A244" s="90">
        <v>41760.5</v>
      </c>
      <c r="B244" s="48">
        <v>2432.2733181818098</v>
      </c>
      <c r="C244" s="49">
        <v>79.288727272727201</v>
      </c>
      <c r="D244" s="7">
        <f t="shared" si="3"/>
        <v>5</v>
      </c>
      <c r="E244" s="7" t="s">
        <v>50</v>
      </c>
      <c r="F244" s="57"/>
    </row>
    <row r="245" spans="1:6" x14ac:dyDescent="0.25">
      <c r="A245" s="90">
        <v>41761</v>
      </c>
      <c r="B245" s="48">
        <v>2029.36579166666</v>
      </c>
      <c r="C245" s="49">
        <v>51.941249999999997</v>
      </c>
      <c r="D245" s="7">
        <f t="shared" si="3"/>
        <v>5</v>
      </c>
      <c r="E245" s="7" t="s">
        <v>50</v>
      </c>
      <c r="F245" s="57"/>
    </row>
    <row r="246" spans="1:6" x14ac:dyDescent="0.25">
      <c r="A246" s="90">
        <v>41761.5</v>
      </c>
      <c r="B246" s="48">
        <v>2417.7076666666599</v>
      </c>
      <c r="C246" s="49">
        <v>49.0996666666666</v>
      </c>
      <c r="D246" s="7">
        <f t="shared" si="3"/>
        <v>5</v>
      </c>
      <c r="E246" s="7" t="s">
        <v>50</v>
      </c>
      <c r="F246" s="57"/>
    </row>
    <row r="247" spans="1:6" x14ac:dyDescent="0.25">
      <c r="A247" s="90">
        <v>41762</v>
      </c>
      <c r="B247" s="48">
        <v>1971.1330416666599</v>
      </c>
      <c r="C247" s="49">
        <v>66.743333333333297</v>
      </c>
      <c r="D247" s="7">
        <f t="shared" si="3"/>
        <v>5</v>
      </c>
      <c r="E247" s="7" t="s">
        <v>50</v>
      </c>
      <c r="F247" s="57"/>
    </row>
    <row r="248" spans="1:6" x14ac:dyDescent="0.25">
      <c r="A248" s="90">
        <v>41762.5</v>
      </c>
      <c r="B248" s="48">
        <v>2307.2817083333298</v>
      </c>
      <c r="C248" s="49">
        <v>59.953249999999997</v>
      </c>
      <c r="D248" s="7">
        <f t="shared" si="3"/>
        <v>5</v>
      </c>
      <c r="E248" s="7" t="s">
        <v>50</v>
      </c>
      <c r="F248" s="57"/>
    </row>
    <row r="249" spans="1:6" x14ac:dyDescent="0.25">
      <c r="A249" s="90">
        <v>41763</v>
      </c>
      <c r="B249" s="48">
        <v>2072.0460416666601</v>
      </c>
      <c r="C249" s="49">
        <v>48.052500000000002</v>
      </c>
      <c r="D249" s="7">
        <f t="shared" si="3"/>
        <v>5</v>
      </c>
      <c r="E249" s="7" t="s">
        <v>50</v>
      </c>
      <c r="F249" s="57"/>
    </row>
    <row r="250" spans="1:6" x14ac:dyDescent="0.25">
      <c r="A250" s="90">
        <v>41763.5</v>
      </c>
      <c r="B250" s="48">
        <v>2325.5537083333302</v>
      </c>
      <c r="C250" s="49">
        <v>43.413333333333298</v>
      </c>
      <c r="D250" s="7">
        <f t="shared" si="3"/>
        <v>5</v>
      </c>
      <c r="E250" s="7" t="s">
        <v>50</v>
      </c>
      <c r="F250" s="57"/>
    </row>
    <row r="251" spans="1:6" x14ac:dyDescent="0.25">
      <c r="A251" s="90">
        <v>41764</v>
      </c>
      <c r="B251" s="48">
        <v>1682.53033333333</v>
      </c>
      <c r="C251" s="49">
        <v>41.137499999999903</v>
      </c>
      <c r="D251" s="7">
        <f t="shared" si="3"/>
        <v>5</v>
      </c>
      <c r="E251" s="7" t="s">
        <v>50</v>
      </c>
      <c r="F251" s="57"/>
    </row>
    <row r="252" spans="1:6" x14ac:dyDescent="0.25">
      <c r="A252" s="90">
        <v>41764.5</v>
      </c>
      <c r="B252" s="48">
        <v>1845.6923750000001</v>
      </c>
      <c r="C252" s="49">
        <v>54.3541666666666</v>
      </c>
      <c r="D252" s="7">
        <f t="shared" si="3"/>
        <v>5</v>
      </c>
      <c r="E252" s="7" t="s">
        <v>50</v>
      </c>
      <c r="F252" s="57"/>
    </row>
    <row r="253" spans="1:6" x14ac:dyDescent="0.25">
      <c r="A253" s="90">
        <v>41765</v>
      </c>
      <c r="B253" s="48">
        <v>1947.2274583333301</v>
      </c>
      <c r="C253" s="49">
        <v>50.5133333333333</v>
      </c>
      <c r="D253" s="7">
        <f t="shared" si="3"/>
        <v>5</v>
      </c>
      <c r="E253" s="7" t="s">
        <v>50</v>
      </c>
      <c r="F253" s="57"/>
    </row>
    <row r="254" spans="1:6" x14ac:dyDescent="0.25">
      <c r="A254" s="90">
        <v>41765.5</v>
      </c>
      <c r="B254" s="48">
        <v>2272.6708333333299</v>
      </c>
      <c r="C254" s="49">
        <v>59.321666666666601</v>
      </c>
      <c r="D254" s="7">
        <f t="shared" si="3"/>
        <v>5</v>
      </c>
      <c r="E254" s="7" t="s">
        <v>50</v>
      </c>
      <c r="F254" s="57"/>
    </row>
    <row r="255" spans="1:6" x14ac:dyDescent="0.25">
      <c r="A255" s="90">
        <v>41766</v>
      </c>
      <c r="B255" s="48">
        <v>2162.9690416666599</v>
      </c>
      <c r="C255" s="49">
        <v>70.624166666666596</v>
      </c>
      <c r="D255" s="7">
        <f t="shared" si="3"/>
        <v>5</v>
      </c>
      <c r="E255" s="7" t="s">
        <v>50</v>
      </c>
      <c r="F255" s="57"/>
    </row>
    <row r="256" spans="1:6" x14ac:dyDescent="0.25">
      <c r="A256" s="90">
        <v>41766.5</v>
      </c>
      <c r="B256" s="48">
        <v>2396.8091666666601</v>
      </c>
      <c r="C256" s="49">
        <v>75.650833333333296</v>
      </c>
      <c r="D256" s="7">
        <f t="shared" si="3"/>
        <v>5</v>
      </c>
      <c r="E256" s="7" t="s">
        <v>50</v>
      </c>
      <c r="F256" s="57"/>
    </row>
    <row r="257" spans="1:6" x14ac:dyDescent="0.25">
      <c r="A257" s="90">
        <v>41767</v>
      </c>
      <c r="B257" s="48">
        <v>1959.90287499999</v>
      </c>
      <c r="C257" s="49">
        <v>48.5474999999999</v>
      </c>
      <c r="D257" s="7">
        <f t="shared" si="3"/>
        <v>5</v>
      </c>
      <c r="E257" s="7" t="s">
        <v>50</v>
      </c>
      <c r="F257" s="57"/>
    </row>
    <row r="258" spans="1:6" x14ac:dyDescent="0.25">
      <c r="A258" s="90">
        <v>41767.5</v>
      </c>
      <c r="B258" s="48">
        <v>2223.83566666666</v>
      </c>
      <c r="C258" s="49">
        <v>45.350833333333298</v>
      </c>
      <c r="D258" s="7">
        <f t="shared" si="3"/>
        <v>5</v>
      </c>
      <c r="E258" s="7" t="s">
        <v>50</v>
      </c>
      <c r="F258" s="57"/>
    </row>
    <row r="259" spans="1:6" x14ac:dyDescent="0.25">
      <c r="A259" s="90">
        <v>41768</v>
      </c>
      <c r="B259" s="48">
        <v>1947.63870833333</v>
      </c>
      <c r="C259" s="49">
        <v>47.290833333333303</v>
      </c>
      <c r="D259" s="7">
        <f t="shared" si="3"/>
        <v>5</v>
      </c>
      <c r="E259" s="7" t="s">
        <v>50</v>
      </c>
      <c r="F259" s="57"/>
    </row>
    <row r="260" spans="1:6" x14ac:dyDescent="0.25">
      <c r="A260" s="90">
        <v>41768.5</v>
      </c>
      <c r="B260" s="48">
        <v>2195.3652916666601</v>
      </c>
      <c r="C260" s="49">
        <v>60.935416666666598</v>
      </c>
      <c r="D260" s="7">
        <f t="shared" ref="D260:D323" si="4">MONTH(A260)</f>
        <v>5</v>
      </c>
      <c r="E260" s="7" t="s">
        <v>50</v>
      </c>
      <c r="F260" s="57"/>
    </row>
    <row r="261" spans="1:6" x14ac:dyDescent="0.25">
      <c r="A261" s="90">
        <v>41769</v>
      </c>
      <c r="B261" s="48">
        <v>1752.35545833333</v>
      </c>
      <c r="C261" s="49">
        <v>60.887916666666598</v>
      </c>
      <c r="D261" s="7">
        <f t="shared" si="4"/>
        <v>5</v>
      </c>
      <c r="E261" s="7" t="s">
        <v>50</v>
      </c>
      <c r="F261" s="57"/>
    </row>
    <row r="262" spans="1:6" x14ac:dyDescent="0.25">
      <c r="A262" s="90">
        <v>41769.5</v>
      </c>
      <c r="B262" s="48">
        <v>1953.0465833333301</v>
      </c>
      <c r="C262" s="49">
        <v>73.694583333333298</v>
      </c>
      <c r="D262" s="7">
        <f t="shared" si="4"/>
        <v>5</v>
      </c>
      <c r="E262" s="7" t="s">
        <v>50</v>
      </c>
      <c r="F262" s="57"/>
    </row>
    <row r="263" spans="1:6" x14ac:dyDescent="0.25">
      <c r="A263" s="90">
        <v>41770</v>
      </c>
      <c r="B263" s="48">
        <v>2006.93199999999</v>
      </c>
      <c r="C263" s="49">
        <v>57.995833333333302</v>
      </c>
      <c r="D263" s="7">
        <f t="shared" si="4"/>
        <v>5</v>
      </c>
      <c r="E263" s="7" t="s">
        <v>50</v>
      </c>
      <c r="F263" s="57"/>
    </row>
    <row r="264" spans="1:6" x14ac:dyDescent="0.25">
      <c r="A264" s="90">
        <v>41770.5</v>
      </c>
      <c r="B264" s="48">
        <v>2167.6819583333299</v>
      </c>
      <c r="C264" s="49">
        <v>49.681249999999999</v>
      </c>
      <c r="D264" s="7">
        <f t="shared" si="4"/>
        <v>5</v>
      </c>
      <c r="E264" s="7" t="s">
        <v>50</v>
      </c>
      <c r="F264" s="57"/>
    </row>
    <row r="265" spans="1:6" x14ac:dyDescent="0.25">
      <c r="A265" s="90">
        <v>41771</v>
      </c>
      <c r="B265" s="48">
        <v>2025.9698333333299</v>
      </c>
      <c r="C265" s="49">
        <v>28.802777777777699</v>
      </c>
      <c r="D265" s="7">
        <f t="shared" si="4"/>
        <v>5</v>
      </c>
      <c r="E265" s="7" t="s">
        <v>50</v>
      </c>
      <c r="F265" s="57"/>
    </row>
    <row r="266" spans="1:6" x14ac:dyDescent="0.25">
      <c r="A266" s="90">
        <v>41771.5</v>
      </c>
      <c r="B266" s="48">
        <v>2364.0405416666599</v>
      </c>
      <c r="C266" s="49">
        <v>57.887916666666598</v>
      </c>
      <c r="D266" s="7">
        <f t="shared" si="4"/>
        <v>5</v>
      </c>
      <c r="E266" s="7" t="s">
        <v>50</v>
      </c>
      <c r="F266" s="57"/>
    </row>
    <row r="267" spans="1:6" x14ac:dyDescent="0.25">
      <c r="A267" s="90">
        <v>41772</v>
      </c>
      <c r="B267" s="48">
        <v>1953.5266875</v>
      </c>
      <c r="C267" s="49">
        <v>34.658124999999998</v>
      </c>
      <c r="D267" s="7">
        <f t="shared" si="4"/>
        <v>5</v>
      </c>
      <c r="E267" s="7" t="s">
        <v>50</v>
      </c>
      <c r="F267" s="57"/>
    </row>
    <row r="268" spans="1:6" x14ac:dyDescent="0.25">
      <c r="A268" s="90">
        <v>41772.5</v>
      </c>
      <c r="B268" s="48">
        <v>2081.5011666666601</v>
      </c>
      <c r="C268" s="49">
        <v>42.6458333333333</v>
      </c>
      <c r="D268" s="7">
        <f t="shared" si="4"/>
        <v>5</v>
      </c>
      <c r="E268" s="7" t="s">
        <v>50</v>
      </c>
      <c r="F268" s="57"/>
    </row>
    <row r="269" spans="1:6" x14ac:dyDescent="0.25">
      <c r="A269" s="90">
        <v>41773</v>
      </c>
      <c r="B269" s="48">
        <v>1833.8292916666601</v>
      </c>
      <c r="C269" s="49">
        <v>38.750833333333297</v>
      </c>
      <c r="D269" s="7">
        <f t="shared" si="4"/>
        <v>5</v>
      </c>
      <c r="E269" s="7" t="s">
        <v>50</v>
      </c>
      <c r="F269" s="57"/>
    </row>
    <row r="270" spans="1:6" x14ac:dyDescent="0.25">
      <c r="A270" s="90">
        <v>41773.5</v>
      </c>
      <c r="B270" s="48">
        <v>2114.1895</v>
      </c>
      <c r="C270" s="49">
        <v>44.832083333333301</v>
      </c>
      <c r="D270" s="7">
        <f t="shared" si="4"/>
        <v>5</v>
      </c>
      <c r="E270" s="7" t="s">
        <v>50</v>
      </c>
      <c r="F270" s="57"/>
    </row>
    <row r="271" spans="1:6" x14ac:dyDescent="0.25">
      <c r="A271" s="90">
        <v>41774</v>
      </c>
      <c r="B271" s="48">
        <v>1983.90711111111</v>
      </c>
      <c r="C271" s="49">
        <v>37.403888888888801</v>
      </c>
      <c r="D271" s="7">
        <f t="shared" si="4"/>
        <v>5</v>
      </c>
      <c r="E271" s="7" t="s">
        <v>50</v>
      </c>
      <c r="F271" s="57"/>
    </row>
    <row r="272" spans="1:6" x14ac:dyDescent="0.25">
      <c r="A272" s="90">
        <v>41774.5</v>
      </c>
      <c r="B272" s="48">
        <v>2093.3930833333302</v>
      </c>
      <c r="C272" s="49">
        <v>46.276249999999997</v>
      </c>
      <c r="D272" s="7">
        <f t="shared" si="4"/>
        <v>5</v>
      </c>
      <c r="E272" s="7" t="s">
        <v>50</v>
      </c>
      <c r="F272" s="57"/>
    </row>
    <row r="273" spans="1:6" x14ac:dyDescent="0.25">
      <c r="A273" s="90">
        <v>41775</v>
      </c>
      <c r="B273" s="48">
        <v>1989.1543750000001</v>
      </c>
      <c r="C273" s="49">
        <v>37.748750000000001</v>
      </c>
      <c r="D273" s="7">
        <f t="shared" si="4"/>
        <v>5</v>
      </c>
      <c r="E273" s="7" t="s">
        <v>50</v>
      </c>
      <c r="F273" s="57"/>
    </row>
    <row r="274" spans="1:6" x14ac:dyDescent="0.25">
      <c r="A274" s="90">
        <v>41775.5</v>
      </c>
      <c r="B274" s="48">
        <v>2151.98383333333</v>
      </c>
      <c r="C274" s="49">
        <v>46.262083333333301</v>
      </c>
      <c r="D274" s="7">
        <f t="shared" si="4"/>
        <v>5</v>
      </c>
      <c r="E274" s="7" t="s">
        <v>50</v>
      </c>
      <c r="F274" s="57"/>
    </row>
    <row r="275" spans="1:6" x14ac:dyDescent="0.25">
      <c r="A275" s="90">
        <v>41776</v>
      </c>
      <c r="B275" s="48">
        <v>1885.0945454545399</v>
      </c>
      <c r="C275" s="49">
        <v>39.879090909090898</v>
      </c>
      <c r="D275" s="7">
        <f t="shared" si="4"/>
        <v>5</v>
      </c>
      <c r="E275" s="7" t="s">
        <v>50</v>
      </c>
      <c r="F275" s="57"/>
    </row>
    <row r="276" spans="1:6" x14ac:dyDescent="0.25">
      <c r="A276" s="90">
        <v>41776.5</v>
      </c>
      <c r="B276" s="48">
        <v>2100.1242499999998</v>
      </c>
      <c r="C276" s="49">
        <v>47.372916666666598</v>
      </c>
      <c r="D276" s="7">
        <f t="shared" si="4"/>
        <v>5</v>
      </c>
      <c r="E276" s="7" t="s">
        <v>50</v>
      </c>
      <c r="F276" s="57"/>
    </row>
    <row r="277" spans="1:6" x14ac:dyDescent="0.25">
      <c r="A277" s="90">
        <v>41777</v>
      </c>
      <c r="B277" s="48">
        <v>1702.1761818181801</v>
      </c>
      <c r="C277" s="49">
        <v>40.558181818181801</v>
      </c>
      <c r="D277" s="7">
        <f t="shared" si="4"/>
        <v>5</v>
      </c>
      <c r="E277" s="7" t="s">
        <v>50</v>
      </c>
      <c r="F277" s="57"/>
    </row>
    <row r="278" spans="1:6" x14ac:dyDescent="0.25">
      <c r="A278" s="90">
        <v>41777.5</v>
      </c>
      <c r="B278" s="48">
        <v>1951.5956249999999</v>
      </c>
      <c r="C278" s="49">
        <v>53.550416666666599</v>
      </c>
      <c r="D278" s="7">
        <f t="shared" si="4"/>
        <v>5</v>
      </c>
      <c r="E278" s="7" t="s">
        <v>50</v>
      </c>
      <c r="F278" s="57"/>
    </row>
    <row r="279" spans="1:6" x14ac:dyDescent="0.25">
      <c r="A279" s="90">
        <v>41778</v>
      </c>
      <c r="B279" s="48">
        <v>1599.57408333333</v>
      </c>
      <c r="C279" s="49">
        <v>47.153750000000002</v>
      </c>
      <c r="D279" s="7">
        <f t="shared" si="4"/>
        <v>5</v>
      </c>
      <c r="E279" s="7" t="s">
        <v>50</v>
      </c>
      <c r="F279" s="57"/>
    </row>
    <row r="280" spans="1:6" x14ac:dyDescent="0.25">
      <c r="A280" s="90">
        <v>41778.5</v>
      </c>
      <c r="B280" s="48">
        <v>1928.0886666666599</v>
      </c>
      <c r="C280" s="49">
        <v>54.608333333333299</v>
      </c>
      <c r="D280" s="7">
        <f t="shared" si="4"/>
        <v>5</v>
      </c>
      <c r="E280" s="7" t="s">
        <v>50</v>
      </c>
      <c r="F280" s="57"/>
    </row>
    <row r="281" spans="1:6" x14ac:dyDescent="0.25">
      <c r="A281" s="90">
        <v>41779</v>
      </c>
      <c r="B281" s="48">
        <v>1874.05004166666</v>
      </c>
      <c r="C281" s="49">
        <v>50.127083333333303</v>
      </c>
      <c r="D281" s="7">
        <f t="shared" si="4"/>
        <v>5</v>
      </c>
      <c r="E281" s="7" t="s">
        <v>50</v>
      </c>
      <c r="F281" s="57"/>
    </row>
    <row r="282" spans="1:6" x14ac:dyDescent="0.25">
      <c r="A282" s="90">
        <v>41779.5</v>
      </c>
      <c r="B282" s="48">
        <v>2228.79675</v>
      </c>
      <c r="C282" s="49">
        <v>49.530833333333298</v>
      </c>
      <c r="D282" s="7">
        <f t="shared" si="4"/>
        <v>5</v>
      </c>
      <c r="E282" s="7" t="s">
        <v>50</v>
      </c>
      <c r="F282" s="57"/>
    </row>
    <row r="283" spans="1:6" x14ac:dyDescent="0.25">
      <c r="A283" s="90">
        <v>41780</v>
      </c>
      <c r="B283" s="48">
        <v>1865.50854166666</v>
      </c>
      <c r="C283" s="49">
        <v>38.462499999999999</v>
      </c>
      <c r="D283" s="7">
        <f t="shared" si="4"/>
        <v>5</v>
      </c>
      <c r="E283" s="7" t="s">
        <v>50</v>
      </c>
      <c r="F283" s="57"/>
    </row>
    <row r="284" spans="1:6" x14ac:dyDescent="0.25">
      <c r="A284" s="90">
        <v>41780.5</v>
      </c>
      <c r="B284" s="48">
        <v>2147.9385416666601</v>
      </c>
      <c r="C284" s="49">
        <v>47.275416666666601</v>
      </c>
      <c r="D284" s="7">
        <f t="shared" si="4"/>
        <v>5</v>
      </c>
      <c r="E284" s="7" t="s">
        <v>50</v>
      </c>
      <c r="F284" s="57"/>
    </row>
    <row r="285" spans="1:6" x14ac:dyDescent="0.25">
      <c r="A285" s="90">
        <v>41781</v>
      </c>
      <c r="B285" s="48">
        <v>1896.82779166666</v>
      </c>
      <c r="C285" s="49">
        <v>45.832500000000003</v>
      </c>
      <c r="D285" s="7">
        <f t="shared" si="4"/>
        <v>5</v>
      </c>
      <c r="E285" s="7" t="s">
        <v>50</v>
      </c>
      <c r="F285" s="57"/>
    </row>
    <row r="286" spans="1:6" x14ac:dyDescent="0.25">
      <c r="A286" s="90">
        <v>41781.5</v>
      </c>
      <c r="B286" s="48">
        <v>2179.9699166666601</v>
      </c>
      <c r="C286" s="49">
        <v>50.742916666666602</v>
      </c>
      <c r="D286" s="7">
        <f t="shared" si="4"/>
        <v>5</v>
      </c>
      <c r="E286" s="7" t="s">
        <v>50</v>
      </c>
      <c r="F286" s="57"/>
    </row>
    <row r="287" spans="1:6" x14ac:dyDescent="0.25">
      <c r="A287" s="90">
        <v>41782</v>
      </c>
      <c r="B287" s="48">
        <v>1908.9708333333299</v>
      </c>
      <c r="C287" s="49">
        <v>46.262499999999903</v>
      </c>
      <c r="D287" s="7">
        <f t="shared" si="4"/>
        <v>5</v>
      </c>
      <c r="E287" s="7" t="s">
        <v>50</v>
      </c>
      <c r="F287" s="57"/>
    </row>
    <row r="288" spans="1:6" x14ac:dyDescent="0.25">
      <c r="A288" s="90">
        <v>41782.5</v>
      </c>
      <c r="B288" s="48">
        <v>2201.0394166666601</v>
      </c>
      <c r="C288" s="49">
        <v>49.195</v>
      </c>
      <c r="D288" s="7">
        <f t="shared" si="4"/>
        <v>5</v>
      </c>
      <c r="E288" s="7" t="s">
        <v>50</v>
      </c>
      <c r="F288" s="57"/>
    </row>
    <row r="289" spans="1:6" x14ac:dyDescent="0.25">
      <c r="A289" s="90">
        <v>41783</v>
      </c>
      <c r="B289" s="48">
        <v>1941.4735416666599</v>
      </c>
      <c r="C289" s="49">
        <v>37.257083333333298</v>
      </c>
      <c r="D289" s="7">
        <f t="shared" si="4"/>
        <v>5</v>
      </c>
      <c r="E289" s="7" t="s">
        <v>50</v>
      </c>
      <c r="F289" s="57"/>
    </row>
    <row r="290" spans="1:6" x14ac:dyDescent="0.25">
      <c r="A290" s="90">
        <v>41783.5</v>
      </c>
      <c r="B290" s="48">
        <v>2156.9471250000001</v>
      </c>
      <c r="C290" s="49">
        <v>43.033333333333303</v>
      </c>
      <c r="D290" s="7">
        <f t="shared" si="4"/>
        <v>5</v>
      </c>
      <c r="E290" s="7" t="s">
        <v>50</v>
      </c>
      <c r="F290" s="57"/>
    </row>
    <row r="291" spans="1:6" x14ac:dyDescent="0.25">
      <c r="A291" s="90">
        <v>41784</v>
      </c>
      <c r="B291" s="48">
        <v>1900.7242857142801</v>
      </c>
      <c r="C291" s="49">
        <v>39.896428571428501</v>
      </c>
      <c r="D291" s="7">
        <f t="shared" si="4"/>
        <v>5</v>
      </c>
      <c r="E291" s="7" t="s">
        <v>50</v>
      </c>
      <c r="F291" s="57"/>
    </row>
    <row r="292" spans="1:6" x14ac:dyDescent="0.25">
      <c r="A292" s="90">
        <v>41784.5</v>
      </c>
      <c r="B292" s="48">
        <v>1990.6963333333299</v>
      </c>
      <c r="C292" s="49">
        <v>53.087499999999999</v>
      </c>
      <c r="D292" s="7">
        <f t="shared" si="4"/>
        <v>5</v>
      </c>
      <c r="E292" s="7" t="s">
        <v>50</v>
      </c>
      <c r="F292" s="57"/>
    </row>
    <row r="293" spans="1:6" x14ac:dyDescent="0.25">
      <c r="A293" s="90">
        <v>41785</v>
      </c>
      <c r="B293" s="48">
        <v>1641.170875</v>
      </c>
      <c r="C293" s="49">
        <v>44.002499999999998</v>
      </c>
      <c r="D293" s="7">
        <f t="shared" si="4"/>
        <v>5</v>
      </c>
      <c r="E293" s="7" t="s">
        <v>50</v>
      </c>
      <c r="F293" s="57"/>
    </row>
    <row r="294" spans="1:6" x14ac:dyDescent="0.25">
      <c r="A294" s="90">
        <v>41785.5</v>
      </c>
      <c r="B294" s="48">
        <v>1928.3489999999999</v>
      </c>
      <c r="C294" s="49">
        <v>50.586666666666602</v>
      </c>
      <c r="D294" s="7">
        <f t="shared" si="4"/>
        <v>5</v>
      </c>
      <c r="E294" s="7" t="s">
        <v>50</v>
      </c>
      <c r="F294" s="57"/>
    </row>
    <row r="295" spans="1:6" x14ac:dyDescent="0.25">
      <c r="A295" s="90">
        <v>41786</v>
      </c>
      <c r="B295" s="48">
        <v>1902.70066666666</v>
      </c>
      <c r="C295" s="49">
        <v>46.027083333333302</v>
      </c>
      <c r="D295" s="7">
        <f t="shared" si="4"/>
        <v>5</v>
      </c>
      <c r="E295" s="7" t="s">
        <v>50</v>
      </c>
      <c r="F295" s="57"/>
    </row>
    <row r="296" spans="1:6" x14ac:dyDescent="0.25">
      <c r="A296" s="90">
        <v>41786.5</v>
      </c>
      <c r="B296" s="48">
        <v>2189.06766666666</v>
      </c>
      <c r="C296" s="49">
        <v>51.392916666666601</v>
      </c>
      <c r="D296" s="7">
        <f t="shared" si="4"/>
        <v>5</v>
      </c>
      <c r="E296" s="7" t="s">
        <v>50</v>
      </c>
      <c r="F296" s="57"/>
    </row>
    <row r="297" spans="1:6" x14ac:dyDescent="0.25">
      <c r="A297" s="90">
        <v>41787</v>
      </c>
      <c r="B297" s="48">
        <v>1932.2342083333299</v>
      </c>
      <c r="C297" s="49">
        <v>46.5908333333333</v>
      </c>
      <c r="D297" s="7">
        <f t="shared" si="4"/>
        <v>5</v>
      </c>
      <c r="E297" s="7" t="s">
        <v>50</v>
      </c>
      <c r="F297" s="57"/>
    </row>
    <row r="298" spans="1:6" x14ac:dyDescent="0.25">
      <c r="A298" s="90">
        <v>41787.5</v>
      </c>
      <c r="B298" s="48">
        <v>2221.4512083333302</v>
      </c>
      <c r="C298" s="49">
        <v>54.303750000000001</v>
      </c>
      <c r="D298" s="7">
        <f t="shared" si="4"/>
        <v>5</v>
      </c>
      <c r="E298" s="7" t="s">
        <v>50</v>
      </c>
      <c r="F298" s="57"/>
    </row>
    <row r="299" spans="1:6" x14ac:dyDescent="0.25">
      <c r="A299" s="90">
        <v>41788</v>
      </c>
      <c r="B299" s="48">
        <v>1911.44145833333</v>
      </c>
      <c r="C299" s="49">
        <v>45.068750000000001</v>
      </c>
      <c r="D299" s="7">
        <f t="shared" si="4"/>
        <v>5</v>
      </c>
      <c r="E299" s="7" t="s">
        <v>50</v>
      </c>
      <c r="F299" s="57"/>
    </row>
    <row r="300" spans="1:6" x14ac:dyDescent="0.25">
      <c r="A300" s="90">
        <v>41788.5</v>
      </c>
      <c r="B300" s="48">
        <v>2154.5671666666599</v>
      </c>
      <c r="C300" s="49">
        <v>42.706249999999997</v>
      </c>
      <c r="D300" s="7">
        <f t="shared" si="4"/>
        <v>5</v>
      </c>
      <c r="E300" s="7" t="s">
        <v>50</v>
      </c>
      <c r="F300" s="57"/>
    </row>
    <row r="301" spans="1:6" x14ac:dyDescent="0.25">
      <c r="A301" s="90">
        <v>41789</v>
      </c>
      <c r="B301" s="48">
        <v>2086.4557222222202</v>
      </c>
      <c r="C301" s="49">
        <v>35.205555555555499</v>
      </c>
      <c r="D301" s="7">
        <f t="shared" si="4"/>
        <v>5</v>
      </c>
      <c r="E301" s="7" t="s">
        <v>50</v>
      </c>
      <c r="F301" s="57"/>
    </row>
    <row r="302" spans="1:6" x14ac:dyDescent="0.25">
      <c r="A302" s="90">
        <v>41789.5</v>
      </c>
      <c r="B302" s="48">
        <v>2375.8916249999902</v>
      </c>
      <c r="C302" s="49">
        <v>49.220833333333303</v>
      </c>
      <c r="D302" s="7">
        <f t="shared" si="4"/>
        <v>5</v>
      </c>
      <c r="E302" s="7" t="s">
        <v>50</v>
      </c>
      <c r="F302" s="57"/>
    </row>
    <row r="303" spans="1:6" x14ac:dyDescent="0.25">
      <c r="A303" s="90">
        <v>41790</v>
      </c>
      <c r="B303" s="48">
        <v>2278.90968749999</v>
      </c>
      <c r="C303" s="49">
        <v>42.534374999999997</v>
      </c>
      <c r="D303" s="7">
        <f t="shared" si="4"/>
        <v>5</v>
      </c>
      <c r="E303" s="7" t="s">
        <v>50</v>
      </c>
      <c r="F303" s="57"/>
    </row>
    <row r="304" spans="1:6" x14ac:dyDescent="0.25">
      <c r="A304" s="90">
        <v>41790.5</v>
      </c>
      <c r="B304" s="48">
        <v>2414.6731818181802</v>
      </c>
      <c r="C304" s="49">
        <v>49.414090909090902</v>
      </c>
      <c r="D304" s="7">
        <f t="shared" si="4"/>
        <v>5</v>
      </c>
      <c r="E304" s="7" t="s">
        <v>50</v>
      </c>
      <c r="F304" s="57"/>
    </row>
    <row r="305" spans="1:6" x14ac:dyDescent="0.25">
      <c r="A305" s="90">
        <v>41791</v>
      </c>
      <c r="B305" s="48">
        <v>1976.13129999999</v>
      </c>
      <c r="C305" s="49">
        <v>53.580699999999901</v>
      </c>
      <c r="D305" s="7">
        <f t="shared" si="4"/>
        <v>6</v>
      </c>
      <c r="E305" s="7" t="s">
        <v>50</v>
      </c>
      <c r="F305" s="57"/>
    </row>
    <row r="306" spans="1:6" x14ac:dyDescent="0.25">
      <c r="A306" s="90">
        <v>41791.5</v>
      </c>
      <c r="B306" s="48">
        <v>2665.5086249999999</v>
      </c>
      <c r="C306" s="49">
        <v>84.922083333333305</v>
      </c>
      <c r="D306" s="7">
        <f t="shared" si="4"/>
        <v>6</v>
      </c>
      <c r="E306" s="7" t="s">
        <v>50</v>
      </c>
      <c r="F306" s="57"/>
    </row>
    <row r="307" spans="1:6" x14ac:dyDescent="0.25">
      <c r="A307" s="90">
        <v>41792</v>
      </c>
      <c r="B307" s="48">
        <v>2063.6120000000001</v>
      </c>
      <c r="C307" s="49">
        <v>39.346999999999902</v>
      </c>
      <c r="D307" s="7">
        <f t="shared" si="4"/>
        <v>6</v>
      </c>
      <c r="E307" s="7" t="s">
        <v>50</v>
      </c>
      <c r="F307" s="57"/>
    </row>
    <row r="308" spans="1:6" x14ac:dyDescent="0.25">
      <c r="A308" s="90">
        <v>41792.5</v>
      </c>
      <c r="B308" s="48">
        <v>2220.75304166666</v>
      </c>
      <c r="C308" s="49">
        <v>43.315916666666602</v>
      </c>
      <c r="D308" s="7">
        <f t="shared" si="4"/>
        <v>6</v>
      </c>
      <c r="E308" s="7" t="s">
        <v>50</v>
      </c>
      <c r="F308" s="57"/>
    </row>
    <row r="309" spans="1:6" x14ac:dyDescent="0.25">
      <c r="A309" s="90">
        <v>41793</v>
      </c>
      <c r="B309" s="48">
        <v>2043.6455000000001</v>
      </c>
      <c r="C309" s="49">
        <v>47.9022222222222</v>
      </c>
      <c r="D309" s="7">
        <f t="shared" si="4"/>
        <v>6</v>
      </c>
      <c r="E309" s="7" t="s">
        <v>50</v>
      </c>
      <c r="F309" s="57"/>
    </row>
    <row r="310" spans="1:6" x14ac:dyDescent="0.25">
      <c r="A310" s="90">
        <v>41793.5</v>
      </c>
      <c r="B310" s="48">
        <v>2350.2772916666599</v>
      </c>
      <c r="C310" s="49">
        <v>54.980166666666598</v>
      </c>
      <c r="D310" s="7">
        <f t="shared" si="4"/>
        <v>6</v>
      </c>
      <c r="E310" s="7" t="s">
        <v>50</v>
      </c>
      <c r="F310" s="57"/>
    </row>
    <row r="311" spans="1:6" x14ac:dyDescent="0.25">
      <c r="A311" s="90">
        <v>41794</v>
      </c>
      <c r="B311" s="48">
        <v>1895.89842857142</v>
      </c>
      <c r="C311" s="49">
        <v>35.089999999999897</v>
      </c>
      <c r="D311" s="7">
        <f t="shared" si="4"/>
        <v>6</v>
      </c>
      <c r="E311" s="7" t="s">
        <v>50</v>
      </c>
      <c r="F311" s="57"/>
    </row>
    <row r="312" spans="1:6" x14ac:dyDescent="0.25">
      <c r="A312" s="90">
        <v>41794.5</v>
      </c>
      <c r="B312" s="48">
        <v>2092.5697499999901</v>
      </c>
      <c r="C312" s="49">
        <v>41.228333333333303</v>
      </c>
      <c r="D312" s="7">
        <f t="shared" si="4"/>
        <v>6</v>
      </c>
      <c r="E312" s="7" t="s">
        <v>50</v>
      </c>
      <c r="F312" s="57"/>
    </row>
    <row r="313" spans="1:6" x14ac:dyDescent="0.25">
      <c r="A313" s="90">
        <v>41795</v>
      </c>
      <c r="B313" s="48">
        <v>1798.14591666666</v>
      </c>
      <c r="C313" s="49">
        <v>48.412916666666597</v>
      </c>
      <c r="D313" s="7">
        <f t="shared" si="4"/>
        <v>6</v>
      </c>
      <c r="E313" s="7" t="s">
        <v>50</v>
      </c>
      <c r="F313" s="57"/>
    </row>
    <row r="314" spans="1:6" x14ac:dyDescent="0.25">
      <c r="A314" s="90">
        <v>41795.5</v>
      </c>
      <c r="B314" s="48">
        <v>2105.5673333333302</v>
      </c>
      <c r="C314" s="49">
        <v>49.219999999999899</v>
      </c>
      <c r="D314" s="7">
        <f t="shared" si="4"/>
        <v>6</v>
      </c>
      <c r="E314" s="7" t="s">
        <v>50</v>
      </c>
      <c r="F314" s="57"/>
    </row>
    <row r="315" spans="1:6" x14ac:dyDescent="0.25">
      <c r="A315" s="90">
        <v>41796</v>
      </c>
      <c r="B315" s="48">
        <v>1923.17379166666</v>
      </c>
      <c r="C315" s="49">
        <v>51.047083333333298</v>
      </c>
      <c r="D315" s="7">
        <f t="shared" si="4"/>
        <v>6</v>
      </c>
      <c r="E315" s="7" t="s">
        <v>50</v>
      </c>
      <c r="F315" s="57"/>
    </row>
    <row r="316" spans="1:6" x14ac:dyDescent="0.25">
      <c r="A316" s="90">
        <v>41796.5</v>
      </c>
      <c r="B316" s="48">
        <v>2208.3795416666599</v>
      </c>
      <c r="C316" s="49">
        <v>53.327916666666603</v>
      </c>
      <c r="D316" s="7">
        <f t="shared" si="4"/>
        <v>6</v>
      </c>
      <c r="E316" s="7" t="s">
        <v>50</v>
      </c>
      <c r="F316" s="57"/>
    </row>
    <row r="317" spans="1:6" x14ac:dyDescent="0.25">
      <c r="A317" s="90">
        <v>41797</v>
      </c>
      <c r="B317" s="48">
        <v>1958.0631249999999</v>
      </c>
      <c r="C317" s="49">
        <v>46.842500000000001</v>
      </c>
      <c r="D317" s="7">
        <f t="shared" si="4"/>
        <v>6</v>
      </c>
      <c r="E317" s="7" t="s">
        <v>50</v>
      </c>
      <c r="F317" s="57"/>
    </row>
    <row r="318" spans="1:6" x14ac:dyDescent="0.25">
      <c r="A318" s="90">
        <v>41797.5</v>
      </c>
      <c r="B318" s="48">
        <v>2245.5582083333302</v>
      </c>
      <c r="C318" s="49">
        <v>56.6724999999999</v>
      </c>
      <c r="D318" s="7">
        <f t="shared" si="4"/>
        <v>6</v>
      </c>
      <c r="E318" s="7" t="s">
        <v>50</v>
      </c>
      <c r="F318" s="57"/>
    </row>
    <row r="319" spans="1:6" x14ac:dyDescent="0.25">
      <c r="A319" s="90">
        <v>41798</v>
      </c>
      <c r="B319" s="48">
        <v>1918.86162499999</v>
      </c>
      <c r="C319" s="49">
        <v>42.86</v>
      </c>
      <c r="D319" s="7">
        <f t="shared" si="4"/>
        <v>6</v>
      </c>
      <c r="E319" s="7" t="s">
        <v>50</v>
      </c>
      <c r="F319" s="57"/>
    </row>
    <row r="320" spans="1:6" x14ac:dyDescent="0.25">
      <c r="A320" s="90">
        <v>41798.5</v>
      </c>
      <c r="B320" s="48">
        <v>2000.08429166666</v>
      </c>
      <c r="C320" s="49">
        <v>53.180833333333297</v>
      </c>
      <c r="D320" s="7">
        <f t="shared" si="4"/>
        <v>6</v>
      </c>
      <c r="E320" s="7" t="s">
        <v>50</v>
      </c>
      <c r="F320" s="57"/>
    </row>
    <row r="321" spans="1:6" x14ac:dyDescent="0.25">
      <c r="A321" s="90">
        <v>41799</v>
      </c>
      <c r="B321" s="48">
        <v>1909.68320833333</v>
      </c>
      <c r="C321" s="49">
        <v>40.827083333333299</v>
      </c>
      <c r="D321" s="7">
        <f t="shared" si="4"/>
        <v>6</v>
      </c>
      <c r="E321" s="7" t="s">
        <v>50</v>
      </c>
      <c r="F321" s="57"/>
    </row>
    <row r="322" spans="1:6" x14ac:dyDescent="0.25">
      <c r="A322" s="90">
        <v>41799.5</v>
      </c>
      <c r="B322" s="48">
        <v>2065.2884583333298</v>
      </c>
      <c r="C322" s="49">
        <v>51.916249999999998</v>
      </c>
      <c r="D322" s="7">
        <f t="shared" si="4"/>
        <v>6</v>
      </c>
      <c r="E322" s="7" t="s">
        <v>50</v>
      </c>
      <c r="F322" s="57"/>
    </row>
    <row r="323" spans="1:6" x14ac:dyDescent="0.25">
      <c r="A323" s="90">
        <v>41800</v>
      </c>
      <c r="B323" s="48">
        <v>1660.33879166666</v>
      </c>
      <c r="C323" s="49">
        <v>58.307499999999997</v>
      </c>
      <c r="D323" s="7">
        <f t="shared" si="4"/>
        <v>6</v>
      </c>
      <c r="E323" s="7" t="s">
        <v>50</v>
      </c>
      <c r="F323" s="57"/>
    </row>
    <row r="324" spans="1:6" x14ac:dyDescent="0.25">
      <c r="A324" s="90">
        <v>41800.5</v>
      </c>
      <c r="B324" s="48">
        <v>1883.58904166666</v>
      </c>
      <c r="C324" s="49">
        <v>79.133749999999907</v>
      </c>
      <c r="D324" s="7">
        <f t="shared" ref="D324:D387" si="5">MONTH(A324)</f>
        <v>6</v>
      </c>
      <c r="E324" s="7" t="s">
        <v>50</v>
      </c>
      <c r="F324" s="57"/>
    </row>
    <row r="325" spans="1:6" x14ac:dyDescent="0.25">
      <c r="A325" s="90">
        <v>41801</v>
      </c>
      <c r="B325" s="48">
        <v>1905.7972916666599</v>
      </c>
      <c r="C325" s="49">
        <v>52.497499999999903</v>
      </c>
      <c r="D325" s="7">
        <f t="shared" si="5"/>
        <v>6</v>
      </c>
      <c r="E325" s="7" t="s">
        <v>50</v>
      </c>
      <c r="F325" s="57"/>
    </row>
    <row r="326" spans="1:6" x14ac:dyDescent="0.25">
      <c r="A326" s="90">
        <v>41801.5</v>
      </c>
      <c r="B326" s="48">
        <v>2126.8541249999998</v>
      </c>
      <c r="C326" s="49">
        <v>47.962916666666601</v>
      </c>
      <c r="D326" s="7">
        <f t="shared" si="5"/>
        <v>6</v>
      </c>
      <c r="E326" s="7" t="s">
        <v>50</v>
      </c>
      <c r="F326" s="57"/>
    </row>
    <row r="327" spans="1:6" x14ac:dyDescent="0.25">
      <c r="A327" s="90">
        <v>41802</v>
      </c>
      <c r="B327" s="48">
        <v>2100.2164583333301</v>
      </c>
      <c r="C327" s="49">
        <v>62.541249999999899</v>
      </c>
      <c r="D327" s="7">
        <f t="shared" si="5"/>
        <v>6</v>
      </c>
      <c r="E327" s="7" t="s">
        <v>50</v>
      </c>
      <c r="F327" s="57"/>
    </row>
    <row r="328" spans="1:6" x14ac:dyDescent="0.25">
      <c r="A328" s="90">
        <v>41802.5</v>
      </c>
      <c r="B328" s="48">
        <v>2545.1474166666599</v>
      </c>
      <c r="C328" s="49">
        <v>79.1875</v>
      </c>
      <c r="D328" s="7">
        <f t="shared" si="5"/>
        <v>6</v>
      </c>
      <c r="E328" s="7" t="s">
        <v>50</v>
      </c>
      <c r="F328" s="57"/>
    </row>
    <row r="329" spans="1:6" x14ac:dyDescent="0.25">
      <c r="A329" s="90">
        <v>41803</v>
      </c>
      <c r="B329" s="48">
        <v>2023.9495833333301</v>
      </c>
      <c r="C329" s="49">
        <v>38.7470833333333</v>
      </c>
      <c r="D329" s="7">
        <f t="shared" si="5"/>
        <v>6</v>
      </c>
      <c r="E329" s="7" t="s">
        <v>50</v>
      </c>
      <c r="F329" s="57"/>
    </row>
    <row r="330" spans="1:6" x14ac:dyDescent="0.25">
      <c r="A330" s="90">
        <v>41803.5</v>
      </c>
      <c r="B330" s="48">
        <v>2276.0501250000002</v>
      </c>
      <c r="C330" s="49">
        <v>49.417083333333302</v>
      </c>
      <c r="D330" s="7">
        <f t="shared" si="5"/>
        <v>6</v>
      </c>
      <c r="E330" s="7" t="s">
        <v>50</v>
      </c>
      <c r="F330" s="57"/>
    </row>
    <row r="331" spans="1:6" x14ac:dyDescent="0.25">
      <c r="A331" s="90">
        <v>41804</v>
      </c>
      <c r="B331" s="48">
        <v>1991.1601250000001</v>
      </c>
      <c r="C331" s="49">
        <v>41.010833333333302</v>
      </c>
      <c r="D331" s="7">
        <f t="shared" si="5"/>
        <v>6</v>
      </c>
      <c r="E331" s="7" t="s">
        <v>50</v>
      </c>
      <c r="F331" s="57"/>
    </row>
    <row r="332" spans="1:6" x14ac:dyDescent="0.25">
      <c r="A332" s="90">
        <v>41804.5</v>
      </c>
      <c r="B332" s="48">
        <v>2287.9387083333299</v>
      </c>
      <c r="C332" s="49">
        <v>48.966249999999903</v>
      </c>
      <c r="D332" s="7">
        <f t="shared" si="5"/>
        <v>6</v>
      </c>
      <c r="E332" s="7" t="s">
        <v>50</v>
      </c>
      <c r="F332" s="57"/>
    </row>
    <row r="333" spans="1:6" x14ac:dyDescent="0.25">
      <c r="A333" s="90">
        <v>41805</v>
      </c>
      <c r="B333" s="48">
        <v>1849.9232916666599</v>
      </c>
      <c r="C333" s="49">
        <v>46.856666666666598</v>
      </c>
      <c r="D333" s="7">
        <f t="shared" si="5"/>
        <v>6</v>
      </c>
      <c r="E333" s="7" t="s">
        <v>50</v>
      </c>
      <c r="F333" s="57"/>
    </row>
    <row r="334" spans="1:6" x14ac:dyDescent="0.25">
      <c r="A334" s="90">
        <v>41805.5</v>
      </c>
      <c r="B334" s="48">
        <v>2194.1292083333301</v>
      </c>
      <c r="C334" s="49">
        <v>60.067499999999903</v>
      </c>
      <c r="D334" s="7">
        <f t="shared" si="5"/>
        <v>6</v>
      </c>
      <c r="E334" s="7" t="s">
        <v>50</v>
      </c>
      <c r="F334" s="57"/>
    </row>
    <row r="335" spans="1:6" x14ac:dyDescent="0.25">
      <c r="A335" s="90">
        <v>41806</v>
      </c>
      <c r="B335" s="48">
        <v>1790.3879583333301</v>
      </c>
      <c r="C335" s="49">
        <v>46.485833333333296</v>
      </c>
      <c r="D335" s="7">
        <f t="shared" si="5"/>
        <v>6</v>
      </c>
      <c r="E335" s="7" t="s">
        <v>50</v>
      </c>
      <c r="F335" s="57"/>
    </row>
    <row r="336" spans="1:6" x14ac:dyDescent="0.25">
      <c r="A336" s="90">
        <v>41806.5</v>
      </c>
      <c r="B336" s="48">
        <v>2141.3363749999999</v>
      </c>
      <c r="C336" s="49">
        <v>63.379999999999903</v>
      </c>
      <c r="D336" s="7">
        <f t="shared" si="5"/>
        <v>6</v>
      </c>
      <c r="E336" s="7" t="s">
        <v>50</v>
      </c>
      <c r="F336" s="57"/>
    </row>
    <row r="337" spans="1:6" x14ac:dyDescent="0.25">
      <c r="A337" s="90">
        <v>41807</v>
      </c>
      <c r="B337" s="48">
        <v>2057.9334999999901</v>
      </c>
      <c r="C337" s="49">
        <v>56.775833333333303</v>
      </c>
      <c r="D337" s="7">
        <f t="shared" si="5"/>
        <v>6</v>
      </c>
      <c r="E337" s="7" t="s">
        <v>50</v>
      </c>
      <c r="F337" s="57"/>
    </row>
    <row r="338" spans="1:6" x14ac:dyDescent="0.25">
      <c r="A338" s="90">
        <v>41807.5</v>
      </c>
      <c r="B338" s="48">
        <v>2406.0681666666601</v>
      </c>
      <c r="C338" s="49">
        <v>71.761666666666599</v>
      </c>
      <c r="D338" s="7">
        <f t="shared" si="5"/>
        <v>6</v>
      </c>
      <c r="E338" s="7" t="s">
        <v>50</v>
      </c>
      <c r="F338" s="57"/>
    </row>
    <row r="339" spans="1:6" x14ac:dyDescent="0.25">
      <c r="A339" s="90">
        <v>41808</v>
      </c>
      <c r="B339" s="48">
        <v>2095.8654166666602</v>
      </c>
      <c r="C339" s="49">
        <v>57.215416666666599</v>
      </c>
      <c r="D339" s="7">
        <f t="shared" si="5"/>
        <v>6</v>
      </c>
      <c r="E339" s="7" t="s">
        <v>50</v>
      </c>
      <c r="F339" s="57"/>
    </row>
    <row r="340" spans="1:6" x14ac:dyDescent="0.25">
      <c r="A340" s="90">
        <v>41808.5</v>
      </c>
      <c r="B340" s="48">
        <v>2445.3009999999999</v>
      </c>
      <c r="C340" s="49">
        <v>72.071666666666601</v>
      </c>
      <c r="D340" s="7">
        <f t="shared" si="5"/>
        <v>6</v>
      </c>
      <c r="E340" s="7" t="s">
        <v>50</v>
      </c>
      <c r="F340" s="57"/>
    </row>
    <row r="341" spans="1:6" x14ac:dyDescent="0.25">
      <c r="A341" s="90">
        <v>41809</v>
      </c>
      <c r="B341" s="48">
        <v>2086.9225833333298</v>
      </c>
      <c r="C341" s="49">
        <v>55.789166666666603</v>
      </c>
      <c r="D341" s="7">
        <f t="shared" si="5"/>
        <v>6</v>
      </c>
      <c r="E341" s="7" t="s">
        <v>50</v>
      </c>
      <c r="F341" s="57"/>
    </row>
    <row r="342" spans="1:6" x14ac:dyDescent="0.25">
      <c r="A342" s="90">
        <v>41809.5</v>
      </c>
      <c r="B342" s="48">
        <v>2370.00979166666</v>
      </c>
      <c r="C342" s="49">
        <v>57.0787499999999</v>
      </c>
      <c r="D342" s="7">
        <f t="shared" si="5"/>
        <v>6</v>
      </c>
      <c r="E342" s="7" t="s">
        <v>50</v>
      </c>
      <c r="F342" s="57"/>
    </row>
    <row r="343" spans="1:6" x14ac:dyDescent="0.25">
      <c r="A343" s="90">
        <v>41810</v>
      </c>
      <c r="B343" s="48">
        <v>2085.0864166666602</v>
      </c>
      <c r="C343" s="49">
        <v>52.03875</v>
      </c>
      <c r="D343" s="7">
        <f t="shared" si="5"/>
        <v>6</v>
      </c>
      <c r="E343" s="7" t="s">
        <v>50</v>
      </c>
      <c r="F343" s="57"/>
    </row>
    <row r="344" spans="1:6" x14ac:dyDescent="0.25">
      <c r="A344" s="90">
        <v>41810.5</v>
      </c>
      <c r="B344" s="48">
        <v>2395.16129166666</v>
      </c>
      <c r="C344" s="49">
        <v>57.935000000000002</v>
      </c>
      <c r="D344" s="7">
        <f t="shared" si="5"/>
        <v>6</v>
      </c>
      <c r="E344" s="7" t="s">
        <v>50</v>
      </c>
      <c r="F344" s="57"/>
    </row>
    <row r="345" spans="1:6" x14ac:dyDescent="0.25">
      <c r="A345" s="90">
        <v>41811</v>
      </c>
      <c r="B345" s="48">
        <v>2235.5886666666602</v>
      </c>
      <c r="C345" s="49">
        <v>38.531111111111102</v>
      </c>
      <c r="D345" s="7">
        <f t="shared" si="5"/>
        <v>6</v>
      </c>
      <c r="E345" s="7" t="s">
        <v>50</v>
      </c>
      <c r="F345" s="57"/>
    </row>
    <row r="346" spans="1:6" x14ac:dyDescent="0.25">
      <c r="A346" s="90">
        <v>41811.5</v>
      </c>
      <c r="B346" s="48">
        <v>2318.01045833333</v>
      </c>
      <c r="C346" s="49">
        <v>51.300416666666599</v>
      </c>
      <c r="D346" s="7">
        <f t="shared" si="5"/>
        <v>6</v>
      </c>
      <c r="E346" s="7" t="s">
        <v>50</v>
      </c>
      <c r="F346" s="57"/>
    </row>
    <row r="347" spans="1:6" x14ac:dyDescent="0.25">
      <c r="A347" s="90">
        <v>41812</v>
      </c>
      <c r="B347" s="48">
        <v>2014.8761875</v>
      </c>
      <c r="C347" s="49">
        <v>35.748125000000002</v>
      </c>
      <c r="D347" s="7">
        <f t="shared" si="5"/>
        <v>6</v>
      </c>
      <c r="E347" s="7" t="s">
        <v>50</v>
      </c>
      <c r="F347" s="57"/>
    </row>
    <row r="348" spans="1:6" x14ac:dyDescent="0.25">
      <c r="A348" s="90">
        <v>41812.5</v>
      </c>
      <c r="B348" s="48">
        <v>2078.2272499999999</v>
      </c>
      <c r="C348" s="49">
        <v>43.7841666666666</v>
      </c>
      <c r="D348" s="7">
        <f t="shared" si="5"/>
        <v>6</v>
      </c>
      <c r="E348" s="7" t="s">
        <v>50</v>
      </c>
      <c r="F348" s="57"/>
    </row>
    <row r="349" spans="1:6" x14ac:dyDescent="0.25">
      <c r="A349" s="90">
        <v>41813</v>
      </c>
      <c r="B349" s="48">
        <v>1914.3522</v>
      </c>
      <c r="C349" s="49">
        <v>32.951000000000001</v>
      </c>
      <c r="D349" s="7">
        <f t="shared" si="5"/>
        <v>6</v>
      </c>
      <c r="E349" s="7" t="s">
        <v>50</v>
      </c>
      <c r="F349" s="57"/>
    </row>
    <row r="350" spans="1:6" x14ac:dyDescent="0.25">
      <c r="A350" s="90">
        <v>41813.5</v>
      </c>
      <c r="B350" s="48">
        <v>2149.4061666666598</v>
      </c>
      <c r="C350" s="49">
        <v>45.659583333333302</v>
      </c>
      <c r="D350" s="7">
        <f t="shared" si="5"/>
        <v>6</v>
      </c>
      <c r="E350" s="7" t="s">
        <v>50</v>
      </c>
      <c r="F350" s="57"/>
    </row>
    <row r="351" spans="1:6" x14ac:dyDescent="0.25">
      <c r="A351" s="90">
        <v>41814</v>
      </c>
      <c r="B351" s="48">
        <v>1990.1363181818101</v>
      </c>
      <c r="C351" s="49">
        <v>42.175909090909002</v>
      </c>
      <c r="D351" s="7">
        <f t="shared" si="5"/>
        <v>6</v>
      </c>
      <c r="E351" s="7" t="s">
        <v>50</v>
      </c>
      <c r="F351" s="57"/>
    </row>
    <row r="352" spans="1:6" x14ac:dyDescent="0.25">
      <c r="A352" s="90">
        <v>41814.5</v>
      </c>
      <c r="B352" s="48">
        <v>2258.9283333333301</v>
      </c>
      <c r="C352" s="49">
        <v>45.818750000000001</v>
      </c>
      <c r="D352" s="7">
        <f t="shared" si="5"/>
        <v>6</v>
      </c>
      <c r="E352" s="7" t="s">
        <v>50</v>
      </c>
      <c r="F352" s="57"/>
    </row>
    <row r="353" spans="1:6" x14ac:dyDescent="0.25">
      <c r="A353" s="90">
        <v>41815</v>
      </c>
      <c r="B353" s="48">
        <v>1961.3875</v>
      </c>
      <c r="C353" s="49">
        <v>45.181249999999999</v>
      </c>
      <c r="D353" s="7">
        <f t="shared" si="5"/>
        <v>6</v>
      </c>
      <c r="E353" s="7" t="s">
        <v>50</v>
      </c>
      <c r="F353" s="57"/>
    </row>
    <row r="354" spans="1:6" x14ac:dyDescent="0.25">
      <c r="A354" s="90">
        <v>41815.5</v>
      </c>
      <c r="B354" s="48">
        <v>2335.6261249999998</v>
      </c>
      <c r="C354" s="49">
        <v>59.650833333333303</v>
      </c>
      <c r="D354" s="7">
        <f t="shared" si="5"/>
        <v>6</v>
      </c>
      <c r="E354" s="7" t="s">
        <v>50</v>
      </c>
      <c r="F354" s="57"/>
    </row>
    <row r="355" spans="1:6" x14ac:dyDescent="0.25">
      <c r="A355" s="90">
        <v>41816</v>
      </c>
      <c r="B355" s="48">
        <v>2000.8362916666599</v>
      </c>
      <c r="C355" s="49">
        <v>53.089999999999897</v>
      </c>
      <c r="D355" s="7">
        <f t="shared" si="5"/>
        <v>6</v>
      </c>
      <c r="E355" s="7" t="s">
        <v>50</v>
      </c>
      <c r="F355" s="57"/>
    </row>
    <row r="356" spans="1:6" x14ac:dyDescent="0.25">
      <c r="A356" s="90">
        <v>41816.5</v>
      </c>
      <c r="B356" s="48">
        <v>2338.0388749999902</v>
      </c>
      <c r="C356" s="49">
        <v>59.624166666666603</v>
      </c>
      <c r="D356" s="7">
        <f t="shared" si="5"/>
        <v>6</v>
      </c>
      <c r="E356" s="7" t="s">
        <v>50</v>
      </c>
      <c r="F356" s="57"/>
    </row>
    <row r="357" spans="1:6" x14ac:dyDescent="0.25">
      <c r="A357" s="90">
        <v>41817</v>
      </c>
      <c r="B357" s="48">
        <v>2019.33712499999</v>
      </c>
      <c r="C357" s="49">
        <v>52.540833333333303</v>
      </c>
      <c r="D357" s="7">
        <f t="shared" si="5"/>
        <v>6</v>
      </c>
      <c r="E357" s="7" t="s">
        <v>50</v>
      </c>
      <c r="F357" s="57"/>
    </row>
    <row r="358" spans="1:6" x14ac:dyDescent="0.25">
      <c r="A358" s="90">
        <v>41817.5</v>
      </c>
      <c r="B358" s="48">
        <v>2289.0407083333298</v>
      </c>
      <c r="C358" s="49">
        <v>52.706666666666599</v>
      </c>
      <c r="D358" s="7">
        <f t="shared" si="5"/>
        <v>6</v>
      </c>
      <c r="E358" s="7" t="s">
        <v>50</v>
      </c>
      <c r="F358" s="57"/>
    </row>
    <row r="359" spans="1:6" x14ac:dyDescent="0.25">
      <c r="A359" s="90">
        <v>41818</v>
      </c>
      <c r="B359" s="48">
        <v>1994.4352083333299</v>
      </c>
      <c r="C359" s="49">
        <v>50.466250000000002</v>
      </c>
      <c r="D359" s="7">
        <f t="shared" si="5"/>
        <v>6</v>
      </c>
      <c r="E359" s="7" t="s">
        <v>50</v>
      </c>
      <c r="F359" s="57"/>
    </row>
    <row r="360" spans="1:6" x14ac:dyDescent="0.25">
      <c r="A360" s="90">
        <v>41818.5</v>
      </c>
      <c r="B360" s="48">
        <v>2222.3777083333298</v>
      </c>
      <c r="C360" s="49">
        <v>57.713333333333303</v>
      </c>
      <c r="D360" s="7">
        <f t="shared" si="5"/>
        <v>6</v>
      </c>
      <c r="E360" s="7" t="s">
        <v>50</v>
      </c>
      <c r="F360" s="57"/>
    </row>
    <row r="361" spans="1:6" x14ac:dyDescent="0.25">
      <c r="A361" s="90">
        <v>41819</v>
      </c>
      <c r="B361" s="48">
        <v>1792.535625</v>
      </c>
      <c r="C361" s="49">
        <v>33.4791666666666</v>
      </c>
      <c r="D361" s="7">
        <f t="shared" si="5"/>
        <v>6</v>
      </c>
      <c r="E361" s="7" t="s">
        <v>50</v>
      </c>
      <c r="F361" s="57"/>
    </row>
    <row r="362" spans="1:6" x14ac:dyDescent="0.25">
      <c r="A362" s="90">
        <v>41819.5</v>
      </c>
      <c r="B362" s="48">
        <v>2035.47041666666</v>
      </c>
      <c r="C362" s="49">
        <v>48.625</v>
      </c>
      <c r="D362" s="7">
        <f t="shared" si="5"/>
        <v>6</v>
      </c>
      <c r="E362" s="7" t="s">
        <v>50</v>
      </c>
      <c r="F362" s="57"/>
    </row>
    <row r="363" spans="1:6" x14ac:dyDescent="0.25">
      <c r="A363" s="90">
        <v>41820</v>
      </c>
      <c r="B363" s="48">
        <v>1825.59381249999</v>
      </c>
      <c r="C363" s="49">
        <v>34.729374999999997</v>
      </c>
      <c r="D363" s="7">
        <f t="shared" si="5"/>
        <v>6</v>
      </c>
      <c r="E363" s="7" t="s">
        <v>50</v>
      </c>
      <c r="F363" s="57"/>
    </row>
    <row r="364" spans="1:6" x14ac:dyDescent="0.25">
      <c r="A364" s="90">
        <v>41820.5</v>
      </c>
      <c r="B364" s="48">
        <v>2076.4887916666598</v>
      </c>
      <c r="C364" s="49">
        <v>54.031249999999901</v>
      </c>
      <c r="D364" s="7">
        <f t="shared" si="5"/>
        <v>6</v>
      </c>
      <c r="E364" s="7" t="s">
        <v>50</v>
      </c>
      <c r="F364" s="57"/>
    </row>
    <row r="365" spans="1:6" x14ac:dyDescent="0.25">
      <c r="A365" s="90">
        <v>41821</v>
      </c>
      <c r="B365" s="48">
        <v>2384.7628749999999</v>
      </c>
      <c r="C365" s="49">
        <v>80.355500000000006</v>
      </c>
      <c r="D365" s="7">
        <f t="shared" si="5"/>
        <v>7</v>
      </c>
      <c r="E365" s="7" t="s">
        <v>50</v>
      </c>
      <c r="F365" s="57"/>
    </row>
    <row r="366" spans="1:6" x14ac:dyDescent="0.25">
      <c r="A366" s="90">
        <v>41821.5</v>
      </c>
      <c r="B366" s="48">
        <v>3175.5055000000002</v>
      </c>
      <c r="C366" s="49">
        <v>197.62691666666601</v>
      </c>
      <c r="D366" s="7">
        <f t="shared" si="5"/>
        <v>7</v>
      </c>
      <c r="E366" s="7" t="s">
        <v>50</v>
      </c>
      <c r="F366" s="57"/>
    </row>
    <row r="367" spans="1:6" x14ac:dyDescent="0.25">
      <c r="A367" s="90">
        <v>41822</v>
      </c>
      <c r="B367" s="48">
        <v>1879.307</v>
      </c>
      <c r="C367" s="49">
        <v>38.401499999999999</v>
      </c>
      <c r="D367" s="7">
        <f t="shared" si="5"/>
        <v>7</v>
      </c>
      <c r="E367" s="7" t="s">
        <v>50</v>
      </c>
      <c r="F367" s="57"/>
    </row>
    <row r="368" spans="1:6" x14ac:dyDescent="0.25">
      <c r="A368" s="90">
        <v>41822.5</v>
      </c>
      <c r="B368" s="48">
        <v>2233.8377500000001</v>
      </c>
      <c r="C368" s="49">
        <v>43.864916666666602</v>
      </c>
      <c r="D368" s="7">
        <f t="shared" si="5"/>
        <v>7</v>
      </c>
      <c r="E368" s="7" t="s">
        <v>50</v>
      </c>
      <c r="F368" s="57"/>
    </row>
    <row r="369" spans="1:6" x14ac:dyDescent="0.25">
      <c r="A369" s="90">
        <v>41823</v>
      </c>
      <c r="B369" s="48">
        <v>2098.0626499999998</v>
      </c>
      <c r="C369" s="49">
        <v>44.829500000000003</v>
      </c>
      <c r="D369" s="7">
        <f t="shared" si="5"/>
        <v>7</v>
      </c>
      <c r="E369" s="7" t="s">
        <v>50</v>
      </c>
      <c r="F369" s="57"/>
    </row>
    <row r="370" spans="1:6" x14ac:dyDescent="0.25">
      <c r="A370" s="90">
        <v>41823.5</v>
      </c>
      <c r="B370" s="48">
        <v>2477.5514583333302</v>
      </c>
      <c r="C370" s="49">
        <v>61.380749999999999</v>
      </c>
      <c r="D370" s="7">
        <f t="shared" si="5"/>
        <v>7</v>
      </c>
      <c r="E370" s="7" t="s">
        <v>50</v>
      </c>
      <c r="F370" s="57"/>
    </row>
    <row r="371" spans="1:6" x14ac:dyDescent="0.25">
      <c r="A371" s="90">
        <v>41824</v>
      </c>
      <c r="B371" s="48">
        <v>1810.3757499999999</v>
      </c>
      <c r="C371" s="49">
        <v>26.107499999999899</v>
      </c>
      <c r="D371" s="7">
        <f t="shared" si="5"/>
        <v>7</v>
      </c>
      <c r="E371" s="7" t="s">
        <v>50</v>
      </c>
      <c r="F371" s="57"/>
    </row>
    <row r="372" spans="1:6" x14ac:dyDescent="0.25">
      <c r="A372" s="90">
        <v>41824.5</v>
      </c>
      <c r="B372" s="48">
        <v>2138.3887916666599</v>
      </c>
      <c r="C372" s="49">
        <v>45.783333333333303</v>
      </c>
      <c r="D372" s="7">
        <f t="shared" si="5"/>
        <v>7</v>
      </c>
      <c r="E372" s="7" t="s">
        <v>50</v>
      </c>
      <c r="F372" s="57"/>
    </row>
    <row r="373" spans="1:6" x14ac:dyDescent="0.25">
      <c r="A373" s="90">
        <v>41825</v>
      </c>
      <c r="B373" s="48">
        <v>1767.7639999999999</v>
      </c>
      <c r="C373" s="49">
        <v>51.353749999999998</v>
      </c>
      <c r="D373" s="7">
        <f t="shared" si="5"/>
        <v>7</v>
      </c>
      <c r="E373" s="7" t="s">
        <v>50</v>
      </c>
      <c r="F373" s="57"/>
    </row>
    <row r="374" spans="1:6" x14ac:dyDescent="0.25">
      <c r="A374" s="90">
        <v>41825.5</v>
      </c>
      <c r="B374" s="48">
        <v>2166.1871000000001</v>
      </c>
      <c r="C374" s="49">
        <v>42.387</v>
      </c>
      <c r="D374" s="7">
        <f t="shared" si="5"/>
        <v>7</v>
      </c>
      <c r="E374" s="7" t="s">
        <v>50</v>
      </c>
      <c r="F374" s="57"/>
    </row>
    <row r="375" spans="1:6" x14ac:dyDescent="0.25">
      <c r="A375" s="90">
        <v>41826</v>
      </c>
      <c r="B375" s="48">
        <v>1971.0527499999901</v>
      </c>
      <c r="C375" s="49">
        <v>52.655000000000001</v>
      </c>
      <c r="D375" s="7">
        <f t="shared" si="5"/>
        <v>7</v>
      </c>
      <c r="E375" s="7" t="s">
        <v>50</v>
      </c>
      <c r="F375" s="57"/>
    </row>
    <row r="376" spans="1:6" x14ac:dyDescent="0.25">
      <c r="A376" s="90">
        <v>41826.5</v>
      </c>
      <c r="B376" s="48">
        <v>2203.1564166666599</v>
      </c>
      <c r="C376" s="49">
        <v>53.036666666666598</v>
      </c>
      <c r="D376" s="7">
        <f t="shared" si="5"/>
        <v>7</v>
      </c>
      <c r="E376" s="7" t="s">
        <v>50</v>
      </c>
      <c r="F376" s="57"/>
    </row>
    <row r="377" spans="1:6" x14ac:dyDescent="0.25">
      <c r="A377" s="90">
        <v>41827</v>
      </c>
      <c r="B377" s="48">
        <v>1859.2815416666599</v>
      </c>
      <c r="C377" s="49">
        <v>36.664583333333297</v>
      </c>
      <c r="D377" s="7">
        <f t="shared" si="5"/>
        <v>7</v>
      </c>
      <c r="E377" s="7" t="s">
        <v>50</v>
      </c>
      <c r="F377" s="57"/>
    </row>
    <row r="378" spans="1:6" x14ac:dyDescent="0.25">
      <c r="A378" s="90">
        <v>41827.5</v>
      </c>
      <c r="B378" s="48">
        <v>2249.0152916666598</v>
      </c>
      <c r="C378" s="49">
        <v>70.017499999999998</v>
      </c>
      <c r="D378" s="7">
        <f t="shared" si="5"/>
        <v>7</v>
      </c>
      <c r="E378" s="7" t="s">
        <v>50</v>
      </c>
      <c r="F378" s="57"/>
    </row>
    <row r="379" spans="1:6" x14ac:dyDescent="0.25">
      <c r="A379" s="90">
        <v>41828</v>
      </c>
      <c r="B379" s="48">
        <v>1922.1611249999901</v>
      </c>
      <c r="C379" s="49">
        <v>45.737083333333302</v>
      </c>
      <c r="D379" s="7">
        <f t="shared" si="5"/>
        <v>7</v>
      </c>
      <c r="E379" s="7" t="s">
        <v>50</v>
      </c>
      <c r="F379" s="57"/>
    </row>
    <row r="380" spans="1:6" x14ac:dyDescent="0.25">
      <c r="A380" s="90">
        <v>41828.5</v>
      </c>
      <c r="B380" s="48">
        <v>2221.432875</v>
      </c>
      <c r="C380" s="49">
        <v>47.952916666666603</v>
      </c>
      <c r="D380" s="7">
        <f t="shared" si="5"/>
        <v>7</v>
      </c>
      <c r="E380" s="7" t="s">
        <v>50</v>
      </c>
      <c r="F380" s="57"/>
    </row>
    <row r="381" spans="1:6" x14ac:dyDescent="0.25">
      <c r="A381" s="90">
        <v>41829</v>
      </c>
      <c r="B381" s="48">
        <v>1745.8321249999999</v>
      </c>
      <c r="C381" s="49">
        <v>48.643333333333302</v>
      </c>
      <c r="D381" s="7">
        <f t="shared" si="5"/>
        <v>7</v>
      </c>
      <c r="E381" s="7" t="s">
        <v>50</v>
      </c>
      <c r="F381" s="57"/>
    </row>
    <row r="382" spans="1:6" x14ac:dyDescent="0.25">
      <c r="A382" s="90">
        <v>41829.5</v>
      </c>
      <c r="B382" s="48">
        <v>2018.5865833333301</v>
      </c>
      <c r="C382" s="49">
        <v>53.9433333333333</v>
      </c>
      <c r="D382" s="7">
        <f t="shared" si="5"/>
        <v>7</v>
      </c>
      <c r="E382" s="7" t="s">
        <v>50</v>
      </c>
      <c r="F382" s="57"/>
    </row>
    <row r="383" spans="1:6" x14ac:dyDescent="0.25">
      <c r="A383" s="90">
        <v>41830</v>
      </c>
      <c r="B383" s="48">
        <v>1857.62129166666</v>
      </c>
      <c r="C383" s="49">
        <v>78.154166666666598</v>
      </c>
      <c r="D383" s="7">
        <f t="shared" si="5"/>
        <v>7</v>
      </c>
      <c r="E383" s="7" t="s">
        <v>50</v>
      </c>
      <c r="F383" s="57"/>
    </row>
    <row r="384" spans="1:6" x14ac:dyDescent="0.25">
      <c r="A384" s="90">
        <v>41830.5</v>
      </c>
      <c r="B384" s="48">
        <v>2091.5625416666599</v>
      </c>
      <c r="C384" s="49">
        <v>72.477916666666601</v>
      </c>
      <c r="D384" s="7">
        <f t="shared" si="5"/>
        <v>7</v>
      </c>
      <c r="E384" s="7" t="s">
        <v>50</v>
      </c>
      <c r="F384" s="57"/>
    </row>
    <row r="385" spans="1:6" x14ac:dyDescent="0.25">
      <c r="A385" s="90">
        <v>41831</v>
      </c>
      <c r="B385" s="48">
        <v>1880.002375</v>
      </c>
      <c r="C385" s="49">
        <v>43.243333333333297</v>
      </c>
      <c r="D385" s="7">
        <f t="shared" si="5"/>
        <v>7</v>
      </c>
      <c r="E385" s="7" t="s">
        <v>50</v>
      </c>
      <c r="F385" s="57"/>
    </row>
    <row r="386" spans="1:6" x14ac:dyDescent="0.25">
      <c r="A386" s="90">
        <v>41831.5</v>
      </c>
      <c r="B386" s="48">
        <v>2144.029</v>
      </c>
      <c r="C386" s="49">
        <v>67.462083333333297</v>
      </c>
      <c r="D386" s="7">
        <f t="shared" si="5"/>
        <v>7</v>
      </c>
      <c r="E386" s="7" t="s">
        <v>50</v>
      </c>
      <c r="F386" s="57"/>
    </row>
    <row r="387" spans="1:6" x14ac:dyDescent="0.25">
      <c r="A387" s="90">
        <v>41832</v>
      </c>
      <c r="B387" s="48">
        <v>1942.2773749999999</v>
      </c>
      <c r="C387" s="49">
        <v>50.933333333333302</v>
      </c>
      <c r="D387" s="7">
        <f t="shared" si="5"/>
        <v>7</v>
      </c>
      <c r="E387" s="7" t="s">
        <v>50</v>
      </c>
      <c r="F387" s="57"/>
    </row>
    <row r="388" spans="1:6" x14ac:dyDescent="0.25">
      <c r="A388" s="90">
        <v>41832.5</v>
      </c>
      <c r="B388" s="48">
        <v>2156.9050833333299</v>
      </c>
      <c r="C388" s="49">
        <v>50.860833333333296</v>
      </c>
      <c r="D388" s="7">
        <f t="shared" ref="D388:D451" si="6">MONTH(A388)</f>
        <v>7</v>
      </c>
      <c r="E388" s="7" t="s">
        <v>50</v>
      </c>
      <c r="F388" s="57"/>
    </row>
    <row r="389" spans="1:6" x14ac:dyDescent="0.25">
      <c r="A389" s="90">
        <v>41833</v>
      </c>
      <c r="B389" s="48">
        <v>1863.51966666666</v>
      </c>
      <c r="C389" s="49">
        <v>46.814583333333303</v>
      </c>
      <c r="D389" s="7">
        <f t="shared" si="6"/>
        <v>7</v>
      </c>
      <c r="E389" s="7" t="s">
        <v>50</v>
      </c>
      <c r="F389" s="57"/>
    </row>
    <row r="390" spans="1:6" x14ac:dyDescent="0.25">
      <c r="A390" s="90">
        <v>41833.5</v>
      </c>
      <c r="B390" s="48">
        <v>2113.2942083333301</v>
      </c>
      <c r="C390" s="49">
        <v>65.967083333333306</v>
      </c>
      <c r="D390" s="7">
        <f t="shared" si="6"/>
        <v>7</v>
      </c>
      <c r="E390" s="7" t="s">
        <v>50</v>
      </c>
      <c r="F390" s="57"/>
    </row>
    <row r="391" spans="1:6" x14ac:dyDescent="0.25">
      <c r="A391" s="90">
        <v>41834</v>
      </c>
      <c r="B391" s="48">
        <v>1727.4197916666601</v>
      </c>
      <c r="C391" s="49">
        <v>52.462499999999999</v>
      </c>
      <c r="D391" s="7">
        <f t="shared" si="6"/>
        <v>7</v>
      </c>
      <c r="E391" s="7" t="s">
        <v>50</v>
      </c>
      <c r="F391" s="57"/>
    </row>
    <row r="392" spans="1:6" x14ac:dyDescent="0.25">
      <c r="A392" s="90">
        <v>41834.5</v>
      </c>
      <c r="B392" s="48">
        <v>2095.5535</v>
      </c>
      <c r="C392" s="49">
        <v>67.153750000000002</v>
      </c>
      <c r="D392" s="7">
        <f t="shared" si="6"/>
        <v>7</v>
      </c>
      <c r="E392" s="7" t="s">
        <v>50</v>
      </c>
      <c r="F392" s="57"/>
    </row>
    <row r="393" spans="1:6" x14ac:dyDescent="0.25">
      <c r="A393" s="90">
        <v>41835</v>
      </c>
      <c r="B393" s="48">
        <v>1967.7181249999901</v>
      </c>
      <c r="C393" s="49">
        <v>57.936250000000001</v>
      </c>
      <c r="D393" s="7">
        <f t="shared" si="6"/>
        <v>7</v>
      </c>
      <c r="E393" s="7" t="s">
        <v>50</v>
      </c>
      <c r="F393" s="57"/>
    </row>
    <row r="394" spans="1:6" x14ac:dyDescent="0.25">
      <c r="A394" s="90">
        <v>41835.5</v>
      </c>
      <c r="B394" s="48">
        <v>2343.9105</v>
      </c>
      <c r="C394" s="49">
        <v>59.931666666666601</v>
      </c>
      <c r="D394" s="7">
        <f t="shared" si="6"/>
        <v>7</v>
      </c>
      <c r="E394" s="7" t="s">
        <v>50</v>
      </c>
      <c r="F394" s="57"/>
    </row>
    <row r="395" spans="1:6" x14ac:dyDescent="0.25">
      <c r="A395" s="90">
        <v>41836</v>
      </c>
      <c r="B395" s="48">
        <v>2027.19783333333</v>
      </c>
      <c r="C395" s="49">
        <v>60.722499999999997</v>
      </c>
      <c r="D395" s="7">
        <f t="shared" si="6"/>
        <v>7</v>
      </c>
      <c r="E395" s="7" t="s">
        <v>50</v>
      </c>
      <c r="F395" s="57"/>
    </row>
    <row r="396" spans="1:6" x14ac:dyDescent="0.25">
      <c r="A396" s="90">
        <v>41836.5</v>
      </c>
      <c r="B396" s="48">
        <v>2471.7156249999998</v>
      </c>
      <c r="C396" s="49">
        <v>59.856250000000003</v>
      </c>
      <c r="D396" s="7">
        <f t="shared" si="6"/>
        <v>7</v>
      </c>
      <c r="E396" s="7" t="s">
        <v>50</v>
      </c>
      <c r="F396" s="57"/>
    </row>
    <row r="397" spans="1:6" x14ac:dyDescent="0.25">
      <c r="A397" s="90">
        <v>41837</v>
      </c>
      <c r="B397" s="48">
        <v>2030.9194583333301</v>
      </c>
      <c r="C397" s="49">
        <v>51.819999999999901</v>
      </c>
      <c r="D397" s="7">
        <f t="shared" si="6"/>
        <v>7</v>
      </c>
      <c r="E397" s="7" t="s">
        <v>50</v>
      </c>
      <c r="F397" s="57"/>
    </row>
    <row r="398" spans="1:6" x14ac:dyDescent="0.25">
      <c r="A398" s="90">
        <v>41837.5</v>
      </c>
      <c r="B398" s="48">
        <v>2445.4532083333302</v>
      </c>
      <c r="C398" s="49">
        <v>76.141666666666595</v>
      </c>
      <c r="D398" s="7">
        <f t="shared" si="6"/>
        <v>7</v>
      </c>
      <c r="E398" s="7" t="s">
        <v>50</v>
      </c>
      <c r="F398" s="57"/>
    </row>
    <row r="399" spans="1:6" x14ac:dyDescent="0.25">
      <c r="A399" s="90">
        <v>41838</v>
      </c>
      <c r="B399" s="48">
        <v>2128.7746666666599</v>
      </c>
      <c r="C399" s="49">
        <v>66.974999999999994</v>
      </c>
      <c r="D399" s="7">
        <f t="shared" si="6"/>
        <v>7</v>
      </c>
      <c r="E399" s="7" t="s">
        <v>50</v>
      </c>
      <c r="F399" s="57"/>
    </row>
    <row r="400" spans="1:6" x14ac:dyDescent="0.25">
      <c r="A400" s="90">
        <v>41838.5</v>
      </c>
      <c r="B400" s="48">
        <v>2486.29025</v>
      </c>
      <c r="C400" s="49">
        <v>82.171666666666596</v>
      </c>
      <c r="D400" s="7">
        <f t="shared" si="6"/>
        <v>7</v>
      </c>
      <c r="E400" s="7" t="s">
        <v>50</v>
      </c>
      <c r="F400" s="57"/>
    </row>
    <row r="401" spans="1:6" x14ac:dyDescent="0.25">
      <c r="A401" s="90">
        <v>41839</v>
      </c>
      <c r="B401" s="48">
        <v>2153.5862499999998</v>
      </c>
      <c r="C401" s="49">
        <v>50.0162499999999</v>
      </c>
      <c r="D401" s="7">
        <f t="shared" si="6"/>
        <v>7</v>
      </c>
      <c r="E401" s="7" t="s">
        <v>50</v>
      </c>
      <c r="F401" s="57"/>
    </row>
    <row r="402" spans="1:6" x14ac:dyDescent="0.25">
      <c r="A402" s="90">
        <v>41839.5</v>
      </c>
      <c r="B402" s="48">
        <v>2445.9498749999998</v>
      </c>
      <c r="C402" s="49">
        <v>64.713333333333296</v>
      </c>
      <c r="D402" s="7">
        <f t="shared" si="6"/>
        <v>7</v>
      </c>
      <c r="E402" s="7" t="s">
        <v>50</v>
      </c>
      <c r="F402" s="57"/>
    </row>
    <row r="403" spans="1:6" x14ac:dyDescent="0.25">
      <c r="A403" s="90">
        <v>41840</v>
      </c>
      <c r="B403" s="48">
        <v>1976.4664166666601</v>
      </c>
      <c r="C403" s="49">
        <v>44.022500000000001</v>
      </c>
      <c r="D403" s="7">
        <f t="shared" si="6"/>
        <v>7</v>
      </c>
      <c r="E403" s="7" t="s">
        <v>50</v>
      </c>
      <c r="F403" s="57"/>
    </row>
    <row r="404" spans="1:6" x14ac:dyDescent="0.25">
      <c r="A404" s="90">
        <v>41840.5</v>
      </c>
      <c r="B404" s="48">
        <v>2273.79779166666</v>
      </c>
      <c r="C404" s="49">
        <v>54.5445833333333</v>
      </c>
      <c r="D404" s="7">
        <f t="shared" si="6"/>
        <v>7</v>
      </c>
      <c r="E404" s="7" t="s">
        <v>50</v>
      </c>
      <c r="F404" s="57"/>
    </row>
    <row r="405" spans="1:6" x14ac:dyDescent="0.25">
      <c r="A405" s="90">
        <v>41841</v>
      </c>
      <c r="B405" s="48">
        <v>1887.0905416666601</v>
      </c>
      <c r="C405" s="49">
        <v>44.419166666666598</v>
      </c>
      <c r="D405" s="7">
        <f t="shared" si="6"/>
        <v>7</v>
      </c>
      <c r="E405" s="7" t="s">
        <v>50</v>
      </c>
      <c r="F405" s="57"/>
    </row>
    <row r="406" spans="1:6" x14ac:dyDescent="0.25">
      <c r="A406" s="90">
        <v>41841.5</v>
      </c>
      <c r="B406" s="48">
        <v>2286.2764583333301</v>
      </c>
      <c r="C406" s="49">
        <v>74.711666666666602</v>
      </c>
      <c r="D406" s="7">
        <f t="shared" si="6"/>
        <v>7</v>
      </c>
      <c r="E406" s="7" t="s">
        <v>50</v>
      </c>
      <c r="F406" s="57"/>
    </row>
    <row r="407" spans="1:6" x14ac:dyDescent="0.25">
      <c r="A407" s="90">
        <v>41842</v>
      </c>
      <c r="B407" s="48">
        <v>2117.26695833333</v>
      </c>
      <c r="C407" s="49">
        <v>43.5283333333333</v>
      </c>
      <c r="D407" s="7">
        <f t="shared" si="6"/>
        <v>7</v>
      </c>
      <c r="E407" s="7" t="s">
        <v>50</v>
      </c>
      <c r="F407" s="57"/>
    </row>
    <row r="408" spans="1:6" x14ac:dyDescent="0.25">
      <c r="A408" s="90">
        <v>41842.5</v>
      </c>
      <c r="B408" s="48">
        <v>2382.9783333333298</v>
      </c>
      <c r="C408" s="49">
        <v>58.199583333333301</v>
      </c>
      <c r="D408" s="7">
        <f t="shared" si="6"/>
        <v>7</v>
      </c>
      <c r="E408" s="7" t="s">
        <v>50</v>
      </c>
      <c r="F408" s="57"/>
    </row>
    <row r="409" spans="1:6" x14ac:dyDescent="0.25">
      <c r="A409" s="90">
        <v>41843</v>
      </c>
      <c r="B409" s="48">
        <v>2141.53866666666</v>
      </c>
      <c r="C409" s="49">
        <v>38.403888888888801</v>
      </c>
      <c r="D409" s="7">
        <f t="shared" si="6"/>
        <v>7</v>
      </c>
      <c r="E409" s="7" t="s">
        <v>50</v>
      </c>
      <c r="F409" s="57"/>
    </row>
    <row r="410" spans="1:6" x14ac:dyDescent="0.25">
      <c r="A410" s="90">
        <v>41843.5</v>
      </c>
      <c r="B410" s="48">
        <v>2240.2341666666598</v>
      </c>
      <c r="C410" s="49">
        <v>48.528750000000002</v>
      </c>
      <c r="D410" s="7">
        <f t="shared" si="6"/>
        <v>7</v>
      </c>
      <c r="E410" s="7" t="s">
        <v>50</v>
      </c>
      <c r="F410" s="57"/>
    </row>
    <row r="411" spans="1:6" x14ac:dyDescent="0.25">
      <c r="A411" s="90">
        <v>41844</v>
      </c>
      <c r="B411" s="48">
        <v>1878.19175</v>
      </c>
      <c r="C411" s="49">
        <v>45.454583333333296</v>
      </c>
      <c r="D411" s="7">
        <f t="shared" si="6"/>
        <v>7</v>
      </c>
      <c r="E411" s="7" t="s">
        <v>50</v>
      </c>
      <c r="F411" s="57"/>
    </row>
    <row r="412" spans="1:6" x14ac:dyDescent="0.25">
      <c r="A412" s="90">
        <v>41844.5</v>
      </c>
      <c r="B412" s="48">
        <v>2191.5256250000002</v>
      </c>
      <c r="C412" s="49">
        <v>65.091249999999903</v>
      </c>
      <c r="D412" s="7">
        <f t="shared" si="6"/>
        <v>7</v>
      </c>
      <c r="E412" s="7" t="s">
        <v>50</v>
      </c>
      <c r="F412" s="57"/>
    </row>
    <row r="413" spans="1:6" x14ac:dyDescent="0.25">
      <c r="A413" s="90">
        <v>41845</v>
      </c>
      <c r="B413" s="48">
        <v>1887.7463749999899</v>
      </c>
      <c r="C413" s="49">
        <v>53.253749999999997</v>
      </c>
      <c r="D413" s="7">
        <f t="shared" si="6"/>
        <v>7</v>
      </c>
      <c r="E413" s="7" t="s">
        <v>50</v>
      </c>
      <c r="F413" s="57"/>
    </row>
    <row r="414" spans="1:6" x14ac:dyDescent="0.25">
      <c r="A414" s="90">
        <v>41845.5</v>
      </c>
      <c r="B414" s="48">
        <v>2213.9628333333299</v>
      </c>
      <c r="C414" s="49">
        <v>62.634999999999899</v>
      </c>
      <c r="D414" s="7">
        <f t="shared" si="6"/>
        <v>7</v>
      </c>
      <c r="E414" s="7" t="s">
        <v>50</v>
      </c>
      <c r="F414" s="57"/>
    </row>
    <row r="415" spans="1:6" x14ac:dyDescent="0.25">
      <c r="A415" s="90">
        <v>41846</v>
      </c>
      <c r="B415" s="48">
        <v>1996.06308333333</v>
      </c>
      <c r="C415" s="49">
        <v>43.797916666666602</v>
      </c>
      <c r="D415" s="7">
        <f t="shared" si="6"/>
        <v>7</v>
      </c>
      <c r="E415" s="7" t="s">
        <v>50</v>
      </c>
      <c r="F415" s="57"/>
    </row>
    <row r="416" spans="1:6" x14ac:dyDescent="0.25">
      <c r="A416" s="90">
        <v>41846.5</v>
      </c>
      <c r="B416" s="48">
        <v>2482.7692499999998</v>
      </c>
      <c r="C416" s="49">
        <v>74.790416666666601</v>
      </c>
      <c r="D416" s="7">
        <f t="shared" si="6"/>
        <v>7</v>
      </c>
      <c r="E416" s="7" t="s">
        <v>50</v>
      </c>
      <c r="F416" s="57"/>
    </row>
    <row r="417" spans="1:6" x14ac:dyDescent="0.25">
      <c r="A417" s="90">
        <v>41847</v>
      </c>
      <c r="B417" s="48">
        <v>1897.66616666666</v>
      </c>
      <c r="C417" s="49">
        <v>54.195</v>
      </c>
      <c r="D417" s="7">
        <f t="shared" si="6"/>
        <v>7</v>
      </c>
      <c r="E417" s="7" t="s">
        <v>50</v>
      </c>
      <c r="F417" s="57"/>
    </row>
    <row r="418" spans="1:6" x14ac:dyDescent="0.25">
      <c r="A418" s="90">
        <v>41847.5</v>
      </c>
      <c r="B418" s="48">
        <v>2206.1185</v>
      </c>
      <c r="C418" s="49">
        <v>81.428749999999994</v>
      </c>
      <c r="D418" s="7">
        <f t="shared" si="6"/>
        <v>7</v>
      </c>
      <c r="E418" s="7" t="s">
        <v>50</v>
      </c>
      <c r="F418" s="57"/>
    </row>
    <row r="419" spans="1:6" x14ac:dyDescent="0.25">
      <c r="A419" s="90">
        <v>41848</v>
      </c>
      <c r="B419" s="48">
        <v>1751.1030416666599</v>
      </c>
      <c r="C419" s="49">
        <v>61.591666666666598</v>
      </c>
      <c r="D419" s="7">
        <f t="shared" si="6"/>
        <v>7</v>
      </c>
      <c r="E419" s="7" t="s">
        <v>50</v>
      </c>
      <c r="F419" s="57"/>
    </row>
    <row r="420" spans="1:6" x14ac:dyDescent="0.25">
      <c r="A420" s="90">
        <v>41848.5</v>
      </c>
      <c r="B420" s="48">
        <v>2099.3076249999999</v>
      </c>
      <c r="C420" s="49">
        <v>84.004999999999995</v>
      </c>
      <c r="D420" s="7">
        <f t="shared" si="6"/>
        <v>7</v>
      </c>
      <c r="E420" s="7" t="s">
        <v>50</v>
      </c>
      <c r="F420" s="57"/>
    </row>
    <row r="421" spans="1:6" x14ac:dyDescent="0.25">
      <c r="A421" s="90">
        <v>41849</v>
      </c>
      <c r="B421" s="48">
        <v>2000.35366666666</v>
      </c>
      <c r="C421" s="49">
        <v>73.071250000000006</v>
      </c>
      <c r="D421" s="7">
        <f t="shared" si="6"/>
        <v>7</v>
      </c>
      <c r="E421" s="7" t="s">
        <v>50</v>
      </c>
      <c r="F421" s="57"/>
    </row>
    <row r="422" spans="1:6" x14ac:dyDescent="0.25">
      <c r="A422" s="90">
        <v>41849.5</v>
      </c>
      <c r="B422" s="48">
        <v>2385.5984999999901</v>
      </c>
      <c r="C422" s="49">
        <v>89.251666666666594</v>
      </c>
      <c r="D422" s="7">
        <f t="shared" si="6"/>
        <v>7</v>
      </c>
      <c r="E422" s="7" t="s">
        <v>50</v>
      </c>
      <c r="F422" s="57"/>
    </row>
    <row r="423" spans="1:6" x14ac:dyDescent="0.25">
      <c r="A423" s="90">
        <v>41850</v>
      </c>
      <c r="B423" s="48">
        <v>2051.9919583333299</v>
      </c>
      <c r="C423" s="49">
        <v>70.024583333333297</v>
      </c>
      <c r="D423" s="7">
        <f t="shared" si="6"/>
        <v>7</v>
      </c>
      <c r="E423" s="7" t="s">
        <v>50</v>
      </c>
      <c r="F423" s="57"/>
    </row>
    <row r="424" spans="1:6" x14ac:dyDescent="0.25">
      <c r="A424" s="90">
        <v>41850.5</v>
      </c>
      <c r="B424" s="48">
        <v>2307.1601249999999</v>
      </c>
      <c r="C424" s="49">
        <v>72.64</v>
      </c>
      <c r="D424" s="7">
        <f t="shared" si="6"/>
        <v>7</v>
      </c>
      <c r="E424" s="7" t="s">
        <v>50</v>
      </c>
      <c r="F424" s="57"/>
    </row>
    <row r="425" spans="1:6" x14ac:dyDescent="0.25">
      <c r="A425" s="90">
        <v>41851</v>
      </c>
      <c r="B425" s="48">
        <v>1992.06812499999</v>
      </c>
      <c r="C425" s="49">
        <v>63.719166666666602</v>
      </c>
      <c r="D425" s="7">
        <f t="shared" si="6"/>
        <v>7</v>
      </c>
      <c r="E425" s="7" t="s">
        <v>50</v>
      </c>
      <c r="F425" s="57"/>
    </row>
    <row r="426" spans="1:6" x14ac:dyDescent="0.25">
      <c r="A426" s="90">
        <v>41851.5</v>
      </c>
      <c r="B426" s="48">
        <v>2272.55004166666</v>
      </c>
      <c r="C426" s="49">
        <v>76.680416666666602</v>
      </c>
      <c r="D426" s="7">
        <f t="shared" si="6"/>
        <v>7</v>
      </c>
      <c r="E426" s="7" t="s">
        <v>50</v>
      </c>
      <c r="F426" s="57"/>
    </row>
    <row r="427" spans="1:6" x14ac:dyDescent="0.25">
      <c r="A427" s="90">
        <v>41852</v>
      </c>
      <c r="B427" s="48">
        <v>2619.6127499999998</v>
      </c>
      <c r="C427" s="49">
        <v>97.3719999999999</v>
      </c>
      <c r="D427" s="7">
        <f t="shared" si="6"/>
        <v>8</v>
      </c>
      <c r="E427" s="7" t="s">
        <v>50</v>
      </c>
      <c r="F427" s="57"/>
    </row>
    <row r="428" spans="1:6" x14ac:dyDescent="0.25">
      <c r="A428" s="90">
        <v>41852.5</v>
      </c>
      <c r="B428" s="48">
        <v>3135.2914166666601</v>
      </c>
      <c r="C428" s="49">
        <v>87.475083333333302</v>
      </c>
      <c r="D428" s="7">
        <f t="shared" si="6"/>
        <v>8</v>
      </c>
      <c r="E428" s="7" t="s">
        <v>50</v>
      </c>
      <c r="F428" s="57"/>
    </row>
    <row r="429" spans="1:6" x14ac:dyDescent="0.25">
      <c r="A429" s="90">
        <v>41853</v>
      </c>
      <c r="B429" s="48">
        <v>2020.72577777777</v>
      </c>
      <c r="C429" s="49">
        <v>42.447888888888798</v>
      </c>
      <c r="D429" s="7">
        <f t="shared" si="6"/>
        <v>8</v>
      </c>
      <c r="E429" s="7" t="s">
        <v>50</v>
      </c>
      <c r="F429" s="57"/>
    </row>
    <row r="430" spans="1:6" x14ac:dyDescent="0.25">
      <c r="A430" s="90">
        <v>41853.5</v>
      </c>
      <c r="B430" s="48">
        <v>2479.9036666666598</v>
      </c>
      <c r="C430" s="49">
        <v>54.379166666666599</v>
      </c>
      <c r="D430" s="7">
        <f t="shared" si="6"/>
        <v>8</v>
      </c>
      <c r="E430" s="7" t="s">
        <v>50</v>
      </c>
      <c r="F430" s="57"/>
    </row>
    <row r="431" spans="1:6" x14ac:dyDescent="0.25">
      <c r="A431" s="90">
        <v>41854</v>
      </c>
      <c r="B431" s="48">
        <v>2173.7058333333298</v>
      </c>
      <c r="C431" s="49">
        <v>47.226333333333301</v>
      </c>
      <c r="D431" s="7">
        <f t="shared" si="6"/>
        <v>8</v>
      </c>
      <c r="E431" s="7" t="s">
        <v>50</v>
      </c>
      <c r="F431" s="57"/>
    </row>
    <row r="432" spans="1:6" x14ac:dyDescent="0.25">
      <c r="A432" s="90">
        <v>41854.5</v>
      </c>
      <c r="B432" s="48">
        <v>2584.7835833333302</v>
      </c>
      <c r="C432" s="49">
        <v>65.741166666666601</v>
      </c>
      <c r="D432" s="7">
        <f t="shared" si="6"/>
        <v>8</v>
      </c>
      <c r="E432" s="7" t="s">
        <v>50</v>
      </c>
      <c r="F432" s="57"/>
    </row>
    <row r="433" spans="1:6" x14ac:dyDescent="0.25">
      <c r="A433" s="90">
        <v>41855</v>
      </c>
      <c r="B433" s="48">
        <v>2057.4659999999999</v>
      </c>
      <c r="C433" s="49">
        <v>43.6204166666666</v>
      </c>
      <c r="D433" s="7">
        <f t="shared" si="6"/>
        <v>8</v>
      </c>
      <c r="E433" s="7" t="s">
        <v>50</v>
      </c>
      <c r="F433" s="57"/>
    </row>
    <row r="434" spans="1:6" x14ac:dyDescent="0.25">
      <c r="A434" s="90">
        <v>41855.5</v>
      </c>
      <c r="B434" s="48">
        <v>2659.6397499999998</v>
      </c>
      <c r="C434" s="49">
        <v>75.9479166666666</v>
      </c>
      <c r="D434" s="7">
        <f t="shared" si="6"/>
        <v>8</v>
      </c>
      <c r="E434" s="7" t="s">
        <v>50</v>
      </c>
      <c r="F434" s="57"/>
    </row>
    <row r="435" spans="1:6" x14ac:dyDescent="0.25">
      <c r="A435" s="90">
        <v>41856</v>
      </c>
      <c r="B435" s="48">
        <v>1999.15021428571</v>
      </c>
      <c r="C435" s="49">
        <v>45.174999999999997</v>
      </c>
      <c r="D435" s="7">
        <f t="shared" si="6"/>
        <v>8</v>
      </c>
      <c r="E435" s="7" t="s">
        <v>50</v>
      </c>
      <c r="F435" s="57"/>
    </row>
    <row r="436" spans="1:6" x14ac:dyDescent="0.25">
      <c r="A436" s="90">
        <v>41856.5</v>
      </c>
      <c r="B436" s="48">
        <v>2072.13229166666</v>
      </c>
      <c r="C436" s="49">
        <v>49.103333333333303</v>
      </c>
      <c r="D436" s="7">
        <f t="shared" si="6"/>
        <v>8</v>
      </c>
      <c r="E436" s="7" t="s">
        <v>50</v>
      </c>
      <c r="F436" s="57"/>
    </row>
    <row r="437" spans="1:6" x14ac:dyDescent="0.25">
      <c r="A437" s="90">
        <v>41857</v>
      </c>
      <c r="B437" s="48">
        <v>1795.002125</v>
      </c>
      <c r="C437" s="49">
        <v>48.378749999999997</v>
      </c>
      <c r="D437" s="7">
        <f t="shared" si="6"/>
        <v>8</v>
      </c>
      <c r="E437" s="7" t="s">
        <v>50</v>
      </c>
      <c r="F437" s="57"/>
    </row>
    <row r="438" spans="1:6" x14ac:dyDescent="0.25">
      <c r="A438" s="90">
        <v>41857.5</v>
      </c>
      <c r="B438" s="48">
        <v>2046.49437499999</v>
      </c>
      <c r="C438" s="49">
        <v>49.6458333333333</v>
      </c>
      <c r="D438" s="7">
        <f t="shared" si="6"/>
        <v>8</v>
      </c>
      <c r="E438" s="7" t="s">
        <v>50</v>
      </c>
      <c r="F438" s="57"/>
    </row>
    <row r="439" spans="1:6" x14ac:dyDescent="0.25">
      <c r="A439" s="90">
        <v>41858</v>
      </c>
      <c r="B439" s="48">
        <v>2152.0723750000002</v>
      </c>
      <c r="C439" s="49">
        <v>52.8779166666666</v>
      </c>
      <c r="D439" s="7">
        <f t="shared" si="6"/>
        <v>8</v>
      </c>
      <c r="E439" s="7" t="s">
        <v>50</v>
      </c>
      <c r="F439" s="57"/>
    </row>
    <row r="440" spans="1:6" x14ac:dyDescent="0.25">
      <c r="A440" s="90">
        <v>41858.5</v>
      </c>
      <c r="B440" s="48">
        <v>2471.3907916666599</v>
      </c>
      <c r="C440" s="49">
        <v>98.386250000000004</v>
      </c>
      <c r="D440" s="7">
        <f t="shared" si="6"/>
        <v>8</v>
      </c>
      <c r="E440" s="7" t="s">
        <v>50</v>
      </c>
      <c r="F440" s="57"/>
    </row>
    <row r="441" spans="1:6" x14ac:dyDescent="0.25">
      <c r="A441" s="90">
        <v>41859</v>
      </c>
      <c r="B441" s="48">
        <v>1920.2779583333299</v>
      </c>
      <c r="C441" s="49">
        <v>59.590416666666599</v>
      </c>
      <c r="D441" s="7">
        <f t="shared" si="6"/>
        <v>8</v>
      </c>
      <c r="E441" s="7" t="s">
        <v>50</v>
      </c>
      <c r="F441" s="57"/>
    </row>
    <row r="442" spans="1:6" x14ac:dyDescent="0.25">
      <c r="A442" s="90">
        <v>41859.5</v>
      </c>
      <c r="B442" s="48">
        <v>2274.8648333333299</v>
      </c>
      <c r="C442" s="49">
        <v>72.096666666666593</v>
      </c>
      <c r="D442" s="7">
        <f t="shared" si="6"/>
        <v>8</v>
      </c>
      <c r="E442" s="7" t="s">
        <v>50</v>
      </c>
      <c r="F442" s="57"/>
    </row>
    <row r="443" spans="1:6" x14ac:dyDescent="0.25">
      <c r="A443" s="90">
        <v>41860</v>
      </c>
      <c r="B443" s="48">
        <v>1595.4885833333301</v>
      </c>
      <c r="C443" s="49">
        <v>47.9270833333333</v>
      </c>
      <c r="D443" s="7">
        <f t="shared" si="6"/>
        <v>8</v>
      </c>
      <c r="E443" s="7" t="s">
        <v>50</v>
      </c>
      <c r="F443" s="57"/>
    </row>
    <row r="444" spans="1:6" x14ac:dyDescent="0.25">
      <c r="A444" s="90">
        <v>41860.5</v>
      </c>
      <c r="B444" s="48">
        <v>1906.04541666666</v>
      </c>
      <c r="C444" s="49">
        <v>57.243333333333297</v>
      </c>
      <c r="D444" s="7">
        <f t="shared" si="6"/>
        <v>8</v>
      </c>
      <c r="E444" s="7" t="s">
        <v>50</v>
      </c>
      <c r="F444" s="57"/>
    </row>
    <row r="445" spans="1:6" x14ac:dyDescent="0.25">
      <c r="A445" s="90">
        <v>41861</v>
      </c>
      <c r="B445" s="48">
        <v>1899.76866666666</v>
      </c>
      <c r="C445" s="49">
        <v>63.758333333333297</v>
      </c>
      <c r="D445" s="7">
        <f t="shared" si="6"/>
        <v>8</v>
      </c>
      <c r="E445" s="7" t="s">
        <v>50</v>
      </c>
      <c r="F445" s="57"/>
    </row>
    <row r="446" spans="1:6" x14ac:dyDescent="0.25">
      <c r="A446" s="90">
        <v>41861.5</v>
      </c>
      <c r="B446" s="48">
        <v>2168.54474999999</v>
      </c>
      <c r="C446" s="49">
        <v>69.530833333333305</v>
      </c>
      <c r="D446" s="7">
        <f t="shared" si="6"/>
        <v>8</v>
      </c>
      <c r="E446" s="7" t="s">
        <v>50</v>
      </c>
      <c r="F446" s="57"/>
    </row>
    <row r="447" spans="1:6" x14ac:dyDescent="0.25">
      <c r="A447" s="90">
        <v>41862</v>
      </c>
      <c r="B447" s="48">
        <v>1893.92883333333</v>
      </c>
      <c r="C447" s="49">
        <v>55.008749999999999</v>
      </c>
      <c r="D447" s="7">
        <f t="shared" si="6"/>
        <v>8</v>
      </c>
      <c r="E447" s="7" t="s">
        <v>50</v>
      </c>
      <c r="F447" s="57"/>
    </row>
    <row r="448" spans="1:6" x14ac:dyDescent="0.25">
      <c r="A448" s="90">
        <v>41862.5</v>
      </c>
      <c r="B448" s="48">
        <v>2163.90545833333</v>
      </c>
      <c r="C448" s="49">
        <v>67.959583333333299</v>
      </c>
      <c r="D448" s="7">
        <f t="shared" si="6"/>
        <v>8</v>
      </c>
      <c r="E448" s="7" t="s">
        <v>50</v>
      </c>
      <c r="F448" s="57"/>
    </row>
    <row r="449" spans="1:6" x14ac:dyDescent="0.25">
      <c r="A449" s="90">
        <v>41863</v>
      </c>
      <c r="B449" s="48">
        <v>1709.3747499999999</v>
      </c>
      <c r="C449" s="49">
        <v>58.454999999999899</v>
      </c>
      <c r="D449" s="7">
        <f t="shared" si="6"/>
        <v>8</v>
      </c>
      <c r="E449" s="7" t="s">
        <v>50</v>
      </c>
      <c r="F449" s="57"/>
    </row>
    <row r="450" spans="1:6" x14ac:dyDescent="0.25">
      <c r="A450" s="90">
        <v>41863.5</v>
      </c>
      <c r="B450" s="48">
        <v>1969.1160833333299</v>
      </c>
      <c r="C450" s="49">
        <v>59.5133333333333</v>
      </c>
      <c r="D450" s="7">
        <f t="shared" si="6"/>
        <v>8</v>
      </c>
      <c r="E450" s="7" t="s">
        <v>50</v>
      </c>
      <c r="F450" s="57"/>
    </row>
    <row r="451" spans="1:6" x14ac:dyDescent="0.25">
      <c r="A451" s="90">
        <v>41864</v>
      </c>
      <c r="B451" s="48">
        <v>1981.62925</v>
      </c>
      <c r="C451" s="49">
        <v>62.106250000000003</v>
      </c>
      <c r="D451" s="7">
        <f t="shared" si="6"/>
        <v>8</v>
      </c>
      <c r="E451" s="7" t="s">
        <v>50</v>
      </c>
      <c r="F451" s="57"/>
    </row>
    <row r="452" spans="1:6" x14ac:dyDescent="0.25">
      <c r="A452" s="90">
        <v>41864.5</v>
      </c>
      <c r="B452" s="48">
        <v>2265.6325000000002</v>
      </c>
      <c r="C452" s="49">
        <v>75.083749999999995</v>
      </c>
      <c r="D452" s="7">
        <f t="shared" ref="D452:D515" si="7">MONTH(A452)</f>
        <v>8</v>
      </c>
      <c r="E452" s="7" t="s">
        <v>50</v>
      </c>
      <c r="F452" s="57"/>
    </row>
    <row r="453" spans="1:6" x14ac:dyDescent="0.25">
      <c r="A453" s="90">
        <v>41865</v>
      </c>
      <c r="B453" s="48">
        <v>2017.8668333333301</v>
      </c>
      <c r="C453" s="49">
        <v>72.067499999999995</v>
      </c>
      <c r="D453" s="7">
        <f t="shared" si="7"/>
        <v>8</v>
      </c>
      <c r="E453" s="7" t="s">
        <v>50</v>
      </c>
      <c r="F453" s="57"/>
    </row>
    <row r="454" spans="1:6" x14ac:dyDescent="0.25">
      <c r="A454" s="90">
        <v>41865.5</v>
      </c>
      <c r="B454" s="48">
        <v>2272.4112083333298</v>
      </c>
      <c r="C454" s="49">
        <v>69.167083333333295</v>
      </c>
      <c r="D454" s="7">
        <f t="shared" si="7"/>
        <v>8</v>
      </c>
      <c r="E454" s="7" t="s">
        <v>50</v>
      </c>
      <c r="F454" s="57"/>
    </row>
    <row r="455" spans="1:6" x14ac:dyDescent="0.25">
      <c r="A455" s="90">
        <v>41866</v>
      </c>
      <c r="B455" s="48">
        <v>1957.98008333333</v>
      </c>
      <c r="C455" s="49">
        <v>47.772083333333299</v>
      </c>
      <c r="D455" s="7">
        <f t="shared" si="7"/>
        <v>8</v>
      </c>
      <c r="E455" s="7" t="s">
        <v>50</v>
      </c>
      <c r="F455" s="57"/>
    </row>
    <row r="456" spans="1:6" x14ac:dyDescent="0.25">
      <c r="A456" s="90">
        <v>41866.5</v>
      </c>
      <c r="B456" s="48">
        <v>2410.05508333333</v>
      </c>
      <c r="C456" s="49">
        <v>57.986249999999899</v>
      </c>
      <c r="D456" s="7">
        <f t="shared" si="7"/>
        <v>8</v>
      </c>
      <c r="E456" s="7" t="s">
        <v>50</v>
      </c>
      <c r="F456" s="57"/>
    </row>
    <row r="457" spans="1:6" x14ac:dyDescent="0.25">
      <c r="A457" s="90">
        <v>41867</v>
      </c>
      <c r="B457" s="48">
        <v>2061.5842499999899</v>
      </c>
      <c r="C457" s="49">
        <v>53.971249999999998</v>
      </c>
      <c r="D457" s="7">
        <f t="shared" si="7"/>
        <v>8</v>
      </c>
      <c r="E457" s="7" t="s">
        <v>50</v>
      </c>
      <c r="F457" s="57"/>
    </row>
    <row r="458" spans="1:6" x14ac:dyDescent="0.25">
      <c r="A458" s="90">
        <v>41867.5</v>
      </c>
      <c r="B458" s="48">
        <v>2334.3259166666599</v>
      </c>
      <c r="C458" s="49">
        <v>66.100833333333298</v>
      </c>
      <c r="D458" s="7">
        <f t="shared" si="7"/>
        <v>8</v>
      </c>
      <c r="E458" s="7" t="s">
        <v>50</v>
      </c>
      <c r="F458" s="57"/>
    </row>
    <row r="459" spans="1:6" x14ac:dyDescent="0.25">
      <c r="A459" s="90">
        <v>41868</v>
      </c>
      <c r="B459" s="48">
        <v>1791.68908333333</v>
      </c>
      <c r="C459" s="49">
        <v>48.206249999999997</v>
      </c>
      <c r="D459" s="7">
        <f t="shared" si="7"/>
        <v>8</v>
      </c>
      <c r="E459" s="7" t="s">
        <v>50</v>
      </c>
      <c r="F459" s="57"/>
    </row>
    <row r="460" spans="1:6" x14ac:dyDescent="0.25">
      <c r="A460" s="90">
        <v>41868.5</v>
      </c>
      <c r="B460" s="48">
        <v>2115.05070833333</v>
      </c>
      <c r="C460" s="49">
        <v>63.657499999999999</v>
      </c>
      <c r="D460" s="7">
        <f t="shared" si="7"/>
        <v>8</v>
      </c>
      <c r="E460" s="7" t="s">
        <v>50</v>
      </c>
      <c r="F460" s="57"/>
    </row>
    <row r="461" spans="1:6" x14ac:dyDescent="0.25">
      <c r="A461" s="90">
        <v>41869</v>
      </c>
      <c r="B461" s="48">
        <v>1725.1356249999999</v>
      </c>
      <c r="C461" s="49">
        <v>46.99</v>
      </c>
      <c r="D461" s="7">
        <f t="shared" si="7"/>
        <v>8</v>
      </c>
      <c r="E461" s="7" t="s">
        <v>50</v>
      </c>
      <c r="F461" s="57"/>
    </row>
    <row r="462" spans="1:6" x14ac:dyDescent="0.25">
      <c r="A462" s="90">
        <v>41869.5</v>
      </c>
      <c r="B462" s="48">
        <v>2079.96133333333</v>
      </c>
      <c r="C462" s="49">
        <v>61.338333333333303</v>
      </c>
      <c r="D462" s="7">
        <f t="shared" si="7"/>
        <v>8</v>
      </c>
      <c r="E462" s="7" t="s">
        <v>50</v>
      </c>
      <c r="F462" s="57"/>
    </row>
    <row r="463" spans="1:6" x14ac:dyDescent="0.25">
      <c r="A463" s="90">
        <v>41870</v>
      </c>
      <c r="B463" s="48">
        <v>1869.9213749999999</v>
      </c>
      <c r="C463" s="49">
        <v>40.4195833333333</v>
      </c>
      <c r="D463" s="7">
        <f t="shared" si="7"/>
        <v>8</v>
      </c>
      <c r="E463" s="7" t="s">
        <v>50</v>
      </c>
      <c r="F463" s="57"/>
    </row>
    <row r="464" spans="1:6" x14ac:dyDescent="0.25">
      <c r="A464" s="90">
        <v>41870.5</v>
      </c>
      <c r="B464" s="48">
        <v>2151.5065416666598</v>
      </c>
      <c r="C464" s="49">
        <v>54.921666666666603</v>
      </c>
      <c r="D464" s="7">
        <f t="shared" si="7"/>
        <v>8</v>
      </c>
      <c r="E464" s="7" t="s">
        <v>50</v>
      </c>
      <c r="F464" s="57"/>
    </row>
    <row r="465" spans="1:6" x14ac:dyDescent="0.25">
      <c r="A465" s="90">
        <v>41871</v>
      </c>
      <c r="B465" s="48">
        <v>2009.3411249999999</v>
      </c>
      <c r="C465" s="49">
        <v>55.743749999999899</v>
      </c>
      <c r="D465" s="7">
        <f t="shared" si="7"/>
        <v>8</v>
      </c>
      <c r="E465" s="7" t="s">
        <v>50</v>
      </c>
      <c r="F465" s="57"/>
    </row>
    <row r="466" spans="1:6" x14ac:dyDescent="0.25">
      <c r="A466" s="90">
        <v>41871.5</v>
      </c>
      <c r="B466" s="48">
        <v>2258.4755416666599</v>
      </c>
      <c r="C466" s="49">
        <v>64.784166666666593</v>
      </c>
      <c r="D466" s="7">
        <f t="shared" si="7"/>
        <v>8</v>
      </c>
      <c r="E466" s="7" t="s">
        <v>50</v>
      </c>
      <c r="F466" s="57"/>
    </row>
    <row r="467" spans="1:6" x14ac:dyDescent="0.25">
      <c r="A467" s="90">
        <v>41872</v>
      </c>
      <c r="B467" s="48">
        <v>1953.2787083333301</v>
      </c>
      <c r="C467" s="49">
        <v>39.407916666666601</v>
      </c>
      <c r="D467" s="7">
        <f t="shared" si="7"/>
        <v>8</v>
      </c>
      <c r="E467" s="7" t="s">
        <v>50</v>
      </c>
      <c r="F467" s="57"/>
    </row>
    <row r="468" spans="1:6" x14ac:dyDescent="0.25">
      <c r="A468" s="90">
        <v>41872.5</v>
      </c>
      <c r="B468" s="48">
        <v>2179.1737083333301</v>
      </c>
      <c r="C468" s="49">
        <v>45.298333333333296</v>
      </c>
      <c r="D468" s="7">
        <f t="shared" si="7"/>
        <v>8</v>
      </c>
      <c r="E468" s="7" t="s">
        <v>50</v>
      </c>
      <c r="F468" s="57"/>
    </row>
    <row r="469" spans="1:6" x14ac:dyDescent="0.25">
      <c r="A469" s="90">
        <v>41873</v>
      </c>
      <c r="B469" s="48">
        <v>2002.07149999999</v>
      </c>
      <c r="C469" s="49">
        <v>42.202727272727202</v>
      </c>
      <c r="D469" s="7">
        <f t="shared" si="7"/>
        <v>8</v>
      </c>
      <c r="E469" s="7" t="s">
        <v>50</v>
      </c>
      <c r="F469" s="57"/>
    </row>
    <row r="470" spans="1:6" x14ac:dyDescent="0.25">
      <c r="A470" s="90">
        <v>41873.5</v>
      </c>
      <c r="B470" s="48">
        <v>2190.5812083333299</v>
      </c>
      <c r="C470" s="49">
        <v>56.2558333333333</v>
      </c>
      <c r="D470" s="7">
        <f t="shared" si="7"/>
        <v>8</v>
      </c>
      <c r="E470" s="7" t="s">
        <v>50</v>
      </c>
      <c r="F470" s="57"/>
    </row>
    <row r="471" spans="1:6" x14ac:dyDescent="0.25">
      <c r="A471" s="90">
        <v>41874</v>
      </c>
      <c r="B471" s="48">
        <v>2238.6494166666598</v>
      </c>
      <c r="C471" s="49">
        <v>44.347499999999997</v>
      </c>
      <c r="D471" s="7">
        <f t="shared" si="7"/>
        <v>8</v>
      </c>
      <c r="E471" s="7" t="s">
        <v>50</v>
      </c>
      <c r="F471" s="57"/>
    </row>
    <row r="472" spans="1:6" x14ac:dyDescent="0.25">
      <c r="A472" s="90">
        <v>41874.5</v>
      </c>
      <c r="B472" s="48">
        <v>2101.758875</v>
      </c>
      <c r="C472" s="49">
        <v>60.957083333333301</v>
      </c>
      <c r="D472" s="7">
        <f t="shared" si="7"/>
        <v>8</v>
      </c>
      <c r="E472" s="7" t="s">
        <v>50</v>
      </c>
      <c r="F472" s="57"/>
    </row>
    <row r="473" spans="1:6" x14ac:dyDescent="0.25">
      <c r="A473" s="90">
        <v>41875</v>
      </c>
      <c r="B473" s="48">
        <v>1744.8411249999899</v>
      </c>
      <c r="C473" s="49">
        <v>46.731666666666598</v>
      </c>
      <c r="D473" s="7">
        <f t="shared" si="7"/>
        <v>8</v>
      </c>
      <c r="E473" s="7" t="s">
        <v>50</v>
      </c>
      <c r="F473" s="57"/>
    </row>
    <row r="474" spans="1:6" x14ac:dyDescent="0.25">
      <c r="A474" s="90">
        <v>41875.5</v>
      </c>
      <c r="B474" s="48">
        <v>1955.6636249999999</v>
      </c>
      <c r="C474" s="49">
        <v>56.807083333333303</v>
      </c>
      <c r="D474" s="7">
        <f t="shared" si="7"/>
        <v>8</v>
      </c>
      <c r="E474" s="7" t="s">
        <v>50</v>
      </c>
      <c r="F474" s="57"/>
    </row>
    <row r="475" spans="1:6" x14ac:dyDescent="0.25">
      <c r="A475" s="90">
        <v>41876</v>
      </c>
      <c r="B475" s="48">
        <v>1709.34116666666</v>
      </c>
      <c r="C475" s="49">
        <v>41.453333333333298</v>
      </c>
      <c r="D475" s="7">
        <f t="shared" si="7"/>
        <v>8</v>
      </c>
      <c r="E475" s="7" t="s">
        <v>50</v>
      </c>
      <c r="F475" s="57"/>
    </row>
    <row r="476" spans="1:6" x14ac:dyDescent="0.25">
      <c r="A476" s="90">
        <v>41876.5</v>
      </c>
      <c r="B476" s="48">
        <v>2090.6051666666599</v>
      </c>
      <c r="C476" s="49">
        <v>56.362916666666599</v>
      </c>
      <c r="D476" s="7">
        <f t="shared" si="7"/>
        <v>8</v>
      </c>
      <c r="E476" s="7" t="s">
        <v>50</v>
      </c>
      <c r="F476" s="57"/>
    </row>
    <row r="477" spans="1:6" x14ac:dyDescent="0.25">
      <c r="A477" s="90">
        <v>41877</v>
      </c>
      <c r="B477" s="48">
        <v>1930.23291666666</v>
      </c>
      <c r="C477" s="49">
        <v>44.294999999999902</v>
      </c>
      <c r="D477" s="7">
        <f t="shared" si="7"/>
        <v>8</v>
      </c>
      <c r="E477" s="7" t="s">
        <v>50</v>
      </c>
      <c r="F477" s="57"/>
    </row>
    <row r="478" spans="1:6" x14ac:dyDescent="0.25">
      <c r="A478" s="90">
        <v>41877.5</v>
      </c>
      <c r="B478" s="48">
        <v>2252.1495416666598</v>
      </c>
      <c r="C478" s="49">
        <v>56.652083333333302</v>
      </c>
      <c r="D478" s="7">
        <f t="shared" si="7"/>
        <v>8</v>
      </c>
      <c r="E478" s="7" t="s">
        <v>50</v>
      </c>
      <c r="F478" s="57"/>
    </row>
    <row r="479" spans="1:6" x14ac:dyDescent="0.25">
      <c r="A479" s="90">
        <v>41878</v>
      </c>
      <c r="B479" s="48">
        <v>2025.5564999999999</v>
      </c>
      <c r="C479" s="49">
        <v>54.389583333333299</v>
      </c>
      <c r="D479" s="7">
        <f t="shared" si="7"/>
        <v>8</v>
      </c>
      <c r="E479" s="7" t="s">
        <v>50</v>
      </c>
      <c r="F479" s="57"/>
    </row>
    <row r="480" spans="1:6" x14ac:dyDescent="0.25">
      <c r="A480" s="90">
        <v>41878.5</v>
      </c>
      <c r="B480" s="48">
        <v>2431.169875</v>
      </c>
      <c r="C480" s="49">
        <v>79.165416666666601</v>
      </c>
      <c r="D480" s="7">
        <f t="shared" si="7"/>
        <v>8</v>
      </c>
      <c r="E480" s="7" t="s">
        <v>50</v>
      </c>
      <c r="F480" s="57"/>
    </row>
    <row r="481" spans="1:6" x14ac:dyDescent="0.25">
      <c r="A481" s="90">
        <v>41879</v>
      </c>
      <c r="B481" s="48">
        <v>1985.1439583333299</v>
      </c>
      <c r="C481" s="49">
        <v>54.53875</v>
      </c>
      <c r="D481" s="7">
        <f t="shared" si="7"/>
        <v>8</v>
      </c>
      <c r="E481" s="7" t="s">
        <v>50</v>
      </c>
      <c r="F481" s="57"/>
    </row>
    <row r="482" spans="1:6" x14ac:dyDescent="0.25">
      <c r="A482" s="90">
        <v>41879.5</v>
      </c>
      <c r="B482" s="48">
        <v>2232.0480416666601</v>
      </c>
      <c r="C482" s="49">
        <v>56.990833333333299</v>
      </c>
      <c r="D482" s="7">
        <f t="shared" si="7"/>
        <v>8</v>
      </c>
      <c r="E482" s="7" t="s">
        <v>50</v>
      </c>
      <c r="F482" s="57"/>
    </row>
    <row r="483" spans="1:6" x14ac:dyDescent="0.25">
      <c r="A483" s="90">
        <v>41880</v>
      </c>
      <c r="B483" s="48">
        <v>2000.4889166666601</v>
      </c>
      <c r="C483" s="49">
        <v>46.333750000000002</v>
      </c>
      <c r="D483" s="7">
        <f t="shared" si="7"/>
        <v>8</v>
      </c>
      <c r="E483" s="7" t="s">
        <v>50</v>
      </c>
      <c r="F483" s="57"/>
    </row>
    <row r="484" spans="1:6" x14ac:dyDescent="0.25">
      <c r="A484" s="90">
        <v>41880.5</v>
      </c>
      <c r="B484" s="48">
        <v>2244.6094583333302</v>
      </c>
      <c r="C484" s="49">
        <v>59.141666666666602</v>
      </c>
      <c r="D484" s="7">
        <f t="shared" si="7"/>
        <v>8</v>
      </c>
      <c r="E484" s="7" t="s">
        <v>50</v>
      </c>
      <c r="F484" s="57"/>
    </row>
    <row r="485" spans="1:6" x14ac:dyDescent="0.25">
      <c r="A485" s="90">
        <v>41881</v>
      </c>
      <c r="B485" s="48">
        <v>1956.4982499999901</v>
      </c>
      <c r="C485" s="49">
        <v>39.871666666666599</v>
      </c>
      <c r="D485" s="7">
        <f t="shared" si="7"/>
        <v>8</v>
      </c>
      <c r="E485" s="7" t="s">
        <v>50</v>
      </c>
      <c r="F485" s="57"/>
    </row>
    <row r="486" spans="1:6" x14ac:dyDescent="0.25">
      <c r="A486" s="90">
        <v>41881.5</v>
      </c>
      <c r="B486" s="48">
        <v>2234.6941666666598</v>
      </c>
      <c r="C486" s="49">
        <v>42.424166666666601</v>
      </c>
      <c r="D486" s="7">
        <f t="shared" si="7"/>
        <v>8</v>
      </c>
      <c r="E486" s="7" t="s">
        <v>50</v>
      </c>
      <c r="F486" s="57"/>
    </row>
    <row r="487" spans="1:6" x14ac:dyDescent="0.25">
      <c r="A487" s="90">
        <v>41882</v>
      </c>
      <c r="B487" s="48">
        <v>1764.0211666666601</v>
      </c>
      <c r="C487" s="49">
        <v>31.869166666666601</v>
      </c>
      <c r="D487" s="7">
        <f t="shared" si="7"/>
        <v>8</v>
      </c>
      <c r="E487" s="7" t="s">
        <v>50</v>
      </c>
      <c r="F487" s="57"/>
    </row>
    <row r="488" spans="1:6" x14ac:dyDescent="0.25">
      <c r="A488" s="90">
        <v>41882.5</v>
      </c>
      <c r="B488" s="48">
        <v>1984.9037083333301</v>
      </c>
      <c r="C488" s="49">
        <v>51.942083333333301</v>
      </c>
      <c r="D488" s="7">
        <f t="shared" si="7"/>
        <v>8</v>
      </c>
      <c r="E488" s="7" t="s">
        <v>50</v>
      </c>
      <c r="F488" s="57"/>
    </row>
    <row r="489" spans="1:6" x14ac:dyDescent="0.25">
      <c r="A489" s="90">
        <v>41883</v>
      </c>
      <c r="B489" s="48">
        <v>2259.3434166666598</v>
      </c>
      <c r="C489" s="49">
        <v>71.976583333333295</v>
      </c>
      <c r="D489" s="7">
        <f t="shared" si="7"/>
        <v>9</v>
      </c>
      <c r="E489" s="7" t="s">
        <v>50</v>
      </c>
      <c r="F489" s="57"/>
    </row>
    <row r="490" spans="1:6" x14ac:dyDescent="0.25">
      <c r="A490" s="90">
        <v>41883.5</v>
      </c>
      <c r="B490" s="48">
        <v>2360.6292916666598</v>
      </c>
      <c r="C490" s="49">
        <v>55.570500000000003</v>
      </c>
      <c r="D490" s="7">
        <f t="shared" si="7"/>
        <v>9</v>
      </c>
      <c r="E490" s="7" t="s">
        <v>50</v>
      </c>
      <c r="F490" s="57"/>
    </row>
    <row r="491" spans="1:6" x14ac:dyDescent="0.25">
      <c r="A491" s="90">
        <v>41884</v>
      </c>
      <c r="B491" s="48">
        <v>1846.40777272727</v>
      </c>
      <c r="C491" s="49">
        <v>35.178818181818102</v>
      </c>
      <c r="D491" s="7">
        <f t="shared" si="7"/>
        <v>9</v>
      </c>
      <c r="E491" s="7" t="s">
        <v>50</v>
      </c>
      <c r="F491" s="57"/>
    </row>
    <row r="492" spans="1:6" x14ac:dyDescent="0.25">
      <c r="A492" s="90">
        <v>41884.5</v>
      </c>
      <c r="B492" s="48">
        <v>2621.3647499999902</v>
      </c>
      <c r="C492" s="49">
        <v>82.808583333333303</v>
      </c>
      <c r="D492" s="7">
        <f t="shared" si="7"/>
        <v>9</v>
      </c>
      <c r="E492" s="7" t="s">
        <v>50</v>
      </c>
      <c r="F492" s="57"/>
    </row>
    <row r="493" spans="1:6" x14ac:dyDescent="0.25">
      <c r="A493" s="90">
        <v>41885</v>
      </c>
      <c r="B493" s="48">
        <v>1922.99563636363</v>
      </c>
      <c r="C493" s="49">
        <v>44.022727272727202</v>
      </c>
      <c r="D493" s="7">
        <f t="shared" si="7"/>
        <v>9</v>
      </c>
      <c r="E493" s="7" t="s">
        <v>50</v>
      </c>
      <c r="F493" s="57"/>
    </row>
    <row r="494" spans="1:6" x14ac:dyDescent="0.25">
      <c r="A494" s="90">
        <v>41885.5</v>
      </c>
      <c r="B494" s="48">
        <v>2474.1590833333298</v>
      </c>
      <c r="C494" s="49">
        <v>80.227000000000004</v>
      </c>
      <c r="D494" s="7">
        <f t="shared" si="7"/>
        <v>9</v>
      </c>
      <c r="E494" s="7" t="s">
        <v>50</v>
      </c>
      <c r="F494" s="57"/>
    </row>
    <row r="495" spans="1:6" x14ac:dyDescent="0.25">
      <c r="A495" s="90">
        <v>41886</v>
      </c>
      <c r="B495" s="48">
        <v>2056.328</v>
      </c>
      <c r="C495" s="49">
        <v>55.7558333333333</v>
      </c>
      <c r="D495" s="7">
        <f t="shared" si="7"/>
        <v>9</v>
      </c>
      <c r="E495" s="7" t="s">
        <v>50</v>
      </c>
      <c r="F495" s="57"/>
    </row>
    <row r="496" spans="1:6" x14ac:dyDescent="0.25">
      <c r="A496" s="90">
        <v>41886.5</v>
      </c>
      <c r="B496" s="48">
        <v>2567.8376250000001</v>
      </c>
      <c r="C496" s="49">
        <v>62.750833333333297</v>
      </c>
      <c r="D496" s="7">
        <f t="shared" si="7"/>
        <v>9</v>
      </c>
      <c r="E496" s="7" t="s">
        <v>50</v>
      </c>
      <c r="F496" s="57"/>
    </row>
    <row r="497" spans="1:6" x14ac:dyDescent="0.25">
      <c r="A497" s="90">
        <v>41887</v>
      </c>
      <c r="B497" s="48">
        <v>2030.3805833333299</v>
      </c>
      <c r="C497" s="49">
        <v>33.043333333333301</v>
      </c>
      <c r="D497" s="7">
        <f t="shared" si="7"/>
        <v>9</v>
      </c>
      <c r="E497" s="7" t="s">
        <v>50</v>
      </c>
      <c r="F497" s="57"/>
    </row>
    <row r="498" spans="1:6" x14ac:dyDescent="0.25">
      <c r="A498" s="90">
        <v>41887.5</v>
      </c>
      <c r="B498" s="48">
        <v>2019.70716666666</v>
      </c>
      <c r="C498" s="49">
        <v>37.844583333333297</v>
      </c>
      <c r="D498" s="7">
        <f t="shared" si="7"/>
        <v>9</v>
      </c>
      <c r="E498" s="7" t="s">
        <v>50</v>
      </c>
      <c r="F498" s="57"/>
    </row>
    <row r="499" spans="1:6" x14ac:dyDescent="0.25">
      <c r="A499" s="90">
        <v>41888</v>
      </c>
      <c r="B499" s="48">
        <v>1680.81474999999</v>
      </c>
      <c r="C499" s="49">
        <v>47.879999999999903</v>
      </c>
      <c r="D499" s="7">
        <f t="shared" si="7"/>
        <v>9</v>
      </c>
      <c r="E499" s="7" t="s">
        <v>50</v>
      </c>
      <c r="F499" s="57"/>
    </row>
    <row r="500" spans="1:6" x14ac:dyDescent="0.25">
      <c r="A500" s="90">
        <v>41888.5</v>
      </c>
      <c r="B500" s="48">
        <v>2067.74695833333</v>
      </c>
      <c r="C500" s="49">
        <v>50.42</v>
      </c>
      <c r="D500" s="7">
        <f t="shared" si="7"/>
        <v>9</v>
      </c>
      <c r="E500" s="7" t="s">
        <v>50</v>
      </c>
      <c r="F500" s="57"/>
    </row>
    <row r="501" spans="1:6" x14ac:dyDescent="0.25">
      <c r="A501" s="90">
        <v>41889</v>
      </c>
      <c r="B501" s="48">
        <v>2076.187375</v>
      </c>
      <c r="C501" s="49">
        <v>47.507083333333298</v>
      </c>
      <c r="D501" s="7">
        <f t="shared" si="7"/>
        <v>9</v>
      </c>
      <c r="E501" s="7" t="s">
        <v>50</v>
      </c>
      <c r="F501" s="57"/>
    </row>
    <row r="502" spans="1:6" x14ac:dyDescent="0.25">
      <c r="A502" s="90">
        <v>41889.5</v>
      </c>
      <c r="B502" s="48">
        <v>2497.8737916666601</v>
      </c>
      <c r="C502" s="49">
        <v>74.433333333333294</v>
      </c>
      <c r="D502" s="7">
        <f t="shared" si="7"/>
        <v>9</v>
      </c>
      <c r="E502" s="7" t="s">
        <v>50</v>
      </c>
      <c r="F502" s="57"/>
    </row>
    <row r="503" spans="1:6" x14ac:dyDescent="0.25">
      <c r="A503" s="90">
        <v>41890</v>
      </c>
      <c r="B503" s="48">
        <v>1934.8973333333299</v>
      </c>
      <c r="C503" s="49">
        <v>72.467083333333306</v>
      </c>
      <c r="D503" s="7">
        <f t="shared" si="7"/>
        <v>9</v>
      </c>
      <c r="E503" s="7" t="s">
        <v>50</v>
      </c>
      <c r="F503" s="57"/>
    </row>
    <row r="504" spans="1:6" x14ac:dyDescent="0.25">
      <c r="A504" s="90">
        <v>41890.5</v>
      </c>
      <c r="B504" s="48">
        <v>2169.9367916666602</v>
      </c>
      <c r="C504" s="49">
        <v>77.196250000000006</v>
      </c>
      <c r="D504" s="7">
        <f t="shared" si="7"/>
        <v>9</v>
      </c>
      <c r="E504" s="7" t="s">
        <v>50</v>
      </c>
      <c r="F504" s="57"/>
    </row>
    <row r="505" spans="1:6" x14ac:dyDescent="0.25">
      <c r="A505" s="90">
        <v>41891</v>
      </c>
      <c r="B505" s="48">
        <v>1909.34512499999</v>
      </c>
      <c r="C505" s="49">
        <v>52.41</v>
      </c>
      <c r="D505" s="7">
        <f t="shared" si="7"/>
        <v>9</v>
      </c>
      <c r="E505" s="7" t="s">
        <v>50</v>
      </c>
      <c r="F505" s="57"/>
    </row>
    <row r="506" spans="1:6" x14ac:dyDescent="0.25">
      <c r="A506" s="90">
        <v>41891.5</v>
      </c>
      <c r="B506" s="48">
        <v>2149.7494166666602</v>
      </c>
      <c r="C506" s="49">
        <v>73.879999999999896</v>
      </c>
      <c r="D506" s="7">
        <f t="shared" si="7"/>
        <v>9</v>
      </c>
      <c r="E506" s="7" t="s">
        <v>50</v>
      </c>
      <c r="F506" s="57"/>
    </row>
    <row r="507" spans="1:6" x14ac:dyDescent="0.25">
      <c r="A507" s="90">
        <v>41892</v>
      </c>
      <c r="B507" s="48">
        <v>1873.6608333333299</v>
      </c>
      <c r="C507" s="49">
        <v>62.469166666666602</v>
      </c>
      <c r="D507" s="7">
        <f t="shared" si="7"/>
        <v>9</v>
      </c>
      <c r="E507" s="7" t="s">
        <v>50</v>
      </c>
      <c r="F507" s="57"/>
    </row>
    <row r="508" spans="1:6" x14ac:dyDescent="0.25">
      <c r="A508" s="90">
        <v>41892.5</v>
      </c>
      <c r="B508" s="48">
        <v>2116.88016666666</v>
      </c>
      <c r="C508" s="49">
        <v>70.363333333333301</v>
      </c>
      <c r="D508" s="7">
        <f t="shared" si="7"/>
        <v>9</v>
      </c>
      <c r="E508" s="7" t="s">
        <v>50</v>
      </c>
      <c r="F508" s="57"/>
    </row>
    <row r="509" spans="1:6" x14ac:dyDescent="0.25">
      <c r="A509" s="90">
        <v>41893</v>
      </c>
      <c r="B509" s="48">
        <v>1699.7154166666601</v>
      </c>
      <c r="C509" s="49">
        <v>48.371249999999897</v>
      </c>
      <c r="D509" s="7">
        <f t="shared" si="7"/>
        <v>9</v>
      </c>
      <c r="E509" s="7" t="s">
        <v>50</v>
      </c>
      <c r="F509" s="57"/>
    </row>
    <row r="510" spans="1:6" x14ac:dyDescent="0.25">
      <c r="A510" s="90">
        <v>41893.5</v>
      </c>
      <c r="B510" s="48">
        <v>2109.2648749999998</v>
      </c>
      <c r="C510" s="49">
        <v>88.029583333333306</v>
      </c>
      <c r="D510" s="7">
        <f t="shared" si="7"/>
        <v>9</v>
      </c>
      <c r="E510" s="7" t="s">
        <v>50</v>
      </c>
      <c r="F510" s="57"/>
    </row>
    <row r="511" spans="1:6" x14ac:dyDescent="0.25">
      <c r="A511" s="90">
        <v>41894</v>
      </c>
      <c r="B511" s="48">
        <v>1848.3395416666599</v>
      </c>
      <c r="C511" s="49">
        <v>51.335833333333298</v>
      </c>
      <c r="D511" s="7">
        <f t="shared" si="7"/>
        <v>9</v>
      </c>
      <c r="E511" s="7" t="s">
        <v>50</v>
      </c>
      <c r="F511" s="57"/>
    </row>
    <row r="512" spans="1:6" x14ac:dyDescent="0.25">
      <c r="A512" s="90">
        <v>41894.5</v>
      </c>
      <c r="B512" s="48">
        <v>2107.09733333333</v>
      </c>
      <c r="C512" s="49">
        <v>65.329583333333304</v>
      </c>
      <c r="D512" s="7">
        <f t="shared" si="7"/>
        <v>9</v>
      </c>
      <c r="E512" s="7" t="s">
        <v>50</v>
      </c>
      <c r="F512" s="57"/>
    </row>
    <row r="513" spans="1:6" x14ac:dyDescent="0.25">
      <c r="A513" s="90">
        <v>41895</v>
      </c>
      <c r="B513" s="48">
        <v>2006.9661249999999</v>
      </c>
      <c r="C513" s="49">
        <v>53.769999999999897</v>
      </c>
      <c r="D513" s="7">
        <f t="shared" si="7"/>
        <v>9</v>
      </c>
      <c r="E513" s="7" t="s">
        <v>50</v>
      </c>
      <c r="F513" s="57"/>
    </row>
    <row r="514" spans="1:6" x14ac:dyDescent="0.25">
      <c r="A514" s="90">
        <v>41895.5</v>
      </c>
      <c r="B514" s="48">
        <v>2248.7629999999999</v>
      </c>
      <c r="C514" s="49">
        <v>63.956999999999901</v>
      </c>
      <c r="D514" s="7">
        <f t="shared" si="7"/>
        <v>9</v>
      </c>
      <c r="E514" s="7" t="s">
        <v>50</v>
      </c>
      <c r="F514" s="57"/>
    </row>
    <row r="515" spans="1:6" x14ac:dyDescent="0.25">
      <c r="A515" s="90">
        <v>41896</v>
      </c>
      <c r="B515" s="48">
        <v>1784.0219999999999</v>
      </c>
      <c r="C515" s="49">
        <v>51.338749999999997</v>
      </c>
      <c r="D515" s="7">
        <f t="shared" si="7"/>
        <v>9</v>
      </c>
      <c r="E515" s="7" t="s">
        <v>50</v>
      </c>
      <c r="F515" s="57"/>
    </row>
    <row r="516" spans="1:6" x14ac:dyDescent="0.25">
      <c r="A516" s="90">
        <v>41896.5</v>
      </c>
      <c r="B516" s="48">
        <v>2240.7224999999999</v>
      </c>
      <c r="C516" s="49">
        <v>54.9345833333333</v>
      </c>
      <c r="D516" s="7">
        <f t="shared" ref="D516:D579" si="8">MONTH(A516)</f>
        <v>9</v>
      </c>
      <c r="E516" s="7" t="s">
        <v>50</v>
      </c>
      <c r="F516" s="57"/>
    </row>
    <row r="517" spans="1:6" x14ac:dyDescent="0.25">
      <c r="A517" s="90">
        <v>41897</v>
      </c>
      <c r="B517" s="48">
        <v>1836.4853333333299</v>
      </c>
      <c r="C517" s="49">
        <v>34.522500000000001</v>
      </c>
      <c r="D517" s="7">
        <f t="shared" si="8"/>
        <v>9</v>
      </c>
      <c r="E517" s="7" t="s">
        <v>50</v>
      </c>
      <c r="F517" s="57"/>
    </row>
    <row r="518" spans="1:6" x14ac:dyDescent="0.25">
      <c r="A518" s="90">
        <v>41897.5</v>
      </c>
      <c r="B518" s="48">
        <v>2042.4563333333299</v>
      </c>
      <c r="C518" s="49">
        <v>54.936250000000001</v>
      </c>
      <c r="D518" s="7">
        <f t="shared" si="8"/>
        <v>9</v>
      </c>
      <c r="E518" s="7" t="s">
        <v>50</v>
      </c>
      <c r="F518" s="57"/>
    </row>
    <row r="519" spans="1:6" x14ac:dyDescent="0.25">
      <c r="A519" s="90">
        <v>41898</v>
      </c>
      <c r="B519" s="48">
        <v>2023.1317916666601</v>
      </c>
      <c r="C519" s="49">
        <v>51.0729166666666</v>
      </c>
      <c r="D519" s="7">
        <f t="shared" si="8"/>
        <v>9</v>
      </c>
      <c r="E519" s="7" t="s">
        <v>50</v>
      </c>
      <c r="F519" s="57"/>
    </row>
    <row r="520" spans="1:6" x14ac:dyDescent="0.25">
      <c r="A520" s="90">
        <v>41898.5</v>
      </c>
      <c r="B520" s="48">
        <v>2365.6989999999901</v>
      </c>
      <c r="C520" s="49">
        <v>52.2945833333333</v>
      </c>
      <c r="D520" s="7">
        <f t="shared" si="8"/>
        <v>9</v>
      </c>
      <c r="E520" s="7" t="s">
        <v>50</v>
      </c>
      <c r="F520" s="57"/>
    </row>
    <row r="521" spans="1:6" x14ac:dyDescent="0.25">
      <c r="A521" s="90">
        <v>41899</v>
      </c>
      <c r="B521" s="48">
        <v>2014.6587499999901</v>
      </c>
      <c r="C521" s="49">
        <v>44.726666666666603</v>
      </c>
      <c r="D521" s="7">
        <f t="shared" si="8"/>
        <v>9</v>
      </c>
      <c r="E521" s="7" t="s">
        <v>50</v>
      </c>
      <c r="F521" s="57"/>
    </row>
    <row r="522" spans="1:6" x14ac:dyDescent="0.25">
      <c r="A522" s="90">
        <v>41899.5</v>
      </c>
      <c r="B522" s="48">
        <v>2307.1498749999901</v>
      </c>
      <c r="C522" s="49">
        <v>77.517499999999998</v>
      </c>
      <c r="D522" s="7">
        <f t="shared" si="8"/>
        <v>9</v>
      </c>
      <c r="E522" s="7" t="s">
        <v>50</v>
      </c>
      <c r="F522" s="57"/>
    </row>
    <row r="523" spans="1:6" x14ac:dyDescent="0.25">
      <c r="A523" s="90">
        <v>41900</v>
      </c>
      <c r="B523" s="48">
        <v>2004.1671249999999</v>
      </c>
      <c r="C523" s="49">
        <v>49.554583333333298</v>
      </c>
      <c r="D523" s="7">
        <f t="shared" si="8"/>
        <v>9</v>
      </c>
      <c r="E523" s="7" t="s">
        <v>50</v>
      </c>
      <c r="F523" s="57"/>
    </row>
    <row r="524" spans="1:6" x14ac:dyDescent="0.25">
      <c r="A524" s="90">
        <v>41900.5</v>
      </c>
      <c r="B524" s="48">
        <v>2271.43324999999</v>
      </c>
      <c r="C524" s="49">
        <v>52.442916666666598</v>
      </c>
      <c r="D524" s="7">
        <f t="shared" si="8"/>
        <v>9</v>
      </c>
      <c r="E524" s="7" t="s">
        <v>50</v>
      </c>
      <c r="F524" s="57"/>
    </row>
    <row r="525" spans="1:6" x14ac:dyDescent="0.25">
      <c r="A525" s="90">
        <v>41901</v>
      </c>
      <c r="B525" s="48">
        <v>1920.9021250000001</v>
      </c>
      <c r="C525" s="49">
        <v>49.8287499999999</v>
      </c>
      <c r="D525" s="7">
        <f t="shared" si="8"/>
        <v>9</v>
      </c>
      <c r="E525" s="7" t="s">
        <v>50</v>
      </c>
      <c r="F525" s="57"/>
    </row>
    <row r="526" spans="1:6" x14ac:dyDescent="0.25">
      <c r="A526" s="90">
        <v>41901.5</v>
      </c>
      <c r="B526" s="48">
        <v>2218.1039999999998</v>
      </c>
      <c r="C526" s="49">
        <v>67.549583333333302</v>
      </c>
      <c r="D526" s="7">
        <f t="shared" si="8"/>
        <v>9</v>
      </c>
      <c r="E526" s="7" t="s">
        <v>50</v>
      </c>
      <c r="F526" s="57"/>
    </row>
    <row r="527" spans="1:6" x14ac:dyDescent="0.25">
      <c r="A527" s="90">
        <v>41902</v>
      </c>
      <c r="B527" s="48">
        <v>1970.1035833333301</v>
      </c>
      <c r="C527" s="49">
        <v>48.207500000000003</v>
      </c>
      <c r="D527" s="7">
        <f t="shared" si="8"/>
        <v>9</v>
      </c>
      <c r="E527" s="7" t="s">
        <v>50</v>
      </c>
      <c r="F527" s="57"/>
    </row>
    <row r="528" spans="1:6" x14ac:dyDescent="0.25">
      <c r="A528" s="90">
        <v>41902.5</v>
      </c>
      <c r="B528" s="48">
        <v>2213.6470416666598</v>
      </c>
      <c r="C528" s="49">
        <v>46.808749999999897</v>
      </c>
      <c r="D528" s="7">
        <f t="shared" si="8"/>
        <v>9</v>
      </c>
      <c r="E528" s="7" t="s">
        <v>50</v>
      </c>
      <c r="F528" s="57"/>
    </row>
    <row r="529" spans="1:6" x14ac:dyDescent="0.25">
      <c r="A529" s="90">
        <v>41903</v>
      </c>
      <c r="B529" s="48">
        <v>1732.7019583333299</v>
      </c>
      <c r="C529" s="49">
        <v>45.873750000000001</v>
      </c>
      <c r="D529" s="7">
        <f t="shared" si="8"/>
        <v>9</v>
      </c>
      <c r="E529" s="7" t="s">
        <v>50</v>
      </c>
      <c r="F529" s="57"/>
    </row>
    <row r="530" spans="1:6" x14ac:dyDescent="0.25">
      <c r="A530" s="90">
        <v>41903.5</v>
      </c>
      <c r="B530" s="48">
        <v>1933.2025000000001</v>
      </c>
      <c r="C530" s="49">
        <v>47.7245833333333</v>
      </c>
      <c r="D530" s="7">
        <f t="shared" si="8"/>
        <v>9</v>
      </c>
      <c r="E530" s="7" t="s">
        <v>50</v>
      </c>
      <c r="F530" s="57"/>
    </row>
    <row r="531" spans="1:6" x14ac:dyDescent="0.25">
      <c r="A531" s="90">
        <v>41904</v>
      </c>
      <c r="B531" s="48">
        <v>1784.0386999999901</v>
      </c>
      <c r="C531" s="49">
        <v>28.845999999999901</v>
      </c>
      <c r="D531" s="7">
        <f t="shared" si="8"/>
        <v>9</v>
      </c>
      <c r="E531" s="7" t="s">
        <v>50</v>
      </c>
      <c r="F531" s="57"/>
    </row>
    <row r="532" spans="1:6" x14ac:dyDescent="0.25">
      <c r="A532" s="90">
        <v>41904.5</v>
      </c>
      <c r="B532" s="48">
        <v>2104.9902499999998</v>
      </c>
      <c r="C532" s="49">
        <v>60.244583333333303</v>
      </c>
      <c r="D532" s="7">
        <f t="shared" si="8"/>
        <v>9</v>
      </c>
      <c r="E532" s="7" t="s">
        <v>50</v>
      </c>
      <c r="F532" s="57"/>
    </row>
    <row r="533" spans="1:6" x14ac:dyDescent="0.25">
      <c r="A533" s="90">
        <v>41905</v>
      </c>
      <c r="B533" s="48">
        <v>1969.7938125000001</v>
      </c>
      <c r="C533" s="49">
        <v>36.316249999999997</v>
      </c>
      <c r="D533" s="7">
        <f t="shared" si="8"/>
        <v>9</v>
      </c>
      <c r="E533" s="7" t="s">
        <v>50</v>
      </c>
      <c r="F533" s="57"/>
    </row>
    <row r="534" spans="1:6" x14ac:dyDescent="0.25">
      <c r="A534" s="90">
        <v>41905.5</v>
      </c>
      <c r="B534" s="48">
        <v>2124.48358333333</v>
      </c>
      <c r="C534" s="49">
        <v>44.537499999999902</v>
      </c>
      <c r="D534" s="7">
        <f t="shared" si="8"/>
        <v>9</v>
      </c>
      <c r="E534" s="7" t="s">
        <v>50</v>
      </c>
      <c r="F534" s="57"/>
    </row>
    <row r="535" spans="1:6" x14ac:dyDescent="0.25">
      <c r="A535" s="90">
        <v>41906</v>
      </c>
      <c r="B535" s="48">
        <v>1837.43941666666</v>
      </c>
      <c r="C535" s="49">
        <v>34.553333333333299</v>
      </c>
      <c r="D535" s="7">
        <f t="shared" si="8"/>
        <v>9</v>
      </c>
      <c r="E535" s="7" t="s">
        <v>50</v>
      </c>
      <c r="F535" s="57"/>
    </row>
    <row r="536" spans="1:6" x14ac:dyDescent="0.25">
      <c r="A536" s="90">
        <v>41906.5</v>
      </c>
      <c r="B536" s="48">
        <v>2198.0576249999999</v>
      </c>
      <c r="C536" s="49">
        <v>53.402499999999897</v>
      </c>
      <c r="D536" s="7">
        <f t="shared" si="8"/>
        <v>9</v>
      </c>
      <c r="E536" s="7" t="s">
        <v>50</v>
      </c>
      <c r="F536" s="57"/>
    </row>
    <row r="537" spans="1:6" x14ac:dyDescent="0.25">
      <c r="A537" s="90">
        <v>41907</v>
      </c>
      <c r="B537" s="48">
        <v>1935.0042083333301</v>
      </c>
      <c r="C537" s="49">
        <v>50.355833333333301</v>
      </c>
      <c r="D537" s="7">
        <f t="shared" si="8"/>
        <v>9</v>
      </c>
      <c r="E537" s="7" t="s">
        <v>50</v>
      </c>
      <c r="F537" s="57"/>
    </row>
    <row r="538" spans="1:6" x14ac:dyDescent="0.25">
      <c r="A538" s="90">
        <v>41907.5</v>
      </c>
      <c r="B538" s="48">
        <v>2156.9343749999998</v>
      </c>
      <c r="C538" s="49">
        <v>59.463749999999997</v>
      </c>
      <c r="D538" s="7">
        <f t="shared" si="8"/>
        <v>9</v>
      </c>
      <c r="E538" s="7" t="s">
        <v>50</v>
      </c>
      <c r="F538" s="57"/>
    </row>
    <row r="539" spans="1:6" x14ac:dyDescent="0.25">
      <c r="A539" s="90">
        <v>41908</v>
      </c>
      <c r="B539" s="48">
        <v>1926.1875</v>
      </c>
      <c r="C539" s="49">
        <v>50.248333333333299</v>
      </c>
      <c r="D539" s="7">
        <f t="shared" si="8"/>
        <v>9</v>
      </c>
      <c r="E539" s="7" t="s">
        <v>50</v>
      </c>
      <c r="F539" s="57"/>
    </row>
    <row r="540" spans="1:6" x14ac:dyDescent="0.25">
      <c r="A540" s="90">
        <v>41908.5</v>
      </c>
      <c r="B540" s="48">
        <v>2214.9516250000001</v>
      </c>
      <c r="C540" s="49">
        <v>52.935416666666598</v>
      </c>
      <c r="D540" s="7">
        <f t="shared" si="8"/>
        <v>9</v>
      </c>
      <c r="E540" s="7" t="s">
        <v>50</v>
      </c>
      <c r="F540" s="57"/>
    </row>
    <row r="541" spans="1:6" x14ac:dyDescent="0.25">
      <c r="A541" s="90">
        <v>41909</v>
      </c>
      <c r="B541" s="48">
        <v>1951.0851250000001</v>
      </c>
      <c r="C541" s="49">
        <v>61.705833333333302</v>
      </c>
      <c r="D541" s="7">
        <f t="shared" si="8"/>
        <v>9</v>
      </c>
      <c r="E541" s="7" t="s">
        <v>50</v>
      </c>
      <c r="F541" s="57"/>
    </row>
    <row r="542" spans="1:6" x14ac:dyDescent="0.25">
      <c r="A542" s="90">
        <v>41909.5</v>
      </c>
      <c r="B542" s="48">
        <v>2127.3627916666601</v>
      </c>
      <c r="C542" s="49">
        <v>63.655416666666603</v>
      </c>
      <c r="D542" s="7">
        <f t="shared" si="8"/>
        <v>9</v>
      </c>
      <c r="E542" s="7" t="s">
        <v>50</v>
      </c>
      <c r="F542" s="57"/>
    </row>
    <row r="543" spans="1:6" x14ac:dyDescent="0.25">
      <c r="A543" s="90">
        <v>41910</v>
      </c>
      <c r="B543" s="48">
        <v>1725.21108333333</v>
      </c>
      <c r="C543" s="49">
        <v>55.837083333333297</v>
      </c>
      <c r="D543" s="7">
        <f t="shared" si="8"/>
        <v>9</v>
      </c>
      <c r="E543" s="7" t="s">
        <v>50</v>
      </c>
      <c r="F543" s="57"/>
    </row>
    <row r="544" spans="1:6" x14ac:dyDescent="0.25">
      <c r="A544" s="90">
        <v>41910.5</v>
      </c>
      <c r="B544" s="48">
        <v>1899.99741666666</v>
      </c>
      <c r="C544" s="49">
        <v>51.783333333333303</v>
      </c>
      <c r="D544" s="7">
        <f t="shared" si="8"/>
        <v>9</v>
      </c>
      <c r="E544" s="7" t="s">
        <v>50</v>
      </c>
      <c r="F544" s="57"/>
    </row>
    <row r="545" spans="1:6" x14ac:dyDescent="0.25">
      <c r="A545" s="90">
        <v>41911</v>
      </c>
      <c r="B545" s="48">
        <v>1602.6900416666599</v>
      </c>
      <c r="C545" s="49">
        <v>51.994999999999997</v>
      </c>
      <c r="D545" s="7">
        <f t="shared" si="8"/>
        <v>9</v>
      </c>
      <c r="E545" s="7" t="s">
        <v>50</v>
      </c>
      <c r="F545" s="57"/>
    </row>
    <row r="546" spans="1:6" x14ac:dyDescent="0.25">
      <c r="A546" s="90">
        <v>41911.5</v>
      </c>
      <c r="B546" s="48">
        <v>1989.90491666666</v>
      </c>
      <c r="C546" s="49">
        <v>60.637499999999903</v>
      </c>
      <c r="D546" s="7">
        <f t="shared" si="8"/>
        <v>9</v>
      </c>
      <c r="E546" s="7" t="s">
        <v>50</v>
      </c>
      <c r="F546" s="57"/>
    </row>
    <row r="547" spans="1:6" x14ac:dyDescent="0.25">
      <c r="A547" s="90">
        <v>41912</v>
      </c>
      <c r="B547" s="48">
        <v>1684.1917083333301</v>
      </c>
      <c r="C547" s="49">
        <v>44.738750000000003</v>
      </c>
      <c r="D547" s="7">
        <f t="shared" si="8"/>
        <v>9</v>
      </c>
      <c r="E547" s="7" t="s">
        <v>50</v>
      </c>
      <c r="F547" s="57"/>
    </row>
    <row r="548" spans="1:6" x14ac:dyDescent="0.25">
      <c r="A548" s="90">
        <v>41912.5</v>
      </c>
      <c r="B548" s="48">
        <v>1953.3324583333299</v>
      </c>
      <c r="C548" s="49">
        <v>59.0162499999999</v>
      </c>
      <c r="D548" s="7">
        <f t="shared" si="8"/>
        <v>9</v>
      </c>
      <c r="E548" s="7" t="s">
        <v>50</v>
      </c>
      <c r="F548" s="57"/>
    </row>
    <row r="549" spans="1:6" x14ac:dyDescent="0.25">
      <c r="A549" s="90">
        <v>41913</v>
      </c>
      <c r="B549" s="48">
        <v>2007.6444999999901</v>
      </c>
      <c r="C549" s="49">
        <v>41.709600000000002</v>
      </c>
      <c r="D549" s="7">
        <f t="shared" si="8"/>
        <v>10</v>
      </c>
      <c r="E549" s="7" t="s">
        <v>50</v>
      </c>
      <c r="F549" s="57"/>
    </row>
    <row r="550" spans="1:6" x14ac:dyDescent="0.25">
      <c r="A550" s="90">
        <v>41913.5</v>
      </c>
      <c r="B550" s="48">
        <v>2220.78666666666</v>
      </c>
      <c r="C550" s="49">
        <v>56.280833333333298</v>
      </c>
      <c r="D550" s="7">
        <f t="shared" si="8"/>
        <v>10</v>
      </c>
      <c r="E550" s="7" t="s">
        <v>50</v>
      </c>
      <c r="F550" s="57"/>
    </row>
    <row r="551" spans="1:6" x14ac:dyDescent="0.25">
      <c r="A551" s="90">
        <v>41914</v>
      </c>
      <c r="B551" s="48">
        <v>1886.12816666666</v>
      </c>
      <c r="C551" s="49">
        <v>35.242249999999999</v>
      </c>
      <c r="D551" s="7">
        <f t="shared" si="8"/>
        <v>10</v>
      </c>
      <c r="E551" s="7" t="s">
        <v>50</v>
      </c>
      <c r="F551" s="57"/>
    </row>
    <row r="552" spans="1:6" x14ac:dyDescent="0.25">
      <c r="A552" s="90">
        <v>41914.5</v>
      </c>
      <c r="B552" s="48">
        <v>2790.45141666666</v>
      </c>
      <c r="C552" s="49">
        <v>73.400666666666595</v>
      </c>
      <c r="D552" s="7">
        <f t="shared" si="8"/>
        <v>10</v>
      </c>
      <c r="E552" s="7" t="s">
        <v>50</v>
      </c>
      <c r="F552" s="57"/>
    </row>
    <row r="553" spans="1:6" x14ac:dyDescent="0.25">
      <c r="A553" s="90">
        <v>41915</v>
      </c>
      <c r="B553" s="48">
        <v>1962.5399583333301</v>
      </c>
      <c r="C553" s="49">
        <v>64.428083333333305</v>
      </c>
      <c r="D553" s="7">
        <f t="shared" si="8"/>
        <v>10</v>
      </c>
      <c r="E553" s="7" t="s">
        <v>50</v>
      </c>
      <c r="F553" s="57"/>
    </row>
    <row r="554" spans="1:6" x14ac:dyDescent="0.25">
      <c r="A554" s="90">
        <v>41915.5</v>
      </c>
      <c r="B554" s="48">
        <v>2332.38454166666</v>
      </c>
      <c r="C554" s="49">
        <v>75.952249999999907</v>
      </c>
      <c r="D554" s="7">
        <f t="shared" si="8"/>
        <v>10</v>
      </c>
      <c r="E554" s="7" t="s">
        <v>50</v>
      </c>
      <c r="F554" s="57"/>
    </row>
    <row r="555" spans="1:6" x14ac:dyDescent="0.25">
      <c r="A555" s="90">
        <v>41916</v>
      </c>
      <c r="B555" s="48">
        <v>2132.88175</v>
      </c>
      <c r="C555" s="49">
        <v>53.532083333333297</v>
      </c>
      <c r="D555" s="7">
        <f t="shared" si="8"/>
        <v>10</v>
      </c>
      <c r="E555" s="7" t="s">
        <v>50</v>
      </c>
      <c r="F555" s="57"/>
    </row>
    <row r="556" spans="1:6" x14ac:dyDescent="0.25">
      <c r="A556" s="90">
        <v>41916.5</v>
      </c>
      <c r="B556" s="48">
        <v>2626.2460416666599</v>
      </c>
      <c r="C556" s="49">
        <v>70.233333333333306</v>
      </c>
      <c r="D556" s="7">
        <f t="shared" si="8"/>
        <v>10</v>
      </c>
      <c r="E556" s="7" t="s">
        <v>50</v>
      </c>
      <c r="F556" s="57"/>
    </row>
    <row r="557" spans="1:6" x14ac:dyDescent="0.25">
      <c r="A557" s="90">
        <v>41917</v>
      </c>
      <c r="B557" s="48">
        <v>2052.8806666666601</v>
      </c>
      <c r="C557" s="49">
        <v>43.792499999999997</v>
      </c>
      <c r="D557" s="7">
        <f t="shared" si="8"/>
        <v>10</v>
      </c>
      <c r="E557" s="7" t="s">
        <v>50</v>
      </c>
      <c r="F557" s="57"/>
    </row>
    <row r="558" spans="1:6" x14ac:dyDescent="0.25">
      <c r="A558" s="90">
        <v>41917.5</v>
      </c>
      <c r="B558" s="48">
        <v>1989.07779166666</v>
      </c>
      <c r="C558" s="49">
        <v>43.967916666666603</v>
      </c>
      <c r="D558" s="7">
        <f t="shared" si="8"/>
        <v>10</v>
      </c>
      <c r="E558" s="7" t="s">
        <v>50</v>
      </c>
      <c r="F558" s="57"/>
    </row>
    <row r="559" spans="1:6" x14ac:dyDescent="0.25">
      <c r="A559" s="90">
        <v>41918</v>
      </c>
      <c r="B559" s="48">
        <v>1942.3025416666601</v>
      </c>
      <c r="C559" s="49">
        <v>51.145000000000003</v>
      </c>
      <c r="D559" s="7">
        <f t="shared" si="8"/>
        <v>10</v>
      </c>
      <c r="E559" s="7" t="s">
        <v>50</v>
      </c>
      <c r="F559" s="57"/>
    </row>
    <row r="560" spans="1:6" x14ac:dyDescent="0.25">
      <c r="A560" s="90">
        <v>41918.5</v>
      </c>
      <c r="B560" s="48">
        <v>2247.8567916666598</v>
      </c>
      <c r="C560" s="49">
        <v>44.225833333333298</v>
      </c>
      <c r="D560" s="7">
        <f t="shared" si="8"/>
        <v>10</v>
      </c>
      <c r="E560" s="7" t="s">
        <v>50</v>
      </c>
      <c r="F560" s="57"/>
    </row>
    <row r="561" spans="1:6" x14ac:dyDescent="0.25">
      <c r="A561" s="90">
        <v>41919</v>
      </c>
      <c r="B561" s="48">
        <v>2029.9478749999901</v>
      </c>
      <c r="C561" s="49">
        <v>62.532499999999999</v>
      </c>
      <c r="D561" s="7">
        <f t="shared" si="8"/>
        <v>10</v>
      </c>
      <c r="E561" s="7" t="s">
        <v>50</v>
      </c>
      <c r="F561" s="57"/>
    </row>
    <row r="562" spans="1:6" x14ac:dyDescent="0.25">
      <c r="A562" s="90">
        <v>41919.5</v>
      </c>
      <c r="B562" s="48">
        <v>2304.0392916666601</v>
      </c>
      <c r="C562" s="49">
        <v>83.460833333333298</v>
      </c>
      <c r="D562" s="7">
        <f t="shared" si="8"/>
        <v>10</v>
      </c>
      <c r="E562" s="7" t="s">
        <v>50</v>
      </c>
      <c r="F562" s="57"/>
    </row>
    <row r="563" spans="1:6" x14ac:dyDescent="0.25">
      <c r="A563" s="90">
        <v>41920</v>
      </c>
      <c r="B563" s="48">
        <v>1755.5350416666599</v>
      </c>
      <c r="C563" s="49">
        <v>58.622916666666598</v>
      </c>
      <c r="D563" s="7">
        <f t="shared" si="8"/>
        <v>10</v>
      </c>
      <c r="E563" s="7" t="s">
        <v>50</v>
      </c>
      <c r="F563" s="57"/>
    </row>
    <row r="564" spans="1:6" x14ac:dyDescent="0.25">
      <c r="A564" s="90">
        <v>41920.5</v>
      </c>
      <c r="B564" s="48">
        <v>2048.3871666666601</v>
      </c>
      <c r="C564" s="49">
        <v>66.830833333333302</v>
      </c>
      <c r="D564" s="7">
        <f t="shared" si="8"/>
        <v>10</v>
      </c>
      <c r="E564" s="7" t="s">
        <v>50</v>
      </c>
      <c r="F564" s="57"/>
    </row>
    <row r="565" spans="1:6" x14ac:dyDescent="0.25">
      <c r="A565" s="90">
        <v>41921</v>
      </c>
      <c r="B565" s="48">
        <v>1943.12725</v>
      </c>
      <c r="C565" s="49">
        <v>53.835833333333298</v>
      </c>
      <c r="D565" s="7">
        <f t="shared" si="8"/>
        <v>10</v>
      </c>
      <c r="E565" s="7" t="s">
        <v>50</v>
      </c>
      <c r="F565" s="57"/>
    </row>
    <row r="566" spans="1:6" x14ac:dyDescent="0.25">
      <c r="A566" s="90">
        <v>41921.5</v>
      </c>
      <c r="B566" s="48">
        <v>2243.9492500000001</v>
      </c>
      <c r="C566" s="49">
        <v>68.947500000000005</v>
      </c>
      <c r="D566" s="7">
        <f t="shared" si="8"/>
        <v>10</v>
      </c>
      <c r="E566" s="7" t="s">
        <v>50</v>
      </c>
      <c r="F566" s="57"/>
    </row>
    <row r="567" spans="1:6" x14ac:dyDescent="0.25">
      <c r="A567" s="90">
        <v>41922</v>
      </c>
      <c r="B567" s="48">
        <v>1881.1257083333301</v>
      </c>
      <c r="C567" s="49">
        <v>60.918333333333301</v>
      </c>
      <c r="D567" s="7">
        <f t="shared" si="8"/>
        <v>10</v>
      </c>
      <c r="E567" s="7" t="s">
        <v>50</v>
      </c>
      <c r="F567" s="57"/>
    </row>
    <row r="568" spans="1:6" x14ac:dyDescent="0.25">
      <c r="A568" s="90">
        <v>41922.5</v>
      </c>
      <c r="B568" s="48">
        <v>2096.1401249999999</v>
      </c>
      <c r="C568" s="49">
        <v>65.825000000000003</v>
      </c>
      <c r="D568" s="7">
        <f t="shared" si="8"/>
        <v>10</v>
      </c>
      <c r="E568" s="7" t="s">
        <v>50</v>
      </c>
      <c r="F568" s="57"/>
    </row>
    <row r="569" spans="1:6" x14ac:dyDescent="0.25">
      <c r="A569" s="90">
        <v>41923</v>
      </c>
      <c r="B569" s="48">
        <v>1722.9338333333301</v>
      </c>
      <c r="C569" s="49">
        <v>45.246666666666599</v>
      </c>
      <c r="D569" s="7">
        <f t="shared" si="8"/>
        <v>10</v>
      </c>
      <c r="E569" s="7" t="s">
        <v>50</v>
      </c>
      <c r="F569" s="57"/>
    </row>
    <row r="570" spans="1:6" x14ac:dyDescent="0.25">
      <c r="A570" s="90">
        <v>41923.5</v>
      </c>
      <c r="B570" s="48">
        <v>2293.70854166666</v>
      </c>
      <c r="C570" s="49">
        <v>93.789166666666603</v>
      </c>
      <c r="D570" s="7">
        <f t="shared" si="8"/>
        <v>10</v>
      </c>
      <c r="E570" s="7" t="s">
        <v>50</v>
      </c>
      <c r="F570" s="57"/>
    </row>
    <row r="571" spans="1:6" x14ac:dyDescent="0.25">
      <c r="A571" s="90">
        <v>41924</v>
      </c>
      <c r="B571" s="48">
        <v>1850.04408333333</v>
      </c>
      <c r="C571" s="49">
        <v>45.956666666666599</v>
      </c>
      <c r="D571" s="7">
        <f t="shared" si="8"/>
        <v>10</v>
      </c>
      <c r="E571" s="7" t="s">
        <v>50</v>
      </c>
      <c r="F571" s="57"/>
    </row>
    <row r="572" spans="1:6" x14ac:dyDescent="0.25">
      <c r="A572" s="90">
        <v>41924.5</v>
      </c>
      <c r="B572" s="48">
        <v>2374.0641666666602</v>
      </c>
      <c r="C572" s="49">
        <v>71.999166666666596</v>
      </c>
      <c r="D572" s="7">
        <f t="shared" si="8"/>
        <v>10</v>
      </c>
      <c r="E572" s="7" t="s">
        <v>50</v>
      </c>
      <c r="F572" s="57"/>
    </row>
    <row r="573" spans="1:6" x14ac:dyDescent="0.25">
      <c r="A573" s="90">
        <v>41925</v>
      </c>
      <c r="B573" s="48">
        <v>1611.22</v>
      </c>
      <c r="C573" s="49">
        <v>37.198749999999997</v>
      </c>
      <c r="D573" s="7">
        <f t="shared" si="8"/>
        <v>10</v>
      </c>
      <c r="E573" s="7" t="s">
        <v>50</v>
      </c>
      <c r="F573" s="57"/>
    </row>
    <row r="574" spans="1:6" x14ac:dyDescent="0.25">
      <c r="A574" s="90">
        <v>41925.5</v>
      </c>
      <c r="B574" s="48">
        <v>1846.55791666666</v>
      </c>
      <c r="C574" s="49">
        <v>52.446666666666601</v>
      </c>
      <c r="D574" s="7">
        <f t="shared" si="8"/>
        <v>10</v>
      </c>
      <c r="E574" s="7" t="s">
        <v>50</v>
      </c>
      <c r="F574" s="57"/>
    </row>
    <row r="575" spans="1:6" x14ac:dyDescent="0.25">
      <c r="A575" s="90">
        <v>41926</v>
      </c>
      <c r="B575" s="48">
        <v>1799.310375</v>
      </c>
      <c r="C575" s="49">
        <v>42.499166666666603</v>
      </c>
      <c r="D575" s="7">
        <f t="shared" si="8"/>
        <v>10</v>
      </c>
      <c r="E575" s="7" t="s">
        <v>50</v>
      </c>
      <c r="F575" s="57"/>
    </row>
    <row r="576" spans="1:6" x14ac:dyDescent="0.25">
      <c r="A576" s="90">
        <v>41926.5</v>
      </c>
      <c r="B576" s="48">
        <v>2070.2994583333302</v>
      </c>
      <c r="C576" s="49">
        <v>63.807499999999997</v>
      </c>
      <c r="D576" s="7">
        <f t="shared" si="8"/>
        <v>10</v>
      </c>
      <c r="E576" s="7" t="s">
        <v>50</v>
      </c>
      <c r="F576" s="57"/>
    </row>
    <row r="577" spans="1:6" x14ac:dyDescent="0.25">
      <c r="A577" s="90">
        <v>41927</v>
      </c>
      <c r="B577" s="48">
        <v>1832.39116666666</v>
      </c>
      <c r="C577" s="49">
        <v>54.576666666666597</v>
      </c>
      <c r="D577" s="7">
        <f t="shared" si="8"/>
        <v>10</v>
      </c>
      <c r="E577" s="7" t="s">
        <v>50</v>
      </c>
      <c r="F577" s="57"/>
    </row>
    <row r="578" spans="1:6" x14ac:dyDescent="0.25">
      <c r="A578" s="90">
        <v>41927.5</v>
      </c>
      <c r="B578" s="48">
        <v>2099.4979583333302</v>
      </c>
      <c r="C578" s="49">
        <v>55.982500000000002</v>
      </c>
      <c r="D578" s="7">
        <f t="shared" si="8"/>
        <v>10</v>
      </c>
      <c r="E578" s="7" t="s">
        <v>50</v>
      </c>
      <c r="F578" s="57"/>
    </row>
    <row r="579" spans="1:6" x14ac:dyDescent="0.25">
      <c r="A579" s="90">
        <v>41928</v>
      </c>
      <c r="B579" s="48">
        <v>1845.81924999999</v>
      </c>
      <c r="C579" s="49">
        <v>44.299166666666601</v>
      </c>
      <c r="D579" s="7">
        <f t="shared" si="8"/>
        <v>10</v>
      </c>
      <c r="E579" s="7" t="s">
        <v>50</v>
      </c>
      <c r="F579" s="57"/>
    </row>
    <row r="580" spans="1:6" x14ac:dyDescent="0.25">
      <c r="A580" s="90">
        <v>41928.5</v>
      </c>
      <c r="B580" s="48">
        <v>2042.6991666666599</v>
      </c>
      <c r="C580" s="49">
        <v>59.989166666666598</v>
      </c>
      <c r="D580" s="7">
        <f t="shared" ref="D580:D643" si="9">MONTH(A580)</f>
        <v>10</v>
      </c>
      <c r="E580" s="7" t="s">
        <v>50</v>
      </c>
      <c r="F580" s="57"/>
    </row>
    <row r="581" spans="1:6" x14ac:dyDescent="0.25">
      <c r="A581" s="90">
        <v>41929</v>
      </c>
      <c r="B581" s="48">
        <v>1838.79779166666</v>
      </c>
      <c r="C581" s="49">
        <v>51.032916666666601</v>
      </c>
      <c r="D581" s="7">
        <f t="shared" si="9"/>
        <v>10</v>
      </c>
      <c r="E581" s="7" t="s">
        <v>50</v>
      </c>
      <c r="F581" s="57"/>
    </row>
    <row r="582" spans="1:6" x14ac:dyDescent="0.25">
      <c r="A582" s="90">
        <v>41929.5</v>
      </c>
      <c r="B582" s="48">
        <v>2088.8355833333299</v>
      </c>
      <c r="C582" s="49">
        <v>64.219166666666595</v>
      </c>
      <c r="D582" s="7">
        <f t="shared" si="9"/>
        <v>10</v>
      </c>
      <c r="E582" s="7" t="s">
        <v>50</v>
      </c>
      <c r="F582" s="57"/>
    </row>
    <row r="583" spans="1:6" x14ac:dyDescent="0.25">
      <c r="A583" s="90">
        <v>41930</v>
      </c>
      <c r="B583" s="48">
        <v>1883.367125</v>
      </c>
      <c r="C583" s="49">
        <v>71.835833333333298</v>
      </c>
      <c r="D583" s="7">
        <f t="shared" si="9"/>
        <v>10</v>
      </c>
      <c r="E583" s="7" t="s">
        <v>50</v>
      </c>
      <c r="F583" s="57"/>
    </row>
    <row r="584" spans="1:6" x14ac:dyDescent="0.25">
      <c r="A584" s="90">
        <v>41930.5</v>
      </c>
      <c r="B584" s="48">
        <v>2092.3713333333299</v>
      </c>
      <c r="C584" s="49">
        <v>76.037499999999994</v>
      </c>
      <c r="D584" s="7">
        <f t="shared" si="9"/>
        <v>10</v>
      </c>
      <c r="E584" s="7" t="s">
        <v>50</v>
      </c>
      <c r="F584" s="57"/>
    </row>
    <row r="585" spans="1:6" x14ac:dyDescent="0.25">
      <c r="A585" s="90">
        <v>41931</v>
      </c>
      <c r="B585" s="48">
        <v>1741.1714999999999</v>
      </c>
      <c r="C585" s="49">
        <v>53.73</v>
      </c>
      <c r="D585" s="7">
        <f t="shared" si="9"/>
        <v>10</v>
      </c>
      <c r="E585" s="7" t="s">
        <v>50</v>
      </c>
      <c r="F585" s="57"/>
    </row>
    <row r="586" spans="1:6" x14ac:dyDescent="0.25">
      <c r="A586" s="90">
        <v>41931.5</v>
      </c>
      <c r="B586" s="48">
        <v>2051.60645833333</v>
      </c>
      <c r="C586" s="49">
        <v>76.707916666666605</v>
      </c>
      <c r="D586" s="7">
        <f t="shared" si="9"/>
        <v>10</v>
      </c>
      <c r="E586" s="7" t="s">
        <v>50</v>
      </c>
      <c r="F586" s="57"/>
    </row>
    <row r="587" spans="1:6" x14ac:dyDescent="0.25">
      <c r="A587" s="90">
        <v>41932</v>
      </c>
      <c r="B587" s="48">
        <v>1642.1816249999999</v>
      </c>
      <c r="C587" s="49">
        <v>49.93</v>
      </c>
      <c r="D587" s="7">
        <f t="shared" si="9"/>
        <v>10</v>
      </c>
      <c r="E587" s="7" t="s">
        <v>50</v>
      </c>
      <c r="F587" s="57"/>
    </row>
    <row r="588" spans="1:6" x14ac:dyDescent="0.25">
      <c r="A588" s="90">
        <v>41932.5</v>
      </c>
      <c r="B588" s="48">
        <v>1924.9824166666599</v>
      </c>
      <c r="C588" s="49">
        <v>56.155833333333298</v>
      </c>
      <c r="D588" s="7">
        <f t="shared" si="9"/>
        <v>10</v>
      </c>
      <c r="E588" s="7" t="s">
        <v>50</v>
      </c>
      <c r="F588" s="57"/>
    </row>
    <row r="589" spans="1:6" x14ac:dyDescent="0.25">
      <c r="A589" s="90">
        <v>41933</v>
      </c>
      <c r="B589" s="48">
        <v>1831.9275833333299</v>
      </c>
      <c r="C589" s="49">
        <v>49.869166666666601</v>
      </c>
      <c r="D589" s="7">
        <f t="shared" si="9"/>
        <v>10</v>
      </c>
      <c r="E589" s="7" t="s">
        <v>50</v>
      </c>
      <c r="F589" s="57"/>
    </row>
    <row r="590" spans="1:6" x14ac:dyDescent="0.25">
      <c r="A590" s="90">
        <v>41933.5</v>
      </c>
      <c r="B590" s="48">
        <v>2062.1536249999999</v>
      </c>
      <c r="C590" s="49">
        <v>57.069166666666597</v>
      </c>
      <c r="D590" s="7">
        <f t="shared" si="9"/>
        <v>10</v>
      </c>
      <c r="E590" s="7" t="s">
        <v>50</v>
      </c>
      <c r="F590" s="57"/>
    </row>
    <row r="591" spans="1:6" x14ac:dyDescent="0.25">
      <c r="A591" s="90">
        <v>41934</v>
      </c>
      <c r="B591" s="48">
        <v>1844.1833750000001</v>
      </c>
      <c r="C591" s="49">
        <v>42.998750000000001</v>
      </c>
      <c r="D591" s="7">
        <f t="shared" si="9"/>
        <v>10</v>
      </c>
      <c r="E591" s="7" t="s">
        <v>50</v>
      </c>
      <c r="F591" s="57"/>
    </row>
    <row r="592" spans="1:6" x14ac:dyDescent="0.25">
      <c r="A592" s="90">
        <v>41934.5</v>
      </c>
      <c r="B592" s="48">
        <v>2069.80945833333</v>
      </c>
      <c r="C592" s="49">
        <v>50.1279166666666</v>
      </c>
      <c r="D592" s="7">
        <f t="shared" si="9"/>
        <v>10</v>
      </c>
      <c r="E592" s="7" t="s">
        <v>50</v>
      </c>
      <c r="F592" s="57"/>
    </row>
    <row r="593" spans="1:6" x14ac:dyDescent="0.25">
      <c r="A593" s="90">
        <v>41935</v>
      </c>
      <c r="B593" s="48">
        <v>1826.20020833333</v>
      </c>
      <c r="C593" s="49">
        <v>37.558749999999897</v>
      </c>
      <c r="D593" s="7">
        <f t="shared" si="9"/>
        <v>10</v>
      </c>
      <c r="E593" s="7" t="s">
        <v>50</v>
      </c>
      <c r="F593" s="57"/>
    </row>
    <row r="594" spans="1:6" x14ac:dyDescent="0.25">
      <c r="A594" s="90">
        <v>41935.5</v>
      </c>
      <c r="B594" s="48">
        <v>2041.8861666666601</v>
      </c>
      <c r="C594" s="49">
        <v>42.296249999999901</v>
      </c>
      <c r="D594" s="7">
        <f t="shared" si="9"/>
        <v>10</v>
      </c>
      <c r="E594" s="7" t="s">
        <v>50</v>
      </c>
      <c r="F594" s="57"/>
    </row>
    <row r="595" spans="1:6" x14ac:dyDescent="0.25">
      <c r="A595" s="90">
        <v>41936</v>
      </c>
      <c r="B595" s="48">
        <v>1819.0770833333299</v>
      </c>
      <c r="C595" s="49">
        <v>47.533333333333303</v>
      </c>
      <c r="D595" s="7">
        <f t="shared" si="9"/>
        <v>10</v>
      </c>
      <c r="E595" s="7" t="s">
        <v>50</v>
      </c>
      <c r="F595" s="57"/>
    </row>
    <row r="596" spans="1:6" x14ac:dyDescent="0.25">
      <c r="A596" s="90">
        <v>41936.5</v>
      </c>
      <c r="B596" s="48">
        <v>2089.3340416666601</v>
      </c>
      <c r="C596" s="49">
        <v>58.02375</v>
      </c>
      <c r="D596" s="7">
        <f t="shared" si="9"/>
        <v>10</v>
      </c>
      <c r="E596" s="7" t="s">
        <v>50</v>
      </c>
      <c r="F596" s="57"/>
    </row>
    <row r="597" spans="1:6" x14ac:dyDescent="0.25">
      <c r="A597" s="90">
        <v>41937</v>
      </c>
      <c r="B597" s="48">
        <v>1807.22899999999</v>
      </c>
      <c r="C597" s="49">
        <v>57.103749999999998</v>
      </c>
      <c r="D597" s="7">
        <f t="shared" si="9"/>
        <v>10</v>
      </c>
      <c r="E597" s="7" t="s">
        <v>50</v>
      </c>
      <c r="F597" s="57"/>
    </row>
    <row r="598" spans="1:6" x14ac:dyDescent="0.25">
      <c r="A598" s="90">
        <v>41937.5</v>
      </c>
      <c r="B598" s="48">
        <v>2062.937625</v>
      </c>
      <c r="C598" s="49">
        <v>68.652083333333294</v>
      </c>
      <c r="D598" s="7">
        <f t="shared" si="9"/>
        <v>10</v>
      </c>
      <c r="E598" s="7" t="s">
        <v>50</v>
      </c>
      <c r="F598" s="57"/>
    </row>
    <row r="599" spans="1:6" x14ac:dyDescent="0.25">
      <c r="A599" s="90">
        <v>41938</v>
      </c>
      <c r="B599" s="48">
        <v>1688.17129166666</v>
      </c>
      <c r="C599" s="49">
        <v>60.049166666666601</v>
      </c>
      <c r="D599" s="7">
        <f t="shared" si="9"/>
        <v>10</v>
      </c>
      <c r="E599" s="7" t="s">
        <v>50</v>
      </c>
      <c r="F599" s="57"/>
    </row>
    <row r="600" spans="1:6" x14ac:dyDescent="0.25">
      <c r="A600" s="90">
        <v>41938.5</v>
      </c>
      <c r="B600" s="48">
        <v>1882.3611249999999</v>
      </c>
      <c r="C600" s="49">
        <v>60.7708333333333</v>
      </c>
      <c r="D600" s="7">
        <f t="shared" si="9"/>
        <v>10</v>
      </c>
      <c r="E600" s="7" t="s">
        <v>50</v>
      </c>
      <c r="F600" s="57"/>
    </row>
    <row r="601" spans="1:6" x14ac:dyDescent="0.25">
      <c r="A601" s="90">
        <v>41939</v>
      </c>
      <c r="B601" s="48">
        <v>1591.99795833333</v>
      </c>
      <c r="C601" s="49">
        <v>52.8570833333333</v>
      </c>
      <c r="D601" s="7">
        <f t="shared" si="9"/>
        <v>10</v>
      </c>
      <c r="E601" s="7" t="s">
        <v>50</v>
      </c>
      <c r="F601" s="57"/>
    </row>
    <row r="602" spans="1:6" x14ac:dyDescent="0.25">
      <c r="A602" s="90">
        <v>41939.5</v>
      </c>
      <c r="B602" s="48">
        <v>1926.1012499999999</v>
      </c>
      <c r="C602" s="49">
        <v>55.778750000000002</v>
      </c>
      <c r="D602" s="7">
        <f t="shared" si="9"/>
        <v>10</v>
      </c>
      <c r="E602" s="7" t="s">
        <v>50</v>
      </c>
      <c r="F602" s="57"/>
    </row>
    <row r="603" spans="1:6" x14ac:dyDescent="0.25">
      <c r="A603" s="90">
        <v>41940</v>
      </c>
      <c r="B603" s="48">
        <v>1874.9264166666601</v>
      </c>
      <c r="C603" s="49">
        <v>45.507916666666603</v>
      </c>
      <c r="D603" s="7">
        <f t="shared" si="9"/>
        <v>10</v>
      </c>
      <c r="E603" s="7" t="s">
        <v>50</v>
      </c>
      <c r="F603" s="57"/>
    </row>
    <row r="604" spans="1:6" x14ac:dyDescent="0.25">
      <c r="A604" s="90">
        <v>41940.5</v>
      </c>
      <c r="B604" s="48">
        <v>2207.3483333333302</v>
      </c>
      <c r="C604" s="49">
        <v>57.362083333333302</v>
      </c>
      <c r="D604" s="7">
        <f t="shared" si="9"/>
        <v>10</v>
      </c>
      <c r="E604" s="7" t="s">
        <v>50</v>
      </c>
      <c r="F604" s="57"/>
    </row>
    <row r="605" spans="1:6" x14ac:dyDescent="0.25">
      <c r="A605" s="90">
        <v>41941</v>
      </c>
      <c r="B605" s="48">
        <v>1911.4361249999999</v>
      </c>
      <c r="C605" s="49">
        <v>65.629166666666606</v>
      </c>
      <c r="D605" s="7">
        <f t="shared" si="9"/>
        <v>10</v>
      </c>
      <c r="E605" s="7" t="s">
        <v>50</v>
      </c>
      <c r="F605" s="57"/>
    </row>
    <row r="606" spans="1:6" x14ac:dyDescent="0.25">
      <c r="A606" s="90">
        <v>41941.5</v>
      </c>
      <c r="B606" s="48">
        <v>2309.9924166666601</v>
      </c>
      <c r="C606" s="49">
        <v>67.625833333333304</v>
      </c>
      <c r="D606" s="7">
        <f t="shared" si="9"/>
        <v>10</v>
      </c>
      <c r="E606" s="7" t="s">
        <v>50</v>
      </c>
      <c r="F606" s="57"/>
    </row>
    <row r="607" spans="1:6" x14ac:dyDescent="0.25">
      <c r="A607" s="90">
        <v>41942</v>
      </c>
      <c r="B607" s="48">
        <v>1934.6754166666601</v>
      </c>
      <c r="C607" s="49">
        <v>51.223750000000003</v>
      </c>
      <c r="D607" s="7">
        <f t="shared" si="9"/>
        <v>10</v>
      </c>
      <c r="E607" s="7" t="s">
        <v>50</v>
      </c>
      <c r="F607" s="57"/>
    </row>
    <row r="608" spans="1:6" x14ac:dyDescent="0.25">
      <c r="A608" s="90">
        <v>41942.5</v>
      </c>
      <c r="B608" s="48">
        <v>2446.9752916666598</v>
      </c>
      <c r="C608" s="49">
        <v>69.586666666666602</v>
      </c>
      <c r="D608" s="7">
        <f t="shared" si="9"/>
        <v>10</v>
      </c>
      <c r="E608" s="7" t="s">
        <v>50</v>
      </c>
      <c r="F608" s="57"/>
    </row>
    <row r="609" spans="1:6" x14ac:dyDescent="0.25">
      <c r="A609" s="90">
        <v>41943</v>
      </c>
      <c r="B609" s="48">
        <v>1950.0437916666599</v>
      </c>
      <c r="C609" s="49">
        <v>61.611666666666601</v>
      </c>
      <c r="D609" s="7">
        <f t="shared" si="9"/>
        <v>10</v>
      </c>
      <c r="E609" s="7" t="s">
        <v>50</v>
      </c>
      <c r="F609" s="57"/>
    </row>
    <row r="610" spans="1:6" x14ac:dyDescent="0.25">
      <c r="A610" s="90">
        <v>41943.5</v>
      </c>
      <c r="B610" s="48">
        <v>2245.5435833333299</v>
      </c>
      <c r="C610" s="49">
        <v>54.928333333333299</v>
      </c>
      <c r="D610" s="7">
        <f t="shared" si="9"/>
        <v>10</v>
      </c>
      <c r="E610" s="7" t="s">
        <v>50</v>
      </c>
      <c r="F610" s="57"/>
    </row>
    <row r="611" spans="1:6" x14ac:dyDescent="0.25">
      <c r="A611" s="90">
        <v>41944</v>
      </c>
      <c r="B611" s="48">
        <v>2055.8892500000002</v>
      </c>
      <c r="C611" s="49">
        <v>54.774374999999999</v>
      </c>
      <c r="D611" s="7">
        <f t="shared" si="9"/>
        <v>11</v>
      </c>
      <c r="E611" s="7" t="s">
        <v>50</v>
      </c>
      <c r="F611" s="57"/>
    </row>
    <row r="612" spans="1:6" x14ac:dyDescent="0.25">
      <c r="A612" s="90">
        <v>41944.5</v>
      </c>
      <c r="B612" s="48">
        <v>2244.6372500000002</v>
      </c>
      <c r="C612" s="49">
        <v>57.5251666666666</v>
      </c>
      <c r="D612" s="7">
        <f t="shared" si="9"/>
        <v>11</v>
      </c>
      <c r="E612" s="7" t="s">
        <v>50</v>
      </c>
      <c r="F612" s="57"/>
    </row>
    <row r="613" spans="1:6" x14ac:dyDescent="0.25">
      <c r="A613" s="90">
        <v>41945</v>
      </c>
      <c r="B613" s="48">
        <v>2363.6295416666599</v>
      </c>
      <c r="C613" s="49">
        <v>55.525916666666603</v>
      </c>
      <c r="D613" s="7">
        <f t="shared" si="9"/>
        <v>11</v>
      </c>
      <c r="E613" s="7" t="s">
        <v>50</v>
      </c>
      <c r="F613" s="57"/>
    </row>
    <row r="614" spans="1:6" x14ac:dyDescent="0.25">
      <c r="A614" s="90">
        <v>41945.5</v>
      </c>
      <c r="B614" s="48">
        <v>3211.5232499999902</v>
      </c>
      <c r="C614" s="49">
        <v>93.176249999999996</v>
      </c>
      <c r="D614" s="7">
        <f t="shared" si="9"/>
        <v>11</v>
      </c>
      <c r="E614" s="7" t="s">
        <v>50</v>
      </c>
      <c r="F614" s="57"/>
    </row>
    <row r="615" spans="1:6" x14ac:dyDescent="0.25">
      <c r="A615" s="90">
        <v>41946</v>
      </c>
      <c r="B615" s="48">
        <v>2147.2688333333299</v>
      </c>
      <c r="C615" s="49">
        <v>73.739249999999998</v>
      </c>
      <c r="D615" s="7">
        <f t="shared" si="9"/>
        <v>11</v>
      </c>
      <c r="E615" s="7" t="s">
        <v>50</v>
      </c>
      <c r="F615" s="57"/>
    </row>
    <row r="616" spans="1:6" x14ac:dyDescent="0.25">
      <c r="A616" s="90">
        <v>41946.5</v>
      </c>
      <c r="B616" s="48">
        <v>2340.14141666666</v>
      </c>
      <c r="C616" s="49">
        <v>67.371416666666605</v>
      </c>
      <c r="D616" s="7">
        <f t="shared" si="9"/>
        <v>11</v>
      </c>
      <c r="E616" s="7" t="s">
        <v>50</v>
      </c>
      <c r="F616" s="57"/>
    </row>
    <row r="617" spans="1:6" x14ac:dyDescent="0.25">
      <c r="A617" s="90">
        <v>41947</v>
      </c>
      <c r="B617" s="48">
        <v>2180.6801249999999</v>
      </c>
      <c r="C617" s="49">
        <v>54.024583333333297</v>
      </c>
      <c r="D617" s="7">
        <f t="shared" si="9"/>
        <v>11</v>
      </c>
      <c r="E617" s="7" t="s">
        <v>50</v>
      </c>
      <c r="F617" s="57"/>
    </row>
    <row r="618" spans="1:6" x14ac:dyDescent="0.25">
      <c r="A618" s="90">
        <v>41947.5</v>
      </c>
      <c r="B618" s="48">
        <v>2606.2606666666602</v>
      </c>
      <c r="C618" s="49">
        <v>56.475000000000001</v>
      </c>
      <c r="D618" s="7">
        <f t="shared" si="9"/>
        <v>11</v>
      </c>
      <c r="E618" s="7" t="s">
        <v>50</v>
      </c>
      <c r="F618" s="57"/>
    </row>
    <row r="619" spans="1:6" x14ac:dyDescent="0.25">
      <c r="A619" s="90">
        <v>41948</v>
      </c>
      <c r="B619" s="48">
        <v>1593.28204166666</v>
      </c>
      <c r="C619" s="49">
        <v>50.376666666666601</v>
      </c>
      <c r="D619" s="7">
        <f t="shared" si="9"/>
        <v>11</v>
      </c>
      <c r="E619" s="7" t="s">
        <v>50</v>
      </c>
      <c r="F619" s="57"/>
    </row>
    <row r="620" spans="1:6" x14ac:dyDescent="0.25">
      <c r="A620" s="90">
        <v>41948.5</v>
      </c>
      <c r="B620" s="48">
        <v>1816.4230833333299</v>
      </c>
      <c r="C620" s="49">
        <v>41.915833333333303</v>
      </c>
      <c r="D620" s="7">
        <f t="shared" si="9"/>
        <v>11</v>
      </c>
      <c r="E620" s="7" t="s">
        <v>50</v>
      </c>
      <c r="F620" s="57"/>
    </row>
    <row r="621" spans="1:6" x14ac:dyDescent="0.25">
      <c r="A621" s="90">
        <v>41949</v>
      </c>
      <c r="B621" s="48">
        <v>2012.89008333333</v>
      </c>
      <c r="C621" s="49">
        <v>42.007083333333298</v>
      </c>
      <c r="D621" s="7">
        <f t="shared" si="9"/>
        <v>11</v>
      </c>
      <c r="E621" s="7" t="s">
        <v>50</v>
      </c>
      <c r="F621" s="57"/>
    </row>
    <row r="622" spans="1:6" x14ac:dyDescent="0.25">
      <c r="A622" s="90">
        <v>41949.5</v>
      </c>
      <c r="B622" s="48">
        <v>2323.33687499999</v>
      </c>
      <c r="C622" s="49">
        <v>48.264583333333299</v>
      </c>
      <c r="D622" s="7">
        <f t="shared" si="9"/>
        <v>11</v>
      </c>
      <c r="E622" s="7" t="s">
        <v>50</v>
      </c>
      <c r="F622" s="57"/>
    </row>
    <row r="623" spans="1:6" x14ac:dyDescent="0.25">
      <c r="A623" s="90">
        <v>41950</v>
      </c>
      <c r="B623" s="48">
        <v>2038.519125</v>
      </c>
      <c r="C623" s="49">
        <v>57.581666666666599</v>
      </c>
      <c r="D623" s="7">
        <f t="shared" si="9"/>
        <v>11</v>
      </c>
      <c r="E623" s="7" t="s">
        <v>50</v>
      </c>
      <c r="F623" s="57"/>
    </row>
    <row r="624" spans="1:6" x14ac:dyDescent="0.25">
      <c r="A624" s="90">
        <v>41950.5</v>
      </c>
      <c r="B624" s="48">
        <v>2540.8084583333298</v>
      </c>
      <c r="C624" s="49">
        <v>81.2558333333333</v>
      </c>
      <c r="D624" s="7">
        <f t="shared" si="9"/>
        <v>11</v>
      </c>
      <c r="E624" s="7" t="s">
        <v>50</v>
      </c>
      <c r="F624" s="57"/>
    </row>
    <row r="625" spans="1:6" x14ac:dyDescent="0.25">
      <c r="A625" s="90">
        <v>41951</v>
      </c>
      <c r="B625" s="48">
        <v>1708.6217083333299</v>
      </c>
      <c r="C625" s="49">
        <v>50.509583333333303</v>
      </c>
      <c r="D625" s="7">
        <f t="shared" si="9"/>
        <v>11</v>
      </c>
      <c r="E625" s="7" t="s">
        <v>50</v>
      </c>
      <c r="F625" s="57"/>
    </row>
    <row r="626" spans="1:6" x14ac:dyDescent="0.25">
      <c r="A626" s="90">
        <v>41951.5</v>
      </c>
      <c r="B626" s="48">
        <v>2016.7689583333299</v>
      </c>
      <c r="C626" s="49">
        <v>61.915833333333303</v>
      </c>
      <c r="D626" s="7">
        <f t="shared" si="9"/>
        <v>11</v>
      </c>
      <c r="E626" s="7" t="s">
        <v>50</v>
      </c>
      <c r="F626" s="57"/>
    </row>
    <row r="627" spans="1:6" x14ac:dyDescent="0.25">
      <c r="A627" s="90">
        <v>41952</v>
      </c>
      <c r="B627" s="48">
        <v>1949.9066250000001</v>
      </c>
      <c r="C627" s="49">
        <v>44.452083333333299</v>
      </c>
      <c r="D627" s="7">
        <f t="shared" si="9"/>
        <v>11</v>
      </c>
      <c r="E627" s="7" t="s">
        <v>50</v>
      </c>
      <c r="F627" s="57"/>
    </row>
    <row r="628" spans="1:6" x14ac:dyDescent="0.25">
      <c r="A628" s="90">
        <v>41952.5</v>
      </c>
      <c r="B628" s="48">
        <v>2290.6012500000002</v>
      </c>
      <c r="C628" s="49">
        <v>66.273333333333298</v>
      </c>
      <c r="D628" s="7">
        <f t="shared" si="9"/>
        <v>11</v>
      </c>
      <c r="E628" s="7" t="s">
        <v>50</v>
      </c>
      <c r="F628" s="57"/>
    </row>
    <row r="629" spans="1:6" x14ac:dyDescent="0.25">
      <c r="A629" s="90">
        <v>41953</v>
      </c>
      <c r="B629" s="48">
        <v>1880.72729166666</v>
      </c>
      <c r="C629" s="49">
        <v>56.90625</v>
      </c>
      <c r="D629" s="7">
        <f t="shared" si="9"/>
        <v>11</v>
      </c>
      <c r="E629" s="7" t="s">
        <v>50</v>
      </c>
      <c r="F629" s="57"/>
    </row>
    <row r="630" spans="1:6" x14ac:dyDescent="0.25">
      <c r="A630" s="90">
        <v>41953.5</v>
      </c>
      <c r="B630" s="48">
        <v>2154.9060416666598</v>
      </c>
      <c r="C630" s="49">
        <v>65.317499999999995</v>
      </c>
      <c r="D630" s="7">
        <f t="shared" si="9"/>
        <v>11</v>
      </c>
      <c r="E630" s="7" t="s">
        <v>50</v>
      </c>
      <c r="F630" s="57"/>
    </row>
    <row r="631" spans="1:6" x14ac:dyDescent="0.25">
      <c r="A631" s="90">
        <v>41954</v>
      </c>
      <c r="B631" s="48">
        <v>1956.88375</v>
      </c>
      <c r="C631" s="49">
        <v>63.1516666666666</v>
      </c>
      <c r="D631" s="7">
        <f t="shared" si="9"/>
        <v>11</v>
      </c>
      <c r="E631" s="7" t="s">
        <v>50</v>
      </c>
      <c r="F631" s="57"/>
    </row>
    <row r="632" spans="1:6" x14ac:dyDescent="0.25">
      <c r="A632" s="90">
        <v>41954.5</v>
      </c>
      <c r="B632" s="48">
        <v>2342.821625</v>
      </c>
      <c r="C632" s="49">
        <v>78.025416666666601</v>
      </c>
      <c r="D632" s="7">
        <f t="shared" si="9"/>
        <v>11</v>
      </c>
      <c r="E632" s="7" t="s">
        <v>50</v>
      </c>
      <c r="F632" s="57"/>
    </row>
    <row r="633" spans="1:6" x14ac:dyDescent="0.25">
      <c r="A633" s="90">
        <v>41955</v>
      </c>
      <c r="B633" s="48">
        <v>2046.5167083333299</v>
      </c>
      <c r="C633" s="49">
        <v>50.135833333333302</v>
      </c>
      <c r="D633" s="7">
        <f t="shared" si="9"/>
        <v>11</v>
      </c>
      <c r="E633" s="7" t="s">
        <v>50</v>
      </c>
      <c r="F633" s="57"/>
    </row>
    <row r="634" spans="1:6" x14ac:dyDescent="0.25">
      <c r="A634" s="90">
        <v>41955.5</v>
      </c>
      <c r="B634" s="48">
        <v>2574.9333750000001</v>
      </c>
      <c r="C634" s="49">
        <v>74.454583333333304</v>
      </c>
      <c r="D634" s="7">
        <f t="shared" si="9"/>
        <v>11</v>
      </c>
      <c r="E634" s="7" t="s">
        <v>50</v>
      </c>
      <c r="F634" s="57"/>
    </row>
    <row r="635" spans="1:6" x14ac:dyDescent="0.25">
      <c r="A635" s="90">
        <v>41956</v>
      </c>
      <c r="B635" s="48">
        <v>1838.4179166666599</v>
      </c>
      <c r="C635" s="49">
        <v>47.600416666666597</v>
      </c>
      <c r="D635" s="7">
        <f t="shared" si="9"/>
        <v>11</v>
      </c>
      <c r="E635" s="7" t="s">
        <v>50</v>
      </c>
      <c r="F635" s="57"/>
    </row>
    <row r="636" spans="1:6" x14ac:dyDescent="0.25">
      <c r="A636" s="90">
        <v>41956.5</v>
      </c>
      <c r="B636" s="48">
        <v>2156.3199583333299</v>
      </c>
      <c r="C636" s="49">
        <v>54.03875</v>
      </c>
      <c r="D636" s="7">
        <f t="shared" si="9"/>
        <v>11</v>
      </c>
      <c r="E636" s="7" t="s">
        <v>50</v>
      </c>
      <c r="F636" s="57"/>
    </row>
    <row r="637" spans="1:6" x14ac:dyDescent="0.25">
      <c r="A637" s="90">
        <v>41957</v>
      </c>
      <c r="B637" s="48">
        <v>1879.3218749999901</v>
      </c>
      <c r="C637" s="49">
        <v>53.240416666666597</v>
      </c>
      <c r="D637" s="7">
        <f t="shared" si="9"/>
        <v>11</v>
      </c>
      <c r="E637" s="7" t="s">
        <v>50</v>
      </c>
      <c r="F637" s="57"/>
    </row>
    <row r="638" spans="1:6" x14ac:dyDescent="0.25">
      <c r="A638" s="90">
        <v>41957.5</v>
      </c>
      <c r="B638" s="48">
        <v>2407.2310416666601</v>
      </c>
      <c r="C638" s="49">
        <v>79.754583333333301</v>
      </c>
      <c r="D638" s="7">
        <f t="shared" si="9"/>
        <v>11</v>
      </c>
      <c r="E638" s="7" t="s">
        <v>50</v>
      </c>
      <c r="F638" s="57"/>
    </row>
    <row r="639" spans="1:6" x14ac:dyDescent="0.25">
      <c r="A639" s="90">
        <v>41958</v>
      </c>
      <c r="B639" s="48">
        <v>1984.76958333333</v>
      </c>
      <c r="C639" s="49">
        <v>46.871249999999897</v>
      </c>
      <c r="D639" s="7">
        <f t="shared" si="9"/>
        <v>11</v>
      </c>
      <c r="E639" s="7" t="s">
        <v>50</v>
      </c>
      <c r="F639" s="57"/>
    </row>
    <row r="640" spans="1:6" x14ac:dyDescent="0.25">
      <c r="A640" s="90">
        <v>41958.5</v>
      </c>
      <c r="B640" s="48">
        <v>2474.5342083333298</v>
      </c>
      <c r="C640" s="49">
        <v>73.267499999999998</v>
      </c>
      <c r="D640" s="7">
        <f t="shared" si="9"/>
        <v>11</v>
      </c>
      <c r="E640" s="7" t="s">
        <v>50</v>
      </c>
      <c r="F640" s="57"/>
    </row>
    <row r="641" spans="1:6" x14ac:dyDescent="0.25">
      <c r="A641" s="90">
        <v>41959</v>
      </c>
      <c r="B641" s="48">
        <v>1896.93095833333</v>
      </c>
      <c r="C641" s="49">
        <v>49.975000000000001</v>
      </c>
      <c r="D641" s="7">
        <f t="shared" si="9"/>
        <v>11</v>
      </c>
      <c r="E641" s="7" t="s">
        <v>50</v>
      </c>
      <c r="F641" s="57"/>
    </row>
    <row r="642" spans="1:6" x14ac:dyDescent="0.25">
      <c r="A642" s="90">
        <v>41959.5</v>
      </c>
      <c r="B642" s="48">
        <v>2473.4072916666601</v>
      </c>
      <c r="C642" s="49">
        <v>77.7662499999999</v>
      </c>
      <c r="D642" s="7">
        <f t="shared" si="9"/>
        <v>11</v>
      </c>
      <c r="E642" s="7" t="s">
        <v>50</v>
      </c>
      <c r="F642" s="57"/>
    </row>
    <row r="643" spans="1:6" x14ac:dyDescent="0.25">
      <c r="A643" s="90">
        <v>41960</v>
      </c>
      <c r="B643" s="48">
        <v>1830.4516249999999</v>
      </c>
      <c r="C643" s="49">
        <v>56.203749999999999</v>
      </c>
      <c r="D643" s="7">
        <f t="shared" si="9"/>
        <v>11</v>
      </c>
      <c r="E643" s="7" t="s">
        <v>50</v>
      </c>
      <c r="F643" s="57"/>
    </row>
    <row r="644" spans="1:6" x14ac:dyDescent="0.25">
      <c r="A644" s="90">
        <v>41960.5</v>
      </c>
      <c r="B644" s="48">
        <v>2146.0133333333301</v>
      </c>
      <c r="C644" s="49">
        <v>74.744583333333296</v>
      </c>
      <c r="D644" s="7">
        <f t="shared" ref="D644:D707" si="10">MONTH(A644)</f>
        <v>11</v>
      </c>
      <c r="E644" s="7" t="s">
        <v>50</v>
      </c>
      <c r="F644" s="57"/>
    </row>
    <row r="645" spans="1:6" x14ac:dyDescent="0.25">
      <c r="A645" s="90">
        <v>41961</v>
      </c>
      <c r="B645" s="48">
        <v>1967.22974999999</v>
      </c>
      <c r="C645" s="49">
        <v>55.783749999999998</v>
      </c>
      <c r="D645" s="7">
        <f t="shared" si="10"/>
        <v>11</v>
      </c>
      <c r="E645" s="7" t="s">
        <v>50</v>
      </c>
      <c r="F645" s="57"/>
    </row>
    <row r="646" spans="1:6" x14ac:dyDescent="0.25">
      <c r="A646" s="90">
        <v>41961.5</v>
      </c>
      <c r="B646" s="48">
        <v>2182.4940000000001</v>
      </c>
      <c r="C646" s="49">
        <v>48.494583333333303</v>
      </c>
      <c r="D646" s="7">
        <f t="shared" si="10"/>
        <v>11</v>
      </c>
      <c r="E646" s="7" t="s">
        <v>50</v>
      </c>
      <c r="F646" s="57"/>
    </row>
    <row r="647" spans="1:6" x14ac:dyDescent="0.25">
      <c r="A647" s="90">
        <v>41962</v>
      </c>
      <c r="B647" s="48">
        <v>1929.8937777777701</v>
      </c>
      <c r="C647" s="49">
        <v>33.299444444444397</v>
      </c>
      <c r="D647" s="7">
        <f t="shared" si="10"/>
        <v>11</v>
      </c>
      <c r="E647" s="7" t="s">
        <v>50</v>
      </c>
      <c r="F647" s="57"/>
    </row>
    <row r="648" spans="1:6" x14ac:dyDescent="0.25">
      <c r="A648" s="90">
        <v>41962.5</v>
      </c>
      <c r="B648" s="48">
        <v>2045.6363636363601</v>
      </c>
      <c r="C648" s="49">
        <v>40.534999999999997</v>
      </c>
      <c r="D648" s="7">
        <f t="shared" si="10"/>
        <v>11</v>
      </c>
      <c r="E648" s="7" t="s">
        <v>50</v>
      </c>
      <c r="F648" s="57"/>
    </row>
    <row r="649" spans="1:6" x14ac:dyDescent="0.25">
      <c r="A649" s="90">
        <v>41963</v>
      </c>
      <c r="B649" s="48">
        <v>1880.0908571428499</v>
      </c>
      <c r="C649" s="49">
        <v>33.344999999999999</v>
      </c>
      <c r="D649" s="7">
        <f t="shared" si="10"/>
        <v>11</v>
      </c>
      <c r="E649" s="7" t="s">
        <v>50</v>
      </c>
      <c r="F649" s="57"/>
    </row>
    <row r="650" spans="1:6" x14ac:dyDescent="0.25">
      <c r="A650" s="90">
        <v>41963.5</v>
      </c>
      <c r="B650" s="48">
        <v>2085.9897500000002</v>
      </c>
      <c r="C650" s="49">
        <v>44.9583333333333</v>
      </c>
      <c r="D650" s="7">
        <f t="shared" si="10"/>
        <v>11</v>
      </c>
      <c r="E650" s="7" t="s">
        <v>50</v>
      </c>
      <c r="F650" s="57"/>
    </row>
    <row r="651" spans="1:6" x14ac:dyDescent="0.25">
      <c r="A651" s="90">
        <v>41964</v>
      </c>
      <c r="B651" s="48">
        <v>2014.6393125</v>
      </c>
      <c r="C651" s="49">
        <v>38.847499999999997</v>
      </c>
      <c r="D651" s="7">
        <f t="shared" si="10"/>
        <v>11</v>
      </c>
      <c r="E651" s="7" t="s">
        <v>50</v>
      </c>
      <c r="F651" s="57"/>
    </row>
    <row r="652" spans="1:6" x14ac:dyDescent="0.25">
      <c r="A652" s="90">
        <v>41964.5</v>
      </c>
      <c r="B652" s="48">
        <v>2325.59958333333</v>
      </c>
      <c r="C652" s="49">
        <v>56.487916666666599</v>
      </c>
      <c r="D652" s="7">
        <f t="shared" si="10"/>
        <v>11</v>
      </c>
      <c r="E652" s="7" t="s">
        <v>50</v>
      </c>
      <c r="F652" s="57"/>
    </row>
    <row r="653" spans="1:6" x14ac:dyDescent="0.25">
      <c r="A653" s="90">
        <v>41965</v>
      </c>
      <c r="B653" s="48">
        <v>1960.05679166666</v>
      </c>
      <c r="C653" s="49">
        <v>44.548749999999998</v>
      </c>
      <c r="D653" s="7">
        <f t="shared" si="10"/>
        <v>11</v>
      </c>
      <c r="E653" s="7" t="s">
        <v>50</v>
      </c>
      <c r="F653" s="57"/>
    </row>
    <row r="654" spans="1:6" x14ac:dyDescent="0.25">
      <c r="A654" s="90">
        <v>41965.5</v>
      </c>
      <c r="B654" s="48">
        <v>2341.8746666666598</v>
      </c>
      <c r="C654" s="49">
        <v>54.977916666666601</v>
      </c>
      <c r="D654" s="7">
        <f t="shared" si="10"/>
        <v>11</v>
      </c>
      <c r="E654" s="7" t="s">
        <v>50</v>
      </c>
      <c r="F654" s="57"/>
    </row>
    <row r="655" spans="1:6" x14ac:dyDescent="0.25">
      <c r="A655" s="90">
        <v>41966</v>
      </c>
      <c r="B655" s="48">
        <v>1722.6105</v>
      </c>
      <c r="C655" s="49">
        <v>36.4375</v>
      </c>
      <c r="D655" s="7">
        <f t="shared" si="10"/>
        <v>11</v>
      </c>
      <c r="E655" s="7" t="s">
        <v>50</v>
      </c>
      <c r="F655" s="57"/>
    </row>
    <row r="656" spans="1:6" x14ac:dyDescent="0.25">
      <c r="A656" s="90">
        <v>41966.5</v>
      </c>
      <c r="B656" s="48">
        <v>2026.1913750000001</v>
      </c>
      <c r="C656" s="49">
        <v>56.418749999999903</v>
      </c>
      <c r="D656" s="7">
        <f t="shared" si="10"/>
        <v>11</v>
      </c>
      <c r="E656" s="7" t="s">
        <v>50</v>
      </c>
      <c r="F656" s="57"/>
    </row>
    <row r="657" spans="1:6" x14ac:dyDescent="0.25">
      <c r="A657" s="90">
        <v>41967</v>
      </c>
      <c r="B657" s="48">
        <v>1621.5212916666601</v>
      </c>
      <c r="C657" s="49">
        <v>54.088333333333303</v>
      </c>
      <c r="D657" s="7">
        <f t="shared" si="10"/>
        <v>11</v>
      </c>
      <c r="E657" s="7" t="s">
        <v>50</v>
      </c>
      <c r="F657" s="57"/>
    </row>
    <row r="658" spans="1:6" x14ac:dyDescent="0.25">
      <c r="A658" s="90">
        <v>41967.5</v>
      </c>
      <c r="B658" s="48">
        <v>1833.5901249999999</v>
      </c>
      <c r="C658" s="49">
        <v>46.512499999999903</v>
      </c>
      <c r="D658" s="7">
        <f t="shared" si="10"/>
        <v>11</v>
      </c>
      <c r="E658" s="7" t="s">
        <v>50</v>
      </c>
      <c r="F658" s="57"/>
    </row>
    <row r="659" spans="1:6" x14ac:dyDescent="0.25">
      <c r="A659" s="90">
        <v>41968</v>
      </c>
      <c r="B659" s="48">
        <v>1763.4928749999999</v>
      </c>
      <c r="C659" s="49">
        <v>45.996666666666599</v>
      </c>
      <c r="D659" s="7">
        <f t="shared" si="10"/>
        <v>11</v>
      </c>
      <c r="E659" s="7" t="s">
        <v>50</v>
      </c>
      <c r="F659" s="57"/>
    </row>
    <row r="660" spans="1:6" x14ac:dyDescent="0.25">
      <c r="A660" s="90">
        <v>41968.5</v>
      </c>
      <c r="B660" s="48">
        <v>2059.60249999999</v>
      </c>
      <c r="C660" s="49">
        <v>48.314090909090901</v>
      </c>
      <c r="D660" s="7">
        <f t="shared" si="10"/>
        <v>11</v>
      </c>
      <c r="E660" s="7" t="s">
        <v>50</v>
      </c>
      <c r="F660" s="57"/>
    </row>
    <row r="661" spans="1:6" x14ac:dyDescent="0.25">
      <c r="A661" s="90">
        <v>41969</v>
      </c>
      <c r="B661" s="48">
        <v>1995.29342857142</v>
      </c>
      <c r="C661" s="49">
        <v>44.322857142857103</v>
      </c>
      <c r="D661" s="7">
        <f t="shared" si="10"/>
        <v>11</v>
      </c>
      <c r="E661" s="7" t="s">
        <v>50</v>
      </c>
      <c r="F661" s="57"/>
    </row>
    <row r="662" spans="1:6" x14ac:dyDescent="0.25">
      <c r="A662" s="90">
        <v>41969.5</v>
      </c>
      <c r="B662" s="48">
        <v>2089.6785416666598</v>
      </c>
      <c r="C662" s="49">
        <v>39.004999999999903</v>
      </c>
      <c r="D662" s="7">
        <f t="shared" si="10"/>
        <v>11</v>
      </c>
      <c r="E662" s="7" t="s">
        <v>50</v>
      </c>
      <c r="F662" s="57"/>
    </row>
    <row r="663" spans="1:6" x14ac:dyDescent="0.25">
      <c r="A663" s="90">
        <v>41970</v>
      </c>
      <c r="B663" s="48">
        <v>1968.56105555555</v>
      </c>
      <c r="C663" s="49">
        <v>32.433888888888802</v>
      </c>
      <c r="D663" s="7">
        <f t="shared" si="10"/>
        <v>11</v>
      </c>
      <c r="E663" s="7" t="s">
        <v>50</v>
      </c>
      <c r="F663" s="57"/>
    </row>
    <row r="664" spans="1:6" x14ac:dyDescent="0.25">
      <c r="A664" s="90">
        <v>41970.5</v>
      </c>
      <c r="B664" s="48">
        <v>2332.91908333333</v>
      </c>
      <c r="C664" s="49">
        <v>54.317083333333301</v>
      </c>
      <c r="D664" s="7">
        <f t="shared" si="10"/>
        <v>11</v>
      </c>
      <c r="E664" s="7" t="s">
        <v>50</v>
      </c>
      <c r="F664" s="57"/>
    </row>
    <row r="665" spans="1:6" x14ac:dyDescent="0.25">
      <c r="A665" s="90">
        <v>41971</v>
      </c>
      <c r="B665" s="48">
        <v>2027.29349999999</v>
      </c>
      <c r="C665" s="49">
        <v>54.115416666666597</v>
      </c>
      <c r="D665" s="7">
        <f t="shared" si="10"/>
        <v>11</v>
      </c>
      <c r="E665" s="7" t="s">
        <v>50</v>
      </c>
      <c r="F665" s="57"/>
    </row>
    <row r="666" spans="1:6" x14ac:dyDescent="0.25">
      <c r="A666" s="90">
        <v>41971.5</v>
      </c>
      <c r="B666" s="48">
        <v>2408.9666666666599</v>
      </c>
      <c r="C666" s="49">
        <v>55.441666666666599</v>
      </c>
      <c r="D666" s="7">
        <f t="shared" si="10"/>
        <v>11</v>
      </c>
      <c r="E666" s="7" t="s">
        <v>50</v>
      </c>
      <c r="F666" s="57"/>
    </row>
    <row r="667" spans="1:6" x14ac:dyDescent="0.25">
      <c r="A667" s="90">
        <v>41972</v>
      </c>
      <c r="B667" s="48">
        <v>2020.8008749999999</v>
      </c>
      <c r="C667" s="49">
        <v>55.433749999999897</v>
      </c>
      <c r="D667" s="7">
        <f t="shared" si="10"/>
        <v>11</v>
      </c>
      <c r="E667" s="7" t="s">
        <v>50</v>
      </c>
      <c r="F667" s="57"/>
    </row>
    <row r="668" spans="1:6" x14ac:dyDescent="0.25">
      <c r="A668" s="90">
        <v>41972.5</v>
      </c>
      <c r="B668" s="48">
        <v>2143.7741666666602</v>
      </c>
      <c r="C668" s="49">
        <v>42.220833333333303</v>
      </c>
      <c r="D668" s="7">
        <f t="shared" si="10"/>
        <v>11</v>
      </c>
      <c r="E668" s="7" t="s">
        <v>50</v>
      </c>
      <c r="F668" s="57"/>
    </row>
    <row r="669" spans="1:6" x14ac:dyDescent="0.25">
      <c r="A669" s="90">
        <v>41973</v>
      </c>
      <c r="B669" s="48">
        <v>1733.66625</v>
      </c>
      <c r="C669" s="49">
        <v>39.741249999999901</v>
      </c>
      <c r="D669" s="7">
        <f t="shared" si="10"/>
        <v>11</v>
      </c>
      <c r="E669" s="7" t="s">
        <v>50</v>
      </c>
      <c r="F669" s="57"/>
    </row>
    <row r="670" spans="1:6" x14ac:dyDescent="0.25">
      <c r="A670" s="90">
        <v>41973.5</v>
      </c>
      <c r="B670" s="48">
        <v>1938.42895833333</v>
      </c>
      <c r="C670" s="49">
        <v>47.627499999999998</v>
      </c>
      <c r="D670" s="7">
        <f t="shared" si="10"/>
        <v>11</v>
      </c>
      <c r="E670" s="7" t="s">
        <v>50</v>
      </c>
      <c r="F670" s="57"/>
    </row>
    <row r="671" spans="1:6" x14ac:dyDescent="0.25">
      <c r="A671" s="90">
        <v>41974</v>
      </c>
      <c r="B671" s="48">
        <v>1811.3492083333299</v>
      </c>
      <c r="C671" s="49">
        <v>51.697249999999997</v>
      </c>
      <c r="D671" s="7">
        <f t="shared" si="10"/>
        <v>12</v>
      </c>
      <c r="E671" s="7" t="s">
        <v>50</v>
      </c>
      <c r="F671" s="57"/>
    </row>
    <row r="672" spans="1:6" x14ac:dyDescent="0.25">
      <c r="A672" s="90">
        <v>41974.5</v>
      </c>
      <c r="B672" s="48">
        <v>2407.5522083333299</v>
      </c>
      <c r="C672" s="49">
        <v>91.086749999999995</v>
      </c>
      <c r="D672" s="7">
        <f t="shared" si="10"/>
        <v>12</v>
      </c>
      <c r="E672" s="7" t="s">
        <v>50</v>
      </c>
      <c r="F672" s="57"/>
    </row>
    <row r="673" spans="1:6" x14ac:dyDescent="0.25">
      <c r="A673" s="90">
        <v>41975</v>
      </c>
      <c r="B673" s="48">
        <v>2557.52991666666</v>
      </c>
      <c r="C673" s="49">
        <v>108.491333333333</v>
      </c>
      <c r="D673" s="7">
        <f t="shared" si="10"/>
        <v>12</v>
      </c>
      <c r="E673" s="7" t="s">
        <v>50</v>
      </c>
      <c r="F673" s="57"/>
    </row>
    <row r="674" spans="1:6" x14ac:dyDescent="0.25">
      <c r="A674" s="90">
        <v>41975.5</v>
      </c>
      <c r="B674" s="48">
        <v>3343.2067916666601</v>
      </c>
      <c r="C674" s="49">
        <v>103.15049999999999</v>
      </c>
      <c r="D674" s="7">
        <f t="shared" si="10"/>
        <v>12</v>
      </c>
      <c r="E674" s="7" t="s">
        <v>50</v>
      </c>
      <c r="F674" s="57"/>
    </row>
    <row r="675" spans="1:6" x14ac:dyDescent="0.25">
      <c r="A675" s="90">
        <v>41976</v>
      </c>
      <c r="B675" s="48">
        <v>1855.5550416666599</v>
      </c>
      <c r="C675" s="49">
        <v>44.554499999999997</v>
      </c>
      <c r="D675" s="7">
        <f t="shared" si="10"/>
        <v>12</v>
      </c>
      <c r="E675" s="7" t="s">
        <v>50</v>
      </c>
      <c r="F675" s="57"/>
    </row>
    <row r="676" spans="1:6" x14ac:dyDescent="0.25">
      <c r="A676" s="90">
        <v>41976.5</v>
      </c>
      <c r="B676" s="48">
        <v>2107.1355416666602</v>
      </c>
      <c r="C676" s="49">
        <v>56.459166666666597</v>
      </c>
      <c r="D676" s="7">
        <f t="shared" si="10"/>
        <v>12</v>
      </c>
      <c r="E676" s="7" t="s">
        <v>50</v>
      </c>
      <c r="F676" s="57"/>
    </row>
    <row r="677" spans="1:6" x14ac:dyDescent="0.25">
      <c r="A677" s="90">
        <v>41977</v>
      </c>
      <c r="B677" s="48">
        <v>2148.7616249999901</v>
      </c>
      <c r="C677" s="49">
        <v>45.986249999999998</v>
      </c>
      <c r="D677" s="7">
        <f t="shared" si="10"/>
        <v>12</v>
      </c>
      <c r="E677" s="7" t="s">
        <v>50</v>
      </c>
      <c r="F677" s="57"/>
    </row>
    <row r="678" spans="1:6" x14ac:dyDescent="0.25">
      <c r="A678" s="90">
        <v>41977.5</v>
      </c>
      <c r="B678" s="48">
        <v>2362.4044583333298</v>
      </c>
      <c r="C678" s="49">
        <v>45.425833333333301</v>
      </c>
      <c r="D678" s="7">
        <f t="shared" si="10"/>
        <v>12</v>
      </c>
      <c r="E678" s="7" t="s">
        <v>50</v>
      </c>
      <c r="F678" s="57"/>
    </row>
    <row r="679" spans="1:6" x14ac:dyDescent="0.25">
      <c r="A679" s="90">
        <v>41978</v>
      </c>
      <c r="B679" s="48">
        <v>1645.9032999999999</v>
      </c>
      <c r="C679" s="49">
        <v>39.856999999999999</v>
      </c>
      <c r="D679" s="7">
        <f t="shared" si="10"/>
        <v>12</v>
      </c>
      <c r="E679" s="7" t="s">
        <v>50</v>
      </c>
      <c r="F679" s="57"/>
    </row>
    <row r="680" spans="1:6" x14ac:dyDescent="0.25">
      <c r="A680" s="90">
        <v>41978.5</v>
      </c>
      <c r="B680" s="48">
        <v>1852.95022727272</v>
      </c>
      <c r="C680" s="49">
        <v>42.868636363636298</v>
      </c>
      <c r="D680" s="7">
        <f t="shared" si="10"/>
        <v>12</v>
      </c>
      <c r="E680" s="7" t="s">
        <v>50</v>
      </c>
      <c r="F680" s="57"/>
    </row>
    <row r="681" spans="1:6" x14ac:dyDescent="0.25">
      <c r="A681" s="90">
        <v>41979</v>
      </c>
      <c r="B681" s="48">
        <v>2100.8144499999999</v>
      </c>
      <c r="C681" s="49">
        <v>37.848499999999902</v>
      </c>
      <c r="D681" s="7">
        <f t="shared" si="10"/>
        <v>12</v>
      </c>
      <c r="E681" s="7" t="s">
        <v>50</v>
      </c>
      <c r="F681" s="57"/>
    </row>
    <row r="682" spans="1:6" x14ac:dyDescent="0.25">
      <c r="A682" s="90">
        <v>41979.5</v>
      </c>
      <c r="B682" s="48">
        <v>2257.8534999999902</v>
      </c>
      <c r="C682" s="49">
        <v>47.806249999999999</v>
      </c>
      <c r="D682" s="7">
        <f t="shared" si="10"/>
        <v>12</v>
      </c>
      <c r="E682" s="7" t="s">
        <v>50</v>
      </c>
      <c r="F682" s="57"/>
    </row>
    <row r="683" spans="1:6" x14ac:dyDescent="0.25">
      <c r="A683" s="90">
        <v>41980</v>
      </c>
      <c r="B683" s="48">
        <v>2056.5866249999999</v>
      </c>
      <c r="C683" s="49">
        <v>60.922083333333298</v>
      </c>
      <c r="D683" s="7">
        <f t="shared" si="10"/>
        <v>12</v>
      </c>
      <c r="E683" s="7" t="s">
        <v>50</v>
      </c>
      <c r="F683" s="57"/>
    </row>
    <row r="684" spans="1:6" x14ac:dyDescent="0.25">
      <c r="A684" s="90">
        <v>41980.5</v>
      </c>
      <c r="B684" s="48">
        <v>2275.6061666666601</v>
      </c>
      <c r="C684" s="49">
        <v>62.5266666666666</v>
      </c>
      <c r="D684" s="7">
        <f t="shared" si="10"/>
        <v>12</v>
      </c>
      <c r="E684" s="7" t="s">
        <v>50</v>
      </c>
      <c r="F684" s="57"/>
    </row>
    <row r="685" spans="1:6" x14ac:dyDescent="0.25">
      <c r="A685" s="90">
        <v>41981</v>
      </c>
      <c r="B685" s="48">
        <v>1961.3328750000001</v>
      </c>
      <c r="C685" s="49">
        <v>80.026249999999905</v>
      </c>
      <c r="D685" s="7">
        <f t="shared" si="10"/>
        <v>12</v>
      </c>
      <c r="E685" s="7" t="s">
        <v>50</v>
      </c>
      <c r="F685" s="57"/>
    </row>
    <row r="686" spans="1:6" x14ac:dyDescent="0.25">
      <c r="A686" s="90">
        <v>41981.5</v>
      </c>
      <c r="B686" s="48">
        <v>2277.7167083333302</v>
      </c>
      <c r="C686" s="49">
        <v>93.381249999999994</v>
      </c>
      <c r="D686" s="7">
        <f t="shared" si="10"/>
        <v>12</v>
      </c>
      <c r="E686" s="7" t="s">
        <v>50</v>
      </c>
      <c r="F686" s="57"/>
    </row>
    <row r="687" spans="1:6" x14ac:dyDescent="0.25">
      <c r="A687" s="90">
        <v>41982</v>
      </c>
      <c r="B687" s="48">
        <v>1943.82499999999</v>
      </c>
      <c r="C687" s="49">
        <v>52.632916666666603</v>
      </c>
      <c r="D687" s="7">
        <f t="shared" si="10"/>
        <v>12</v>
      </c>
      <c r="E687" s="7" t="s">
        <v>50</v>
      </c>
      <c r="F687" s="57"/>
    </row>
    <row r="688" spans="1:6" x14ac:dyDescent="0.25">
      <c r="A688" s="90">
        <v>41982.5</v>
      </c>
      <c r="B688" s="48">
        <v>2235.0515416666599</v>
      </c>
      <c r="C688" s="49">
        <v>66.297916666666595</v>
      </c>
      <c r="D688" s="7">
        <f t="shared" si="10"/>
        <v>12</v>
      </c>
      <c r="E688" s="7" t="s">
        <v>50</v>
      </c>
      <c r="F688" s="57"/>
    </row>
    <row r="689" spans="1:6" x14ac:dyDescent="0.25">
      <c r="A689" s="90">
        <v>41983</v>
      </c>
      <c r="B689" s="48">
        <v>1723.949625</v>
      </c>
      <c r="C689" s="49">
        <v>41.935833333333299</v>
      </c>
      <c r="D689" s="7">
        <f t="shared" si="10"/>
        <v>12</v>
      </c>
      <c r="E689" s="7" t="s">
        <v>50</v>
      </c>
      <c r="F689" s="57"/>
    </row>
    <row r="690" spans="1:6" x14ac:dyDescent="0.25">
      <c r="A690" s="90">
        <v>41983.5</v>
      </c>
      <c r="B690" s="48">
        <v>1901.2469166666599</v>
      </c>
      <c r="C690" s="49">
        <v>47.556666666666601</v>
      </c>
      <c r="D690" s="7">
        <f t="shared" si="10"/>
        <v>12</v>
      </c>
      <c r="E690" s="7" t="s">
        <v>50</v>
      </c>
      <c r="F690" s="57"/>
    </row>
    <row r="691" spans="1:6" x14ac:dyDescent="0.25">
      <c r="A691" s="90">
        <v>41984</v>
      </c>
      <c r="B691" s="48">
        <v>1893.2130833333299</v>
      </c>
      <c r="C691" s="49">
        <v>51.536249999999903</v>
      </c>
      <c r="D691" s="7">
        <f t="shared" si="10"/>
        <v>12</v>
      </c>
      <c r="E691" s="7" t="s">
        <v>50</v>
      </c>
      <c r="F691" s="57"/>
    </row>
    <row r="692" spans="1:6" x14ac:dyDescent="0.25">
      <c r="A692" s="90">
        <v>41984.5</v>
      </c>
      <c r="B692" s="48">
        <v>2235.2352083333299</v>
      </c>
      <c r="C692" s="49">
        <v>58.006666666666597</v>
      </c>
      <c r="D692" s="7">
        <f t="shared" si="10"/>
        <v>12</v>
      </c>
      <c r="E692" s="7" t="s">
        <v>50</v>
      </c>
      <c r="F692" s="57"/>
    </row>
    <row r="693" spans="1:6" x14ac:dyDescent="0.25">
      <c r="A693" s="90">
        <v>41985</v>
      </c>
      <c r="B693" s="48">
        <v>2172.7842083333298</v>
      </c>
      <c r="C693" s="49">
        <v>55.424583333333302</v>
      </c>
      <c r="D693" s="7">
        <f t="shared" si="10"/>
        <v>12</v>
      </c>
      <c r="E693" s="7" t="s">
        <v>50</v>
      </c>
      <c r="F693" s="57"/>
    </row>
    <row r="694" spans="1:6" x14ac:dyDescent="0.25">
      <c r="A694" s="90">
        <v>41985.5</v>
      </c>
      <c r="B694" s="48">
        <v>2876.3842499999901</v>
      </c>
      <c r="C694" s="49">
        <v>69.689583333333303</v>
      </c>
      <c r="D694" s="7">
        <f t="shared" si="10"/>
        <v>12</v>
      </c>
      <c r="E694" s="7" t="s">
        <v>50</v>
      </c>
      <c r="F694" s="57"/>
    </row>
    <row r="695" spans="1:6" x14ac:dyDescent="0.25">
      <c r="A695" s="90">
        <v>41986</v>
      </c>
      <c r="B695" s="48">
        <v>2270.6802499999999</v>
      </c>
      <c r="C695" s="49">
        <v>56.573333333333302</v>
      </c>
      <c r="D695" s="7">
        <f t="shared" si="10"/>
        <v>12</v>
      </c>
      <c r="E695" s="7" t="s">
        <v>50</v>
      </c>
      <c r="F695" s="57"/>
    </row>
    <row r="696" spans="1:6" x14ac:dyDescent="0.25">
      <c r="A696" s="90">
        <v>41986.5</v>
      </c>
      <c r="B696" s="48">
        <v>3024.1334583333301</v>
      </c>
      <c r="C696" s="49">
        <v>89.414583333333297</v>
      </c>
      <c r="D696" s="7">
        <f t="shared" si="10"/>
        <v>12</v>
      </c>
      <c r="E696" s="7" t="s">
        <v>50</v>
      </c>
      <c r="F696" s="57"/>
    </row>
    <row r="697" spans="1:6" x14ac:dyDescent="0.25">
      <c r="A697" s="90">
        <v>41987</v>
      </c>
      <c r="B697" s="48">
        <v>2140.97379166666</v>
      </c>
      <c r="C697" s="49">
        <v>65.425416666666607</v>
      </c>
      <c r="D697" s="7">
        <f t="shared" si="10"/>
        <v>12</v>
      </c>
      <c r="E697" s="7" t="s">
        <v>50</v>
      </c>
      <c r="F697" s="57"/>
    </row>
    <row r="698" spans="1:6" x14ac:dyDescent="0.25">
      <c r="A698" s="90">
        <v>41987.5</v>
      </c>
      <c r="B698" s="48">
        <v>2883.3863333333302</v>
      </c>
      <c r="C698" s="49">
        <v>79.218333333333305</v>
      </c>
      <c r="D698" s="7">
        <f t="shared" si="10"/>
        <v>12</v>
      </c>
      <c r="E698" s="7" t="s">
        <v>50</v>
      </c>
      <c r="F698" s="57"/>
    </row>
    <row r="699" spans="1:6" x14ac:dyDescent="0.25">
      <c r="A699" s="90">
        <v>41988</v>
      </c>
      <c r="B699" s="48">
        <v>2117.8012916666598</v>
      </c>
      <c r="C699" s="49">
        <v>61.090416666666599</v>
      </c>
      <c r="D699" s="7">
        <f t="shared" si="10"/>
        <v>12</v>
      </c>
      <c r="E699" s="7" t="s">
        <v>50</v>
      </c>
      <c r="F699" s="57"/>
    </row>
    <row r="700" spans="1:6" x14ac:dyDescent="0.25">
      <c r="A700" s="90">
        <v>41988.5</v>
      </c>
      <c r="B700" s="48">
        <v>2926.3967916666602</v>
      </c>
      <c r="C700" s="49">
        <v>82.684583333333293</v>
      </c>
      <c r="D700" s="7">
        <f t="shared" si="10"/>
        <v>12</v>
      </c>
      <c r="E700" s="7" t="s">
        <v>50</v>
      </c>
      <c r="F700" s="57"/>
    </row>
    <row r="701" spans="1:6" x14ac:dyDescent="0.25">
      <c r="A701" s="90">
        <v>41989</v>
      </c>
      <c r="B701" s="48">
        <v>2367.2226249999999</v>
      </c>
      <c r="C701" s="49">
        <v>58.484583333333298</v>
      </c>
      <c r="D701" s="7">
        <f t="shared" si="10"/>
        <v>12</v>
      </c>
      <c r="E701" s="7" t="s">
        <v>50</v>
      </c>
      <c r="F701" s="57"/>
    </row>
    <row r="702" spans="1:6" x14ac:dyDescent="0.25">
      <c r="A702" s="90">
        <v>41989.5</v>
      </c>
      <c r="B702" s="48">
        <v>3195.3001250000002</v>
      </c>
      <c r="C702" s="49">
        <v>88.352916666666601</v>
      </c>
      <c r="D702" s="7">
        <f t="shared" si="10"/>
        <v>12</v>
      </c>
      <c r="E702" s="7" t="s">
        <v>50</v>
      </c>
      <c r="F702" s="57"/>
    </row>
    <row r="703" spans="1:6" x14ac:dyDescent="0.25">
      <c r="A703" s="90">
        <v>41990</v>
      </c>
      <c r="B703" s="48">
        <v>2338.9344166666601</v>
      </c>
      <c r="C703" s="49">
        <v>68.344166666666595</v>
      </c>
      <c r="D703" s="7">
        <f t="shared" si="10"/>
        <v>12</v>
      </c>
      <c r="E703" s="7" t="s">
        <v>50</v>
      </c>
      <c r="F703" s="57"/>
    </row>
    <row r="704" spans="1:6" x14ac:dyDescent="0.25">
      <c r="A704" s="90">
        <v>41990.5</v>
      </c>
      <c r="B704" s="48">
        <v>2643.5017916666602</v>
      </c>
      <c r="C704" s="49">
        <v>54.754999999999903</v>
      </c>
      <c r="D704" s="7">
        <f t="shared" si="10"/>
        <v>12</v>
      </c>
      <c r="E704" s="7" t="s">
        <v>50</v>
      </c>
      <c r="F704" s="57"/>
    </row>
    <row r="705" spans="1:6" x14ac:dyDescent="0.25">
      <c r="A705" s="90">
        <v>41991</v>
      </c>
      <c r="B705" s="48">
        <v>2096.2074166666598</v>
      </c>
      <c r="C705" s="49">
        <v>57.566249999999897</v>
      </c>
      <c r="D705" s="7">
        <f t="shared" si="10"/>
        <v>12</v>
      </c>
      <c r="E705" s="7" t="s">
        <v>50</v>
      </c>
      <c r="F705" s="57"/>
    </row>
    <row r="706" spans="1:6" x14ac:dyDescent="0.25">
      <c r="A706" s="90">
        <v>41991.5</v>
      </c>
      <c r="B706" s="48">
        <v>2410.1449583333301</v>
      </c>
      <c r="C706" s="49">
        <v>53.733750000000001</v>
      </c>
      <c r="D706" s="7">
        <f t="shared" si="10"/>
        <v>12</v>
      </c>
      <c r="E706" s="7" t="s">
        <v>50</v>
      </c>
      <c r="F706" s="57"/>
    </row>
    <row r="707" spans="1:6" x14ac:dyDescent="0.25">
      <c r="A707" s="90">
        <v>41992</v>
      </c>
      <c r="B707" s="48">
        <v>2059.38004166666</v>
      </c>
      <c r="C707" s="49">
        <v>59.697083333333303</v>
      </c>
      <c r="D707" s="7">
        <f t="shared" si="10"/>
        <v>12</v>
      </c>
      <c r="E707" s="7" t="s">
        <v>50</v>
      </c>
      <c r="F707" s="57"/>
    </row>
    <row r="708" spans="1:6" x14ac:dyDescent="0.25">
      <c r="A708" s="90">
        <v>41992.5</v>
      </c>
      <c r="B708" s="48">
        <v>2394.1077500000001</v>
      </c>
      <c r="C708" s="49">
        <v>51.734583333333298</v>
      </c>
      <c r="D708" s="7">
        <f t="shared" ref="D708:D732" si="11">MONTH(A708)</f>
        <v>12</v>
      </c>
      <c r="E708" s="7" t="s">
        <v>50</v>
      </c>
      <c r="F708" s="57"/>
    </row>
    <row r="709" spans="1:6" x14ac:dyDescent="0.25">
      <c r="A709" s="90">
        <v>41993</v>
      </c>
      <c r="B709" s="48">
        <v>1972.1649583333301</v>
      </c>
      <c r="C709" s="49">
        <v>38.423333333333296</v>
      </c>
      <c r="D709" s="7">
        <f t="shared" si="11"/>
        <v>12</v>
      </c>
      <c r="E709" s="7" t="s">
        <v>50</v>
      </c>
      <c r="F709" s="57"/>
    </row>
    <row r="710" spans="1:6" x14ac:dyDescent="0.25">
      <c r="A710" s="90">
        <v>41993.5</v>
      </c>
      <c r="B710" s="48">
        <v>2230.0864999999999</v>
      </c>
      <c r="C710" s="49">
        <v>44.949583333333301</v>
      </c>
      <c r="D710" s="7">
        <f t="shared" si="11"/>
        <v>12</v>
      </c>
      <c r="E710" s="7" t="s">
        <v>50</v>
      </c>
      <c r="F710" s="57"/>
    </row>
    <row r="711" spans="1:6" x14ac:dyDescent="0.25">
      <c r="A711" s="90">
        <v>41994</v>
      </c>
      <c r="B711" s="48">
        <v>1787.87870833333</v>
      </c>
      <c r="C711" s="49">
        <v>44.59</v>
      </c>
      <c r="D711" s="7">
        <f t="shared" si="11"/>
        <v>12</v>
      </c>
      <c r="E711" s="7" t="s">
        <v>50</v>
      </c>
      <c r="F711" s="57"/>
    </row>
    <row r="712" spans="1:6" x14ac:dyDescent="0.25">
      <c r="A712" s="90">
        <v>41994.5</v>
      </c>
      <c r="B712" s="48">
        <v>1997.3041250000001</v>
      </c>
      <c r="C712" s="49">
        <v>48.774999999999999</v>
      </c>
      <c r="D712" s="7">
        <f t="shared" si="11"/>
        <v>12</v>
      </c>
      <c r="E712" s="7" t="s">
        <v>50</v>
      </c>
      <c r="F712" s="57"/>
    </row>
    <row r="713" spans="1:6" x14ac:dyDescent="0.25">
      <c r="A713" s="90">
        <v>41995</v>
      </c>
      <c r="B713" s="48">
        <v>1729.9509166666601</v>
      </c>
      <c r="C713" s="49">
        <v>46.790833333333303</v>
      </c>
      <c r="D713" s="7">
        <f t="shared" si="11"/>
        <v>12</v>
      </c>
      <c r="E713" s="7" t="s">
        <v>50</v>
      </c>
      <c r="F713" s="57"/>
    </row>
    <row r="714" spans="1:6" x14ac:dyDescent="0.25">
      <c r="A714" s="90">
        <v>41995.5</v>
      </c>
      <c r="B714" s="48">
        <v>2047.0395000000001</v>
      </c>
      <c r="C714" s="49">
        <v>56.972916666666599</v>
      </c>
      <c r="D714" s="7">
        <f t="shared" si="11"/>
        <v>12</v>
      </c>
      <c r="E714" s="7" t="s">
        <v>50</v>
      </c>
      <c r="F714" s="57"/>
    </row>
    <row r="715" spans="1:6" x14ac:dyDescent="0.25">
      <c r="A715" s="90">
        <v>41996</v>
      </c>
      <c r="B715" s="48">
        <v>1953.6437083333301</v>
      </c>
      <c r="C715" s="49">
        <v>46.969583333333297</v>
      </c>
      <c r="D715" s="7">
        <f t="shared" si="11"/>
        <v>12</v>
      </c>
      <c r="E715" s="7" t="s">
        <v>50</v>
      </c>
      <c r="F715" s="57"/>
    </row>
    <row r="716" spans="1:6" x14ac:dyDescent="0.25">
      <c r="A716" s="90">
        <v>41996.5</v>
      </c>
      <c r="B716" s="48">
        <v>2451.7428749999999</v>
      </c>
      <c r="C716" s="49">
        <v>48.4270833333333</v>
      </c>
      <c r="D716" s="7">
        <f t="shared" si="11"/>
        <v>12</v>
      </c>
      <c r="E716" s="7" t="s">
        <v>50</v>
      </c>
      <c r="F716" s="57"/>
    </row>
    <row r="717" spans="1:6" x14ac:dyDescent="0.25">
      <c r="A717" s="90">
        <v>41997</v>
      </c>
      <c r="B717" s="48">
        <v>1992.5728749999901</v>
      </c>
      <c r="C717" s="49">
        <v>42.350833333333298</v>
      </c>
      <c r="D717" s="7">
        <f t="shared" si="11"/>
        <v>12</v>
      </c>
      <c r="E717" s="7" t="s">
        <v>50</v>
      </c>
      <c r="F717" s="57"/>
    </row>
    <row r="718" spans="1:6" x14ac:dyDescent="0.25">
      <c r="A718" s="90">
        <v>41997.5</v>
      </c>
      <c r="B718" s="48">
        <v>2288.7292499999999</v>
      </c>
      <c r="C718" s="49">
        <v>40.680833333333297</v>
      </c>
      <c r="D718" s="7">
        <f t="shared" si="11"/>
        <v>12</v>
      </c>
      <c r="E718" s="7" t="s">
        <v>50</v>
      </c>
      <c r="F718" s="57"/>
    </row>
    <row r="719" spans="1:6" x14ac:dyDescent="0.25">
      <c r="A719" s="90">
        <v>41998</v>
      </c>
      <c r="B719" s="48">
        <v>1741.06274999999</v>
      </c>
      <c r="C719" s="49">
        <v>37.1666666666666</v>
      </c>
      <c r="D719" s="7">
        <f t="shared" si="11"/>
        <v>12</v>
      </c>
      <c r="E719" s="7" t="s">
        <v>50</v>
      </c>
      <c r="F719" s="57"/>
    </row>
    <row r="720" spans="1:6" x14ac:dyDescent="0.25">
      <c r="A720" s="90">
        <v>41998.5</v>
      </c>
      <c r="B720" s="48">
        <v>1948.48549999999</v>
      </c>
      <c r="C720" s="49">
        <v>38.960833333333298</v>
      </c>
      <c r="D720" s="7">
        <f t="shared" si="11"/>
        <v>12</v>
      </c>
      <c r="E720" s="7" t="s">
        <v>50</v>
      </c>
      <c r="F720" s="57"/>
    </row>
    <row r="721" spans="1:6" x14ac:dyDescent="0.25">
      <c r="A721" s="90">
        <v>41999</v>
      </c>
      <c r="B721" s="48">
        <v>1686.002375</v>
      </c>
      <c r="C721" s="49">
        <v>40.265416666666603</v>
      </c>
      <c r="D721" s="7">
        <f t="shared" si="11"/>
        <v>12</v>
      </c>
      <c r="E721" s="7" t="s">
        <v>50</v>
      </c>
      <c r="F721" s="57"/>
    </row>
    <row r="722" spans="1:6" x14ac:dyDescent="0.25">
      <c r="A722" s="90">
        <v>41999.5</v>
      </c>
      <c r="B722" s="48">
        <v>2049.07045833333</v>
      </c>
      <c r="C722" s="49">
        <v>42.8674999999999</v>
      </c>
      <c r="D722" s="7">
        <f t="shared" si="11"/>
        <v>12</v>
      </c>
      <c r="E722" s="7" t="s">
        <v>50</v>
      </c>
      <c r="F722" s="57"/>
    </row>
    <row r="723" spans="1:6" x14ac:dyDescent="0.25">
      <c r="A723" s="90">
        <v>42000</v>
      </c>
      <c r="B723" s="48">
        <v>1898.9733333333299</v>
      </c>
      <c r="C723" s="49">
        <v>49.396249999999903</v>
      </c>
      <c r="D723" s="7">
        <f t="shared" si="11"/>
        <v>12</v>
      </c>
      <c r="E723" s="7" t="s">
        <v>50</v>
      </c>
      <c r="F723" s="57"/>
    </row>
    <row r="724" spans="1:6" x14ac:dyDescent="0.25">
      <c r="A724" s="90">
        <v>42000.5</v>
      </c>
      <c r="B724" s="48">
        <v>2160.0101249999998</v>
      </c>
      <c r="C724" s="49">
        <v>41.455833333333302</v>
      </c>
      <c r="D724" s="7">
        <f t="shared" si="11"/>
        <v>12</v>
      </c>
      <c r="E724" s="7" t="s">
        <v>50</v>
      </c>
      <c r="F724" s="57"/>
    </row>
    <row r="725" spans="1:6" x14ac:dyDescent="0.25">
      <c r="A725" s="90">
        <v>42001</v>
      </c>
      <c r="B725" s="48">
        <v>1749.8718636363601</v>
      </c>
      <c r="C725" s="49">
        <v>33.367727272727201</v>
      </c>
      <c r="D725" s="7">
        <f t="shared" si="11"/>
        <v>12</v>
      </c>
      <c r="E725" s="7" t="s">
        <v>50</v>
      </c>
      <c r="F725" s="57"/>
    </row>
    <row r="726" spans="1:6" x14ac:dyDescent="0.25">
      <c r="A726" s="90">
        <v>42001.5</v>
      </c>
      <c r="B726" s="48">
        <v>2125.4543749999998</v>
      </c>
      <c r="C726" s="49">
        <v>43.60125</v>
      </c>
      <c r="D726" s="7">
        <f t="shared" si="11"/>
        <v>12</v>
      </c>
      <c r="E726" s="7" t="s">
        <v>50</v>
      </c>
      <c r="F726" s="57"/>
    </row>
    <row r="727" spans="1:6" x14ac:dyDescent="0.25">
      <c r="A727" s="90">
        <v>42002</v>
      </c>
      <c r="B727" s="48">
        <v>1779.80779166666</v>
      </c>
      <c r="C727" s="49">
        <v>45.102083333333297</v>
      </c>
      <c r="D727" s="7">
        <f t="shared" si="11"/>
        <v>12</v>
      </c>
      <c r="E727" s="7" t="s">
        <v>50</v>
      </c>
      <c r="F727" s="57"/>
    </row>
    <row r="728" spans="1:6" x14ac:dyDescent="0.25">
      <c r="A728" s="90">
        <v>42002.5</v>
      </c>
      <c r="B728" s="48">
        <v>2286.2164166666598</v>
      </c>
      <c r="C728" s="49">
        <v>48.505416666666598</v>
      </c>
      <c r="D728" s="7">
        <f t="shared" si="11"/>
        <v>12</v>
      </c>
      <c r="E728" s="7" t="s">
        <v>50</v>
      </c>
      <c r="F728" s="57"/>
    </row>
    <row r="729" spans="1:6" x14ac:dyDescent="0.25">
      <c r="A729" s="90">
        <v>42003</v>
      </c>
      <c r="B729" s="48">
        <v>1982.47729166666</v>
      </c>
      <c r="C729" s="49">
        <v>40.7454166666666</v>
      </c>
      <c r="D729" s="7">
        <f t="shared" si="11"/>
        <v>12</v>
      </c>
      <c r="E729" s="7" t="s">
        <v>50</v>
      </c>
      <c r="F729" s="57"/>
    </row>
    <row r="730" spans="1:6" x14ac:dyDescent="0.25">
      <c r="A730" s="90">
        <v>42003.5</v>
      </c>
      <c r="B730" s="48">
        <v>2385.11704166666</v>
      </c>
      <c r="C730" s="49">
        <v>52.2662499999999</v>
      </c>
      <c r="D730" s="7">
        <f t="shared" si="11"/>
        <v>12</v>
      </c>
      <c r="E730" s="7" t="s">
        <v>50</v>
      </c>
      <c r="F730" s="57"/>
    </row>
    <row r="731" spans="1:6" x14ac:dyDescent="0.25">
      <c r="A731" s="90">
        <v>42004</v>
      </c>
      <c r="B731" s="48">
        <v>1959.6472916666601</v>
      </c>
      <c r="C731" s="49">
        <v>44.889583333333299</v>
      </c>
      <c r="D731" s="7">
        <f t="shared" si="11"/>
        <v>12</v>
      </c>
      <c r="E731" s="7" t="s">
        <v>50</v>
      </c>
      <c r="F731" s="57"/>
    </row>
    <row r="732" spans="1:6" x14ac:dyDescent="0.25">
      <c r="A732" s="90">
        <v>42004.5</v>
      </c>
      <c r="B732" s="48">
        <v>2134.0819999999999</v>
      </c>
      <c r="C732" s="49">
        <v>42.499583333333298</v>
      </c>
      <c r="D732" s="7">
        <f t="shared" si="11"/>
        <v>12</v>
      </c>
      <c r="E732" s="7" t="s">
        <v>50</v>
      </c>
      <c r="F732" s="57"/>
    </row>
    <row r="733" spans="1:6" x14ac:dyDescent="0.25">
      <c r="A733" s="90">
        <v>41640</v>
      </c>
      <c r="B733" s="48">
        <v>2814.7105606124901</v>
      </c>
      <c r="C733" s="49">
        <v>108.18749999999901</v>
      </c>
      <c r="D733" s="7">
        <v>1</v>
      </c>
      <c r="E733" s="7" t="s">
        <v>51</v>
      </c>
    </row>
    <row r="734" spans="1:6" x14ac:dyDescent="0.25">
      <c r="A734" s="90">
        <v>41640.5</v>
      </c>
      <c r="B734" s="48">
        <v>2820.15931286666</v>
      </c>
      <c r="C734" s="49">
        <v>111.245</v>
      </c>
      <c r="D734" s="7">
        <v>1</v>
      </c>
      <c r="E734" s="7" t="s">
        <v>51</v>
      </c>
    </row>
    <row r="735" spans="1:6" x14ac:dyDescent="0.25">
      <c r="A735" s="90">
        <v>41641</v>
      </c>
      <c r="B735" s="48">
        <v>2147.3532233291598</v>
      </c>
      <c r="C735" s="49">
        <v>110.51333333333299</v>
      </c>
      <c r="D735" s="7">
        <v>1</v>
      </c>
      <c r="E735" s="7" t="s">
        <v>51</v>
      </c>
    </row>
    <row r="736" spans="1:6" x14ac:dyDescent="0.25">
      <c r="A736" s="90">
        <v>41641.5</v>
      </c>
      <c r="B736" s="48">
        <v>2545.3108069374898</v>
      </c>
      <c r="C736" s="49">
        <v>109.41500000000001</v>
      </c>
      <c r="D736" s="7">
        <v>1</v>
      </c>
      <c r="E736" s="7" t="s">
        <v>51</v>
      </c>
    </row>
    <row r="737" spans="1:5" x14ac:dyDescent="0.25">
      <c r="A737" s="90">
        <v>41642</v>
      </c>
      <c r="B737" s="48">
        <v>2222.4136193208301</v>
      </c>
      <c r="C737" s="49">
        <v>109.898333333333</v>
      </c>
      <c r="D737" s="7">
        <v>1</v>
      </c>
      <c r="E737" s="7" t="s">
        <v>51</v>
      </c>
    </row>
    <row r="738" spans="1:5" x14ac:dyDescent="0.25">
      <c r="A738" s="90">
        <v>41642.5</v>
      </c>
      <c r="B738" s="48">
        <v>2257.3158007708298</v>
      </c>
      <c r="C738" s="49">
        <v>111.870833333333</v>
      </c>
      <c r="D738" s="7">
        <v>1</v>
      </c>
      <c r="E738" s="7" t="s">
        <v>51</v>
      </c>
    </row>
    <row r="739" spans="1:5" x14ac:dyDescent="0.25">
      <c r="A739" s="90">
        <v>41643</v>
      </c>
      <c r="B739" s="48">
        <v>2032.198344465</v>
      </c>
      <c r="C739" s="49">
        <v>108.64100000000001</v>
      </c>
      <c r="D739" s="7">
        <v>1</v>
      </c>
      <c r="E739" s="7" t="s">
        <v>51</v>
      </c>
    </row>
    <row r="740" spans="1:5" x14ac:dyDescent="0.25">
      <c r="A740" s="90">
        <v>41643.5</v>
      </c>
      <c r="B740" s="48">
        <v>2117.8163037374902</v>
      </c>
      <c r="C740" s="49">
        <v>112.47499999999999</v>
      </c>
      <c r="D740" s="7">
        <v>1</v>
      </c>
      <c r="E740" s="7" t="s">
        <v>51</v>
      </c>
    </row>
    <row r="741" spans="1:5" x14ac:dyDescent="0.25">
      <c r="A741" s="90">
        <v>41644</v>
      </c>
      <c r="B741" s="48">
        <v>1881.9500175666601</v>
      </c>
      <c r="C741" s="49">
        <v>111.09333333333301</v>
      </c>
      <c r="D741" s="7">
        <v>1</v>
      </c>
      <c r="E741" s="7" t="s">
        <v>51</v>
      </c>
    </row>
    <row r="742" spans="1:5" x14ac:dyDescent="0.25">
      <c r="A742" s="90">
        <v>41644.5</v>
      </c>
      <c r="B742" s="48">
        <v>2576.3438875909001</v>
      </c>
      <c r="C742" s="49">
        <v>111.433636363636</v>
      </c>
      <c r="D742" s="7">
        <v>1</v>
      </c>
      <c r="E742" s="7" t="s">
        <v>51</v>
      </c>
    </row>
    <row r="743" spans="1:5" x14ac:dyDescent="0.25">
      <c r="A743" s="90">
        <v>41645</v>
      </c>
      <c r="B743" s="48">
        <v>2044.66478628499</v>
      </c>
      <c r="C743" s="49">
        <v>110.70699999999999</v>
      </c>
      <c r="D743" s="7">
        <v>1</v>
      </c>
      <c r="E743" s="7" t="s">
        <v>51</v>
      </c>
    </row>
    <row r="744" spans="1:5" x14ac:dyDescent="0.25">
      <c r="A744" s="90">
        <v>41645.5</v>
      </c>
      <c r="B744" s="48">
        <v>2868.9563182708298</v>
      </c>
      <c r="C744" s="49">
        <v>108.410833333333</v>
      </c>
      <c r="D744" s="7">
        <v>1</v>
      </c>
      <c r="E744" s="7" t="s">
        <v>51</v>
      </c>
    </row>
    <row r="745" spans="1:5" x14ac:dyDescent="0.25">
      <c r="A745" s="90">
        <v>41646</v>
      </c>
      <c r="B745" s="48">
        <v>2472.6334011958302</v>
      </c>
      <c r="C745" s="49">
        <v>110.37583333333301</v>
      </c>
      <c r="D745" s="7">
        <v>1</v>
      </c>
      <c r="E745" s="7" t="s">
        <v>51</v>
      </c>
    </row>
    <row r="746" spans="1:5" x14ac:dyDescent="0.25">
      <c r="A746" s="90">
        <v>41646.5</v>
      </c>
      <c r="B746" s="48">
        <v>3299.9393580708202</v>
      </c>
      <c r="C746" s="49">
        <v>110.207499999999</v>
      </c>
      <c r="D746" s="7">
        <v>1</v>
      </c>
      <c r="E746" s="7" t="s">
        <v>51</v>
      </c>
    </row>
    <row r="747" spans="1:5" x14ac:dyDescent="0.25">
      <c r="A747" s="90">
        <v>41647</v>
      </c>
      <c r="B747" s="48">
        <v>2786.5475998083298</v>
      </c>
      <c r="C747" s="49">
        <v>111.74</v>
      </c>
      <c r="D747" s="7">
        <v>1</v>
      </c>
      <c r="E747" s="7" t="s">
        <v>51</v>
      </c>
    </row>
    <row r="748" spans="1:5" x14ac:dyDescent="0.25">
      <c r="A748" s="90">
        <v>41647.5</v>
      </c>
      <c r="B748" s="48">
        <v>3225.7517746541598</v>
      </c>
      <c r="C748" s="49">
        <v>111.213333333333</v>
      </c>
      <c r="D748" s="7">
        <v>1</v>
      </c>
      <c r="E748" s="7" t="s">
        <v>51</v>
      </c>
    </row>
    <row r="749" spans="1:5" x14ac:dyDescent="0.25">
      <c r="A749" s="90">
        <v>41648</v>
      </c>
      <c r="B749" s="48">
        <v>2425.1360756541599</v>
      </c>
      <c r="C749" s="49">
        <v>108.96833333333301</v>
      </c>
      <c r="D749" s="7">
        <v>1</v>
      </c>
      <c r="E749" s="7" t="s">
        <v>51</v>
      </c>
    </row>
    <row r="750" spans="1:5" x14ac:dyDescent="0.25">
      <c r="A750" s="90">
        <v>41648.5</v>
      </c>
      <c r="B750" s="48">
        <v>2401.8058121333302</v>
      </c>
      <c r="C750" s="49">
        <v>109.2625</v>
      </c>
      <c r="D750" s="7">
        <v>1</v>
      </c>
      <c r="E750" s="7" t="s">
        <v>51</v>
      </c>
    </row>
    <row r="751" spans="1:5" x14ac:dyDescent="0.25">
      <c r="A751" s="90">
        <v>41649</v>
      </c>
      <c r="B751" s="48">
        <v>2113.5125400799898</v>
      </c>
      <c r="C751" s="49">
        <v>110.199</v>
      </c>
      <c r="D751" s="7">
        <v>1</v>
      </c>
      <c r="E751" s="7" t="s">
        <v>51</v>
      </c>
    </row>
    <row r="752" spans="1:5" x14ac:dyDescent="0.25">
      <c r="A752" s="90">
        <v>41649.5</v>
      </c>
      <c r="B752" s="48">
        <v>2433.3480168166602</v>
      </c>
      <c r="C752" s="49">
        <v>111.273333333333</v>
      </c>
      <c r="D752" s="7">
        <v>1</v>
      </c>
      <c r="E752" s="7" t="s">
        <v>51</v>
      </c>
    </row>
    <row r="753" spans="1:5" x14ac:dyDescent="0.25">
      <c r="A753" s="90">
        <v>41650</v>
      </c>
      <c r="B753" s="48">
        <v>2189.0438997312399</v>
      </c>
      <c r="C753" s="49">
        <v>109.4875</v>
      </c>
      <c r="D753" s="7">
        <v>1</v>
      </c>
      <c r="E753" s="7" t="s">
        <v>51</v>
      </c>
    </row>
    <row r="754" spans="1:5" x14ac:dyDescent="0.25">
      <c r="A754" s="90">
        <v>41650.5</v>
      </c>
      <c r="B754" s="48">
        <v>2483.5657340083299</v>
      </c>
      <c r="C754" s="49">
        <v>110.505</v>
      </c>
      <c r="D754" s="7">
        <v>1</v>
      </c>
      <c r="E754" s="7" t="s">
        <v>51</v>
      </c>
    </row>
    <row r="755" spans="1:5" x14ac:dyDescent="0.25">
      <c r="A755" s="90">
        <v>41651</v>
      </c>
      <c r="B755" s="48">
        <v>1896.0243473666601</v>
      </c>
      <c r="C755" s="49">
        <v>109.098333333333</v>
      </c>
      <c r="D755" s="7">
        <v>1</v>
      </c>
      <c r="E755" s="7" t="s">
        <v>51</v>
      </c>
    </row>
    <row r="756" spans="1:5" x14ac:dyDescent="0.25">
      <c r="A756" s="90">
        <v>41651.5</v>
      </c>
      <c r="B756" s="48">
        <v>2615.8735382874902</v>
      </c>
      <c r="C756" s="49">
        <v>110.826666666666</v>
      </c>
      <c r="D756" s="7">
        <v>1</v>
      </c>
      <c r="E756" s="7" t="s">
        <v>51</v>
      </c>
    </row>
    <row r="757" spans="1:5" x14ac:dyDescent="0.25">
      <c r="A757" s="90">
        <v>41652</v>
      </c>
      <c r="B757" s="48">
        <v>1992.70477325416</v>
      </c>
      <c r="C757" s="49">
        <v>111.049166666666</v>
      </c>
      <c r="D757" s="7">
        <v>1</v>
      </c>
      <c r="E757" s="7" t="s">
        <v>51</v>
      </c>
    </row>
    <row r="758" spans="1:5" x14ac:dyDescent="0.25">
      <c r="A758" s="90">
        <v>41652.5</v>
      </c>
      <c r="B758" s="48">
        <v>2387.7880464916602</v>
      </c>
      <c r="C758" s="49">
        <v>109.829166666666</v>
      </c>
      <c r="D758" s="7">
        <v>1</v>
      </c>
      <c r="E758" s="7" t="s">
        <v>51</v>
      </c>
    </row>
    <row r="759" spans="1:5" x14ac:dyDescent="0.25">
      <c r="A759" s="90">
        <v>41653</v>
      </c>
      <c r="B759" s="48">
        <v>2358.34048073333</v>
      </c>
      <c r="C759" s="49">
        <v>110.7</v>
      </c>
      <c r="D759" s="7">
        <v>1</v>
      </c>
      <c r="E759" s="7" t="s">
        <v>51</v>
      </c>
    </row>
    <row r="760" spans="1:5" x14ac:dyDescent="0.25">
      <c r="A760" s="90">
        <v>41653.5</v>
      </c>
      <c r="B760" s="48">
        <v>3340.70503213333</v>
      </c>
      <c r="C760" s="49">
        <v>109.087499999999</v>
      </c>
      <c r="D760" s="7">
        <v>1</v>
      </c>
      <c r="E760" s="7" t="s">
        <v>51</v>
      </c>
    </row>
    <row r="761" spans="1:5" x14ac:dyDescent="0.25">
      <c r="A761" s="90">
        <v>41654</v>
      </c>
      <c r="B761" s="48">
        <v>2842.3093060374899</v>
      </c>
      <c r="C761" s="49">
        <v>109.721666666666</v>
      </c>
      <c r="D761" s="7">
        <v>1</v>
      </c>
      <c r="E761" s="7" t="s">
        <v>51</v>
      </c>
    </row>
    <row r="762" spans="1:5" x14ac:dyDescent="0.25">
      <c r="A762" s="90">
        <v>41654.5</v>
      </c>
      <c r="B762" s="48">
        <v>3250.4874035166599</v>
      </c>
      <c r="C762" s="49">
        <v>111.22666666666601</v>
      </c>
      <c r="D762" s="7">
        <v>1</v>
      </c>
      <c r="E762" s="7" t="s">
        <v>51</v>
      </c>
    </row>
    <row r="763" spans="1:5" x14ac:dyDescent="0.25">
      <c r="A763" s="90">
        <v>41655</v>
      </c>
      <c r="B763" s="48">
        <v>2453.1961141708298</v>
      </c>
      <c r="C763" s="49">
        <v>112.73</v>
      </c>
      <c r="D763" s="7">
        <v>1</v>
      </c>
      <c r="E763" s="7" t="s">
        <v>51</v>
      </c>
    </row>
    <row r="764" spans="1:5" x14ac:dyDescent="0.25">
      <c r="A764" s="90">
        <v>41655.5</v>
      </c>
      <c r="B764" s="48">
        <v>2536.4750736916599</v>
      </c>
      <c r="C764" s="49">
        <v>111.52500000000001</v>
      </c>
      <c r="D764" s="7">
        <v>1</v>
      </c>
      <c r="E764" s="7" t="s">
        <v>51</v>
      </c>
    </row>
    <row r="765" spans="1:5" x14ac:dyDescent="0.25">
      <c r="A765" s="90">
        <v>41656</v>
      </c>
      <c r="B765" s="48">
        <v>1958.7403593583299</v>
      </c>
      <c r="C765" s="49">
        <v>110.448333333333</v>
      </c>
      <c r="D765" s="7">
        <v>1</v>
      </c>
      <c r="E765" s="7" t="s">
        <v>51</v>
      </c>
    </row>
    <row r="766" spans="1:5" x14ac:dyDescent="0.25">
      <c r="A766" s="90">
        <v>41656.5</v>
      </c>
      <c r="B766" s="48">
        <v>2217.7377323208302</v>
      </c>
      <c r="C766" s="49">
        <v>109.19416666666601</v>
      </c>
      <c r="D766" s="7">
        <v>1</v>
      </c>
      <c r="E766" s="7" t="s">
        <v>51</v>
      </c>
    </row>
    <row r="767" spans="1:5" x14ac:dyDescent="0.25">
      <c r="A767" s="90">
        <v>41657</v>
      </c>
      <c r="B767" s="48">
        <v>2035.5217133875001</v>
      </c>
      <c r="C767" s="49">
        <v>112.33750000000001</v>
      </c>
      <c r="D767" s="7">
        <v>1</v>
      </c>
      <c r="E767" s="7" t="s">
        <v>51</v>
      </c>
    </row>
    <row r="768" spans="1:5" x14ac:dyDescent="0.25">
      <c r="A768" s="90">
        <v>41657.5</v>
      </c>
      <c r="B768" s="48">
        <v>2450.3480851874901</v>
      </c>
      <c r="C768" s="49">
        <v>109.47499999999999</v>
      </c>
      <c r="D768" s="7">
        <v>1</v>
      </c>
      <c r="E768" s="7" t="s">
        <v>51</v>
      </c>
    </row>
    <row r="769" spans="1:5" x14ac:dyDescent="0.25">
      <c r="A769" s="90">
        <v>41658</v>
      </c>
      <c r="B769" s="48">
        <v>1864.6022638714201</v>
      </c>
      <c r="C769" s="49">
        <v>109.98857142857101</v>
      </c>
      <c r="D769" s="7">
        <v>1</v>
      </c>
      <c r="E769" s="7" t="s">
        <v>51</v>
      </c>
    </row>
    <row r="770" spans="1:5" x14ac:dyDescent="0.25">
      <c r="A770" s="90">
        <v>41658.5</v>
      </c>
      <c r="B770" s="48">
        <v>2278.1295495916602</v>
      </c>
      <c r="C770" s="49">
        <v>110.447499999999</v>
      </c>
      <c r="D770" s="7">
        <v>1</v>
      </c>
      <c r="E770" s="7" t="s">
        <v>51</v>
      </c>
    </row>
    <row r="771" spans="1:5" x14ac:dyDescent="0.25">
      <c r="A771" s="90">
        <v>41659</v>
      </c>
      <c r="B771" s="48">
        <v>1924.9605551166601</v>
      </c>
      <c r="C771" s="49">
        <v>109.126666666666</v>
      </c>
      <c r="D771" s="7">
        <v>1</v>
      </c>
      <c r="E771" s="7" t="s">
        <v>51</v>
      </c>
    </row>
    <row r="772" spans="1:5" x14ac:dyDescent="0.25">
      <c r="A772" s="90">
        <v>41659.5</v>
      </c>
      <c r="B772" s="48">
        <v>2560.8750446249901</v>
      </c>
      <c r="C772" s="49">
        <v>111.745833333333</v>
      </c>
      <c r="D772" s="7">
        <v>1</v>
      </c>
      <c r="E772" s="7" t="s">
        <v>51</v>
      </c>
    </row>
    <row r="773" spans="1:5" x14ac:dyDescent="0.25">
      <c r="A773" s="90">
        <v>41660</v>
      </c>
      <c r="B773" s="48">
        <v>2127.80860193749</v>
      </c>
      <c r="C773" s="49">
        <v>110.930833333333</v>
      </c>
      <c r="D773" s="7">
        <v>1</v>
      </c>
      <c r="E773" s="7" t="s">
        <v>51</v>
      </c>
    </row>
    <row r="774" spans="1:5" x14ac:dyDescent="0.25">
      <c r="A774" s="90">
        <v>41660.5</v>
      </c>
      <c r="B774" s="48">
        <v>2746.1296072416599</v>
      </c>
      <c r="C774" s="49">
        <v>110.345833333333</v>
      </c>
      <c r="D774" s="7">
        <v>1</v>
      </c>
      <c r="E774" s="7" t="s">
        <v>51</v>
      </c>
    </row>
    <row r="775" spans="1:5" x14ac:dyDescent="0.25">
      <c r="A775" s="90">
        <v>41661</v>
      </c>
      <c r="B775" s="48">
        <v>2140.0864342166601</v>
      </c>
      <c r="C775" s="49">
        <v>110.689999999999</v>
      </c>
      <c r="D775" s="7">
        <v>1</v>
      </c>
      <c r="E775" s="7" t="s">
        <v>51</v>
      </c>
    </row>
    <row r="776" spans="1:5" x14ac:dyDescent="0.25">
      <c r="A776" s="90">
        <v>41661.5</v>
      </c>
      <c r="B776" s="48">
        <v>2651.1279091166598</v>
      </c>
      <c r="C776" s="49">
        <v>111.839166666666</v>
      </c>
      <c r="D776" s="7">
        <v>1</v>
      </c>
      <c r="E776" s="7" t="s">
        <v>51</v>
      </c>
    </row>
    <row r="777" spans="1:5" x14ac:dyDescent="0.25">
      <c r="A777" s="90">
        <v>41662</v>
      </c>
      <c r="B777" s="48">
        <v>2198.8909038583301</v>
      </c>
      <c r="C777" s="49">
        <v>111.34083333333299</v>
      </c>
      <c r="D777" s="7">
        <v>1</v>
      </c>
      <c r="E777" s="7" t="s">
        <v>51</v>
      </c>
    </row>
    <row r="778" spans="1:5" x14ac:dyDescent="0.25">
      <c r="A778" s="90">
        <v>41662.5</v>
      </c>
      <c r="B778" s="48">
        <v>2598.18044052499</v>
      </c>
      <c r="C778" s="49">
        <v>111.143333333333</v>
      </c>
      <c r="D778" s="7">
        <v>1</v>
      </c>
      <c r="E778" s="7" t="s">
        <v>51</v>
      </c>
    </row>
    <row r="779" spans="1:5" x14ac:dyDescent="0.25">
      <c r="A779" s="90">
        <v>41663</v>
      </c>
      <c r="B779" s="48">
        <v>2166.8205700090898</v>
      </c>
      <c r="C779" s="49">
        <v>110.728181818181</v>
      </c>
      <c r="D779" s="7">
        <v>1</v>
      </c>
      <c r="E779" s="7" t="s">
        <v>51</v>
      </c>
    </row>
    <row r="780" spans="1:5" x14ac:dyDescent="0.25">
      <c r="A780" s="90">
        <v>41663.5</v>
      </c>
      <c r="B780" s="48">
        <v>2420.47367987499</v>
      </c>
      <c r="C780" s="49">
        <v>110.1</v>
      </c>
      <c r="D780" s="7">
        <v>1</v>
      </c>
      <c r="E780" s="7" t="s">
        <v>51</v>
      </c>
    </row>
    <row r="781" spans="1:5" x14ac:dyDescent="0.25">
      <c r="A781" s="90">
        <v>41664</v>
      </c>
      <c r="B781" s="48">
        <v>2104.8423878291601</v>
      </c>
      <c r="C781" s="49">
        <v>111.549166666666</v>
      </c>
      <c r="D781" s="7">
        <v>1</v>
      </c>
      <c r="E781" s="7" t="s">
        <v>51</v>
      </c>
    </row>
    <row r="782" spans="1:5" x14ac:dyDescent="0.25">
      <c r="A782" s="90">
        <v>41664.5</v>
      </c>
      <c r="B782" s="48">
        <v>2301.0493781833302</v>
      </c>
      <c r="C782" s="49">
        <v>110.77</v>
      </c>
      <c r="D782" s="7">
        <v>1</v>
      </c>
      <c r="E782" s="7" t="s">
        <v>51</v>
      </c>
    </row>
    <row r="783" spans="1:5" x14ac:dyDescent="0.25">
      <c r="A783" s="90">
        <v>41665</v>
      </c>
      <c r="B783" s="48">
        <v>2010.89693983749</v>
      </c>
      <c r="C783" s="49">
        <v>109.4325</v>
      </c>
      <c r="D783" s="7">
        <v>1</v>
      </c>
      <c r="E783" s="7" t="s">
        <v>51</v>
      </c>
    </row>
    <row r="784" spans="1:5" x14ac:dyDescent="0.25">
      <c r="A784" s="90">
        <v>41665.5</v>
      </c>
      <c r="B784" s="48">
        <v>2440.1286881583301</v>
      </c>
      <c r="C784" s="49">
        <v>110.096666666666</v>
      </c>
      <c r="D784" s="7">
        <v>1</v>
      </c>
      <c r="E784" s="7" t="s">
        <v>51</v>
      </c>
    </row>
    <row r="785" spans="1:5" x14ac:dyDescent="0.25">
      <c r="A785" s="90">
        <v>41666</v>
      </c>
      <c r="B785" s="48">
        <v>1872.7888722083301</v>
      </c>
      <c r="C785" s="49">
        <v>110.041666666666</v>
      </c>
      <c r="D785" s="7">
        <v>1</v>
      </c>
      <c r="E785" s="7" t="s">
        <v>51</v>
      </c>
    </row>
    <row r="786" spans="1:5" x14ac:dyDescent="0.25">
      <c r="A786" s="90">
        <v>41666.5</v>
      </c>
      <c r="B786" s="48">
        <v>2702.8843677749901</v>
      </c>
      <c r="C786" s="49">
        <v>111.23916666666599</v>
      </c>
      <c r="D786" s="7">
        <v>1</v>
      </c>
      <c r="E786" s="7" t="s">
        <v>51</v>
      </c>
    </row>
    <row r="787" spans="1:5" x14ac:dyDescent="0.25">
      <c r="A787" s="90">
        <v>41667</v>
      </c>
      <c r="B787" s="48">
        <v>1862.09098722916</v>
      </c>
      <c r="C787" s="49">
        <v>110.66</v>
      </c>
      <c r="D787" s="7">
        <v>1</v>
      </c>
      <c r="E787" s="7" t="s">
        <v>51</v>
      </c>
    </row>
    <row r="788" spans="1:5" x14ac:dyDescent="0.25">
      <c r="A788" s="90">
        <v>41667.5</v>
      </c>
      <c r="B788" s="48">
        <v>2301.8307151874901</v>
      </c>
      <c r="C788" s="49">
        <v>110.686666666666</v>
      </c>
      <c r="D788" s="7">
        <v>1</v>
      </c>
      <c r="E788" s="7" t="s">
        <v>51</v>
      </c>
    </row>
    <row r="789" spans="1:5" x14ac:dyDescent="0.25">
      <c r="A789" s="90">
        <v>41668</v>
      </c>
      <c r="B789" s="48">
        <v>2141.2100704499899</v>
      </c>
      <c r="C789" s="49">
        <v>110.626666666666</v>
      </c>
      <c r="D789" s="7">
        <v>1</v>
      </c>
      <c r="E789" s="7" t="s">
        <v>51</v>
      </c>
    </row>
    <row r="790" spans="1:5" x14ac:dyDescent="0.25">
      <c r="A790" s="90">
        <v>41668.5</v>
      </c>
      <c r="B790" s="48">
        <v>2542.9754542625001</v>
      </c>
      <c r="C790" s="49">
        <v>111.21833333333301</v>
      </c>
      <c r="D790" s="7">
        <v>1</v>
      </c>
      <c r="E790" s="7" t="s">
        <v>51</v>
      </c>
    </row>
    <row r="791" spans="1:5" x14ac:dyDescent="0.25">
      <c r="A791" s="90">
        <v>41669</v>
      </c>
      <c r="B791" s="48">
        <v>2141.6758152541602</v>
      </c>
      <c r="C791" s="49">
        <v>110.458333333333</v>
      </c>
      <c r="D791" s="7">
        <v>1</v>
      </c>
      <c r="E791" s="7" t="s">
        <v>51</v>
      </c>
    </row>
    <row r="792" spans="1:5" x14ac:dyDescent="0.25">
      <c r="A792" s="90">
        <v>41669.5</v>
      </c>
      <c r="B792" s="48">
        <v>2821.5852816249899</v>
      </c>
      <c r="C792" s="49">
        <v>109.5825</v>
      </c>
      <c r="D792" s="7">
        <v>1</v>
      </c>
      <c r="E792" s="7" t="s">
        <v>51</v>
      </c>
    </row>
    <row r="793" spans="1:5" x14ac:dyDescent="0.25">
      <c r="A793" s="90">
        <v>41670</v>
      </c>
      <c r="B793" s="48">
        <v>2121.2677979249902</v>
      </c>
      <c r="C793" s="49">
        <v>110.05416666666601</v>
      </c>
      <c r="D793" s="7">
        <v>1</v>
      </c>
      <c r="E793" s="7" t="s">
        <v>51</v>
      </c>
    </row>
    <row r="794" spans="1:5" x14ac:dyDescent="0.25">
      <c r="A794" s="90">
        <v>41670.5</v>
      </c>
      <c r="B794" s="48">
        <v>2725.2631981750001</v>
      </c>
      <c r="C794" s="49">
        <v>110.781666666666</v>
      </c>
      <c r="D794" s="7">
        <v>1</v>
      </c>
      <c r="E794" s="7" t="s">
        <v>51</v>
      </c>
    </row>
    <row r="795" spans="1:5" x14ac:dyDescent="0.25">
      <c r="A795" s="90">
        <v>41671</v>
      </c>
      <c r="B795" s="48">
        <v>2168.7831825916601</v>
      </c>
      <c r="C795" s="49">
        <v>112.41</v>
      </c>
      <c r="D795" s="7">
        <v>2</v>
      </c>
      <c r="E795" s="7" t="s">
        <v>51</v>
      </c>
    </row>
    <row r="796" spans="1:5" x14ac:dyDescent="0.25">
      <c r="A796" s="90">
        <v>41671.5</v>
      </c>
      <c r="B796" s="48">
        <v>2961.5898729458299</v>
      </c>
      <c r="C796" s="49">
        <v>110.198333333333</v>
      </c>
      <c r="D796" s="7">
        <v>2</v>
      </c>
      <c r="E796" s="7" t="s">
        <v>51</v>
      </c>
    </row>
    <row r="797" spans="1:5" x14ac:dyDescent="0.25">
      <c r="A797" s="90">
        <v>41672</v>
      </c>
      <c r="B797" s="48">
        <v>2059.6434400374901</v>
      </c>
      <c r="C797" s="49">
        <v>110.21749999999901</v>
      </c>
      <c r="D797" s="7">
        <v>2</v>
      </c>
      <c r="E797" s="7" t="s">
        <v>51</v>
      </c>
    </row>
    <row r="798" spans="1:5" x14ac:dyDescent="0.25">
      <c r="A798" s="90">
        <v>41672.5</v>
      </c>
      <c r="B798" s="48">
        <v>2915.94190402499</v>
      </c>
      <c r="C798" s="49">
        <v>110.13</v>
      </c>
      <c r="D798" s="7">
        <v>2</v>
      </c>
      <c r="E798" s="7" t="s">
        <v>51</v>
      </c>
    </row>
    <row r="799" spans="1:5" x14ac:dyDescent="0.25">
      <c r="A799" s="90">
        <v>41673</v>
      </c>
      <c r="B799" s="48">
        <v>2074.9507374291602</v>
      </c>
      <c r="C799" s="49">
        <v>109.869999999999</v>
      </c>
      <c r="D799" s="7">
        <v>2</v>
      </c>
      <c r="E799" s="7" t="s">
        <v>51</v>
      </c>
    </row>
    <row r="800" spans="1:5" x14ac:dyDescent="0.25">
      <c r="A800" s="90">
        <v>41673.5</v>
      </c>
      <c r="B800" s="48">
        <v>2840.1388558458302</v>
      </c>
      <c r="C800" s="49">
        <v>110.466666666666</v>
      </c>
      <c r="D800" s="7">
        <v>2</v>
      </c>
      <c r="E800" s="7" t="s">
        <v>51</v>
      </c>
    </row>
    <row r="801" spans="1:5" x14ac:dyDescent="0.25">
      <c r="A801" s="90">
        <v>41674</v>
      </c>
      <c r="B801" s="48">
        <v>2336.1864341833302</v>
      </c>
      <c r="C801" s="49">
        <v>110.5425</v>
      </c>
      <c r="D801" s="7">
        <v>2</v>
      </c>
      <c r="E801" s="7" t="s">
        <v>51</v>
      </c>
    </row>
    <row r="802" spans="1:5" x14ac:dyDescent="0.25">
      <c r="A802" s="90">
        <v>41674.5</v>
      </c>
      <c r="B802" s="48">
        <v>2795.9823378666601</v>
      </c>
      <c r="C802" s="49">
        <v>110.20083333333299</v>
      </c>
      <c r="D802" s="7">
        <v>2</v>
      </c>
      <c r="E802" s="7" t="s">
        <v>51</v>
      </c>
    </row>
    <row r="803" spans="1:5" x14ac:dyDescent="0.25">
      <c r="A803" s="90">
        <v>41675</v>
      </c>
      <c r="B803" s="48">
        <v>2203.7443846374899</v>
      </c>
      <c r="C803" s="49">
        <v>111.087499999999</v>
      </c>
      <c r="D803" s="7">
        <v>2</v>
      </c>
      <c r="E803" s="7" t="s">
        <v>51</v>
      </c>
    </row>
    <row r="804" spans="1:5" x14ac:dyDescent="0.25">
      <c r="A804" s="90">
        <v>41675.5</v>
      </c>
      <c r="B804" s="48">
        <v>2514.4400851124901</v>
      </c>
      <c r="C804" s="49">
        <v>111.925833333333</v>
      </c>
      <c r="D804" s="7">
        <v>2</v>
      </c>
      <c r="E804" s="7" t="s">
        <v>51</v>
      </c>
    </row>
    <row r="805" spans="1:5" x14ac:dyDescent="0.25">
      <c r="A805" s="90">
        <v>41676</v>
      </c>
      <c r="B805" s="48">
        <v>2254.8362323375</v>
      </c>
      <c r="C805" s="49">
        <v>112.255</v>
      </c>
      <c r="D805" s="7">
        <v>2</v>
      </c>
      <c r="E805" s="7" t="s">
        <v>51</v>
      </c>
    </row>
    <row r="806" spans="1:5" x14ac:dyDescent="0.25">
      <c r="A806" s="90">
        <v>41676.5</v>
      </c>
      <c r="B806" s="48">
        <v>2369.5948363374901</v>
      </c>
      <c r="C806" s="49">
        <v>109.486666666666</v>
      </c>
      <c r="D806" s="7">
        <v>2</v>
      </c>
      <c r="E806" s="7" t="s">
        <v>51</v>
      </c>
    </row>
    <row r="807" spans="1:5" x14ac:dyDescent="0.25">
      <c r="A807" s="90">
        <v>41677</v>
      </c>
      <c r="B807" s="48">
        <v>1974.18200617916</v>
      </c>
      <c r="C807" s="49">
        <v>109.698333333333</v>
      </c>
      <c r="D807" s="7">
        <v>2</v>
      </c>
      <c r="E807" s="7" t="s">
        <v>51</v>
      </c>
    </row>
    <row r="808" spans="1:5" x14ac:dyDescent="0.25">
      <c r="A808" s="90">
        <v>41677.5</v>
      </c>
      <c r="B808" s="48">
        <v>2271.7791866166599</v>
      </c>
      <c r="C808" s="49">
        <v>111.64666666666599</v>
      </c>
      <c r="D808" s="7">
        <v>2</v>
      </c>
      <c r="E808" s="7" t="s">
        <v>51</v>
      </c>
    </row>
    <row r="809" spans="1:5" x14ac:dyDescent="0.25">
      <c r="A809" s="90">
        <v>41678</v>
      </c>
      <c r="B809" s="48">
        <v>2014.2160829833299</v>
      </c>
      <c r="C809" s="49">
        <v>111.567777777777</v>
      </c>
      <c r="D809" s="7">
        <v>2</v>
      </c>
      <c r="E809" s="7" t="s">
        <v>51</v>
      </c>
    </row>
    <row r="810" spans="1:5" x14ac:dyDescent="0.25">
      <c r="A810" s="90">
        <v>41678.5</v>
      </c>
      <c r="B810" s="48">
        <v>2596.5701936458299</v>
      </c>
      <c r="C810" s="49">
        <v>109.755833333333</v>
      </c>
      <c r="D810" s="7">
        <v>2</v>
      </c>
      <c r="E810" s="7" t="s">
        <v>51</v>
      </c>
    </row>
    <row r="811" spans="1:5" x14ac:dyDescent="0.25">
      <c r="A811" s="90">
        <v>41679</v>
      </c>
      <c r="B811" s="48">
        <v>1867.4815676363601</v>
      </c>
      <c r="C811" s="49">
        <v>109.17090909090901</v>
      </c>
      <c r="D811" s="7">
        <v>2</v>
      </c>
      <c r="E811" s="7" t="s">
        <v>51</v>
      </c>
    </row>
    <row r="812" spans="1:5" x14ac:dyDescent="0.25">
      <c r="A812" s="90">
        <v>41679.5</v>
      </c>
      <c r="B812" s="48">
        <v>2828.9775346166598</v>
      </c>
      <c r="C812" s="49">
        <v>111.13249999999999</v>
      </c>
      <c r="D812" s="7">
        <v>2</v>
      </c>
      <c r="E812" s="7" t="s">
        <v>51</v>
      </c>
    </row>
    <row r="813" spans="1:5" x14ac:dyDescent="0.25">
      <c r="A813" s="90">
        <v>41680</v>
      </c>
      <c r="B813" s="48">
        <v>1994.4438366499901</v>
      </c>
      <c r="C813" s="49">
        <v>109.654166666666</v>
      </c>
      <c r="D813" s="7">
        <v>2</v>
      </c>
      <c r="E813" s="7" t="s">
        <v>51</v>
      </c>
    </row>
    <row r="814" spans="1:5" x14ac:dyDescent="0.25">
      <c r="A814" s="90">
        <v>41680.5</v>
      </c>
      <c r="B814" s="48">
        <v>2926.1708955250001</v>
      </c>
      <c r="C814" s="49">
        <v>109.68</v>
      </c>
      <c r="D814" s="7">
        <v>2</v>
      </c>
      <c r="E814" s="7" t="s">
        <v>51</v>
      </c>
    </row>
    <row r="815" spans="1:5" x14ac:dyDescent="0.25">
      <c r="A815" s="90">
        <v>41681</v>
      </c>
      <c r="B815" s="48">
        <v>2554.6178627291602</v>
      </c>
      <c r="C815" s="49">
        <v>110.40583333333301</v>
      </c>
      <c r="D815" s="7">
        <v>2</v>
      </c>
      <c r="E815" s="7" t="s">
        <v>51</v>
      </c>
    </row>
    <row r="816" spans="1:5" x14ac:dyDescent="0.25">
      <c r="A816" s="90">
        <v>41681.5</v>
      </c>
      <c r="B816" s="48">
        <v>3236.4869237541602</v>
      </c>
      <c r="C816" s="49">
        <v>112.82250000000001</v>
      </c>
      <c r="D816" s="7">
        <v>2</v>
      </c>
      <c r="E816" s="7" t="s">
        <v>51</v>
      </c>
    </row>
    <row r="817" spans="1:5" x14ac:dyDescent="0.25">
      <c r="A817" s="90">
        <v>41682</v>
      </c>
      <c r="B817" s="48">
        <v>2762.5157089416598</v>
      </c>
      <c r="C817" s="49">
        <v>110.1425</v>
      </c>
      <c r="D817" s="7">
        <v>2</v>
      </c>
      <c r="E817" s="7" t="s">
        <v>51</v>
      </c>
    </row>
    <row r="818" spans="1:5" x14ac:dyDescent="0.25">
      <c r="A818" s="90">
        <v>41682.5</v>
      </c>
      <c r="B818" s="48">
        <v>3531.5317287999901</v>
      </c>
      <c r="C818" s="49">
        <v>109.690833333333</v>
      </c>
      <c r="D818" s="7">
        <v>2</v>
      </c>
      <c r="E818" s="7" t="s">
        <v>51</v>
      </c>
    </row>
    <row r="819" spans="1:5" x14ac:dyDescent="0.25">
      <c r="A819" s="90">
        <v>41683</v>
      </c>
      <c r="B819" s="48">
        <v>2745.1802333625001</v>
      </c>
      <c r="C819" s="49">
        <v>109.82583333333299</v>
      </c>
      <c r="D819" s="7">
        <v>2</v>
      </c>
      <c r="E819" s="7" t="s">
        <v>51</v>
      </c>
    </row>
    <row r="820" spans="1:5" x14ac:dyDescent="0.25">
      <c r="A820" s="90">
        <v>41683.5</v>
      </c>
      <c r="B820" s="48">
        <v>3355.4509319083299</v>
      </c>
      <c r="C820" s="49">
        <v>111.9975</v>
      </c>
      <c r="D820" s="7">
        <v>2</v>
      </c>
      <c r="E820" s="7" t="s">
        <v>51</v>
      </c>
    </row>
    <row r="821" spans="1:5" x14ac:dyDescent="0.25">
      <c r="A821" s="90">
        <v>41684</v>
      </c>
      <c r="B821" s="48">
        <v>2603.7976719583298</v>
      </c>
      <c r="C821" s="49">
        <v>111.880833333333</v>
      </c>
      <c r="D821" s="7">
        <v>2</v>
      </c>
      <c r="E821" s="7" t="s">
        <v>51</v>
      </c>
    </row>
    <row r="822" spans="1:5" x14ac:dyDescent="0.25">
      <c r="A822" s="90">
        <v>41684.5</v>
      </c>
      <c r="B822" s="48">
        <v>2861.9960459624899</v>
      </c>
      <c r="C822" s="49">
        <v>112.26333333333299</v>
      </c>
      <c r="D822" s="7">
        <v>2</v>
      </c>
      <c r="E822" s="7" t="s">
        <v>51</v>
      </c>
    </row>
    <row r="823" spans="1:5" x14ac:dyDescent="0.25">
      <c r="A823" s="90">
        <v>41685</v>
      </c>
      <c r="B823" s="48">
        <v>2363.6217625333302</v>
      </c>
      <c r="C823" s="49">
        <v>110.1575</v>
      </c>
      <c r="D823" s="7">
        <v>2</v>
      </c>
      <c r="E823" s="7" t="s">
        <v>51</v>
      </c>
    </row>
    <row r="824" spans="1:5" x14ac:dyDescent="0.25">
      <c r="A824" s="90">
        <v>41685.5</v>
      </c>
      <c r="B824" s="48">
        <v>2935.9480111624898</v>
      </c>
      <c r="C824" s="49">
        <v>111.238333333333</v>
      </c>
      <c r="D824" s="7">
        <v>2</v>
      </c>
      <c r="E824" s="7" t="s">
        <v>51</v>
      </c>
    </row>
    <row r="825" spans="1:5" x14ac:dyDescent="0.25">
      <c r="A825" s="90">
        <v>41686</v>
      </c>
      <c r="B825" s="48">
        <v>2179.3191565458301</v>
      </c>
      <c r="C825" s="49">
        <v>110.713333333333</v>
      </c>
      <c r="D825" s="7">
        <v>2</v>
      </c>
      <c r="E825" s="7" t="s">
        <v>51</v>
      </c>
    </row>
    <row r="826" spans="1:5" x14ac:dyDescent="0.25">
      <c r="A826" s="90">
        <v>41686.5</v>
      </c>
      <c r="B826" s="48">
        <v>2726.05105495833</v>
      </c>
      <c r="C826" s="49">
        <v>109.839166666666</v>
      </c>
      <c r="D826" s="7">
        <v>2</v>
      </c>
      <c r="E826" s="7" t="s">
        <v>51</v>
      </c>
    </row>
    <row r="827" spans="1:5" x14ac:dyDescent="0.25">
      <c r="A827" s="90">
        <v>41687</v>
      </c>
      <c r="B827" s="48">
        <v>1942.2621511416601</v>
      </c>
      <c r="C827" s="49">
        <v>111.431666666666</v>
      </c>
      <c r="D827" s="7">
        <v>2</v>
      </c>
      <c r="E827" s="7" t="s">
        <v>51</v>
      </c>
    </row>
    <row r="828" spans="1:5" x14ac:dyDescent="0.25">
      <c r="A828" s="90">
        <v>41687.5</v>
      </c>
      <c r="B828" s="48">
        <v>2233.6403290041599</v>
      </c>
      <c r="C828" s="49">
        <v>111.12583333333301</v>
      </c>
      <c r="D828" s="7">
        <v>2</v>
      </c>
      <c r="E828" s="7" t="s">
        <v>51</v>
      </c>
    </row>
    <row r="829" spans="1:5" x14ac:dyDescent="0.25">
      <c r="A829" s="90">
        <v>41688</v>
      </c>
      <c r="B829" s="48">
        <v>2017.2257905399899</v>
      </c>
      <c r="C829" s="49">
        <v>111.320999999999</v>
      </c>
      <c r="D829" s="7">
        <v>2</v>
      </c>
      <c r="E829" s="7" t="s">
        <v>51</v>
      </c>
    </row>
    <row r="830" spans="1:5" x14ac:dyDescent="0.25">
      <c r="A830" s="90">
        <v>41688.5</v>
      </c>
      <c r="B830" s="48">
        <v>2359.1199209874899</v>
      </c>
      <c r="C830" s="49">
        <v>111.66500000000001</v>
      </c>
      <c r="D830" s="7">
        <v>2</v>
      </c>
      <c r="E830" s="7" t="s">
        <v>51</v>
      </c>
    </row>
    <row r="831" spans="1:5" x14ac:dyDescent="0.25">
      <c r="A831" s="90">
        <v>41689</v>
      </c>
      <c r="B831" s="48">
        <v>2334.5526278249999</v>
      </c>
      <c r="C831" s="49">
        <v>111.086249999999</v>
      </c>
      <c r="D831" s="7">
        <v>2</v>
      </c>
      <c r="E831" s="7" t="s">
        <v>51</v>
      </c>
    </row>
    <row r="832" spans="1:5" x14ac:dyDescent="0.25">
      <c r="A832" s="90">
        <v>41689.5</v>
      </c>
      <c r="B832" s="48">
        <v>2805.6281315333299</v>
      </c>
      <c r="C832" s="49">
        <v>110.28916666666601</v>
      </c>
      <c r="D832" s="7">
        <v>2</v>
      </c>
      <c r="E832" s="7" t="s">
        <v>51</v>
      </c>
    </row>
    <row r="833" spans="1:5" x14ac:dyDescent="0.25">
      <c r="A833" s="90">
        <v>41690</v>
      </c>
      <c r="B833" s="48">
        <v>2303.4694622749898</v>
      </c>
      <c r="C833" s="49">
        <v>111.447499999999</v>
      </c>
      <c r="D833" s="7">
        <v>2</v>
      </c>
      <c r="E833" s="7" t="s">
        <v>51</v>
      </c>
    </row>
    <row r="834" spans="1:5" x14ac:dyDescent="0.25">
      <c r="A834" s="90">
        <v>41690.5</v>
      </c>
      <c r="B834" s="48">
        <v>3590.6828627166601</v>
      </c>
      <c r="C834" s="49">
        <v>111.65249999999899</v>
      </c>
      <c r="D834" s="7">
        <v>2</v>
      </c>
      <c r="E834" s="7" t="s">
        <v>51</v>
      </c>
    </row>
    <row r="835" spans="1:5" x14ac:dyDescent="0.25">
      <c r="A835" s="90">
        <v>41691</v>
      </c>
      <c r="B835" s="48">
        <v>2704.1649466458298</v>
      </c>
      <c r="C835" s="49">
        <v>110.511666666666</v>
      </c>
      <c r="D835" s="7">
        <v>2</v>
      </c>
      <c r="E835" s="7" t="s">
        <v>51</v>
      </c>
    </row>
    <row r="836" spans="1:5" x14ac:dyDescent="0.25">
      <c r="A836" s="90">
        <v>41691.5</v>
      </c>
      <c r="B836" s="48">
        <v>3365.87835465833</v>
      </c>
      <c r="C836" s="49">
        <v>111.26</v>
      </c>
      <c r="D836" s="7">
        <v>2</v>
      </c>
      <c r="E836" s="7" t="s">
        <v>51</v>
      </c>
    </row>
    <row r="837" spans="1:5" x14ac:dyDescent="0.25">
      <c r="A837" s="90">
        <v>41692</v>
      </c>
      <c r="B837" s="48">
        <v>2625.0986705750001</v>
      </c>
      <c r="C837" s="49">
        <v>108.296666666666</v>
      </c>
      <c r="D837" s="7">
        <v>2</v>
      </c>
      <c r="E837" s="7" t="s">
        <v>51</v>
      </c>
    </row>
    <row r="838" spans="1:5" x14ac:dyDescent="0.25">
      <c r="A838" s="90">
        <v>41692.5</v>
      </c>
      <c r="B838" s="48">
        <v>2556.60953337916</v>
      </c>
      <c r="C838" s="49">
        <v>110.400833333333</v>
      </c>
      <c r="D838" s="7">
        <v>2</v>
      </c>
      <c r="E838" s="7" t="s">
        <v>51</v>
      </c>
    </row>
    <row r="839" spans="1:5" x14ac:dyDescent="0.25">
      <c r="A839" s="90">
        <v>41693</v>
      </c>
      <c r="B839" s="48">
        <v>1823.0696327749899</v>
      </c>
      <c r="C839" s="49">
        <v>109.86499999999999</v>
      </c>
      <c r="D839" s="7">
        <v>2</v>
      </c>
      <c r="E839" s="7" t="s">
        <v>51</v>
      </c>
    </row>
    <row r="840" spans="1:5" x14ac:dyDescent="0.25">
      <c r="A840" s="90">
        <v>41693.5</v>
      </c>
      <c r="B840" s="48">
        <v>2037.7230165041599</v>
      </c>
      <c r="C840" s="49">
        <v>110.74250000000001</v>
      </c>
      <c r="D840" s="7">
        <v>2</v>
      </c>
      <c r="E840" s="7" t="s">
        <v>51</v>
      </c>
    </row>
    <row r="841" spans="1:5" x14ac:dyDescent="0.25">
      <c r="A841" s="90">
        <v>41694</v>
      </c>
      <c r="B841" s="48">
        <v>1722.8896464541599</v>
      </c>
      <c r="C841" s="49">
        <v>110.730833333333</v>
      </c>
      <c r="D841" s="7">
        <v>2</v>
      </c>
      <c r="E841" s="7" t="s">
        <v>51</v>
      </c>
    </row>
    <row r="842" spans="1:5" x14ac:dyDescent="0.25">
      <c r="A842" s="90">
        <v>41694.5</v>
      </c>
      <c r="B842" s="48">
        <v>2063.51221467083</v>
      </c>
      <c r="C842" s="49">
        <v>108.71583333333299</v>
      </c>
      <c r="D842" s="7">
        <v>2</v>
      </c>
      <c r="E842" s="7" t="s">
        <v>51</v>
      </c>
    </row>
    <row r="843" spans="1:5" x14ac:dyDescent="0.25">
      <c r="A843" s="90">
        <v>41695</v>
      </c>
      <c r="B843" s="48">
        <v>2069.9034216374898</v>
      </c>
      <c r="C843" s="49">
        <v>109.44750000000001</v>
      </c>
      <c r="D843" s="7">
        <v>2</v>
      </c>
      <c r="E843" s="7" t="s">
        <v>51</v>
      </c>
    </row>
    <row r="844" spans="1:5" x14ac:dyDescent="0.25">
      <c r="A844" s="90">
        <v>41695.5</v>
      </c>
      <c r="B844" s="48">
        <v>2923.37536639583</v>
      </c>
      <c r="C844" s="49">
        <v>111.644999999999</v>
      </c>
      <c r="D844" s="7">
        <v>2</v>
      </c>
      <c r="E844" s="7" t="s">
        <v>51</v>
      </c>
    </row>
    <row r="845" spans="1:5" x14ac:dyDescent="0.25">
      <c r="A845" s="90">
        <v>41696</v>
      </c>
      <c r="B845" s="48">
        <v>2277.0611217166602</v>
      </c>
      <c r="C845" s="49">
        <v>111.01499999999901</v>
      </c>
      <c r="D845" s="7">
        <v>2</v>
      </c>
      <c r="E845" s="7" t="s">
        <v>51</v>
      </c>
    </row>
    <row r="846" spans="1:5" x14ac:dyDescent="0.25">
      <c r="A846" s="90">
        <v>41696.5</v>
      </c>
      <c r="B846" s="48">
        <v>3388.0708861041599</v>
      </c>
      <c r="C846" s="49">
        <v>110.439166666666</v>
      </c>
      <c r="D846" s="7">
        <v>2</v>
      </c>
      <c r="E846" s="7" t="s">
        <v>51</v>
      </c>
    </row>
    <row r="847" spans="1:5" x14ac:dyDescent="0.25">
      <c r="A847" s="90">
        <v>41697</v>
      </c>
      <c r="B847" s="48">
        <v>2553.06626393333</v>
      </c>
      <c r="C847" s="49">
        <v>109.7925</v>
      </c>
      <c r="D847" s="7">
        <v>2</v>
      </c>
      <c r="E847" s="7" t="s">
        <v>51</v>
      </c>
    </row>
    <row r="848" spans="1:5" x14ac:dyDescent="0.25">
      <c r="A848" s="90">
        <v>41697.5</v>
      </c>
      <c r="B848" s="48">
        <v>3123.8353176083301</v>
      </c>
      <c r="C848" s="49">
        <v>110.529166666666</v>
      </c>
      <c r="D848" s="7">
        <v>2</v>
      </c>
      <c r="E848" s="7" t="s">
        <v>51</v>
      </c>
    </row>
    <row r="849" spans="1:5" x14ac:dyDescent="0.25">
      <c r="A849" s="90">
        <v>41698</v>
      </c>
      <c r="B849" s="48">
        <v>2302.3936510291601</v>
      </c>
      <c r="C849" s="49">
        <v>110.634166666666</v>
      </c>
      <c r="D849" s="7">
        <v>2</v>
      </c>
      <c r="E849" s="7" t="s">
        <v>51</v>
      </c>
    </row>
    <row r="850" spans="1:5" x14ac:dyDescent="0.25">
      <c r="A850" s="90">
        <v>41698.5</v>
      </c>
      <c r="B850" s="48">
        <v>2913.6543985708299</v>
      </c>
      <c r="C850" s="49">
        <v>109.00416666666599</v>
      </c>
      <c r="D850" s="7">
        <v>2</v>
      </c>
      <c r="E850" s="7" t="s">
        <v>51</v>
      </c>
    </row>
    <row r="851" spans="1:5" x14ac:dyDescent="0.25">
      <c r="A851" s="90">
        <v>41699</v>
      </c>
      <c r="B851" s="48">
        <v>2279.9175524666598</v>
      </c>
      <c r="C851" s="49">
        <v>110.425</v>
      </c>
      <c r="D851" s="7">
        <v>3</v>
      </c>
      <c r="E851" s="7" t="s">
        <v>51</v>
      </c>
    </row>
    <row r="852" spans="1:5" x14ac:dyDescent="0.25">
      <c r="A852" s="90">
        <v>41699.5</v>
      </c>
      <c r="B852" s="48">
        <v>2813.4237973208301</v>
      </c>
      <c r="C852" s="49">
        <v>110.660833333333</v>
      </c>
      <c r="D852" s="7">
        <v>3</v>
      </c>
      <c r="E852" s="7" t="s">
        <v>51</v>
      </c>
    </row>
    <row r="853" spans="1:5" x14ac:dyDescent="0.25">
      <c r="A853" s="90">
        <v>41700</v>
      </c>
      <c r="B853" s="48">
        <v>1968.99549426666</v>
      </c>
      <c r="C853" s="49">
        <v>110.2175</v>
      </c>
      <c r="D853" s="7">
        <v>3</v>
      </c>
      <c r="E853" s="7" t="s">
        <v>51</v>
      </c>
    </row>
    <row r="854" spans="1:5" x14ac:dyDescent="0.25">
      <c r="A854" s="90">
        <v>41700.5</v>
      </c>
      <c r="B854" s="48">
        <v>2389.08068954583</v>
      </c>
      <c r="C854" s="49">
        <v>109.52249999999999</v>
      </c>
      <c r="D854" s="7">
        <v>3</v>
      </c>
      <c r="E854" s="7" t="s">
        <v>51</v>
      </c>
    </row>
    <row r="855" spans="1:5" x14ac:dyDescent="0.25">
      <c r="A855" s="90">
        <v>41701</v>
      </c>
      <c r="B855" s="48">
        <v>1789.86981436666</v>
      </c>
      <c r="C855" s="49">
        <v>111.56</v>
      </c>
      <c r="D855" s="7">
        <v>3</v>
      </c>
      <c r="E855" s="7" t="s">
        <v>51</v>
      </c>
    </row>
    <row r="856" spans="1:5" x14ac:dyDescent="0.25">
      <c r="A856" s="90">
        <v>41701.5</v>
      </c>
      <c r="B856" s="48">
        <v>2359.7180916666598</v>
      </c>
      <c r="C856" s="49">
        <v>108.58</v>
      </c>
      <c r="D856" s="7">
        <v>3</v>
      </c>
      <c r="E856" s="7" t="s">
        <v>51</v>
      </c>
    </row>
    <row r="857" spans="1:5" x14ac:dyDescent="0.25">
      <c r="A857" s="90">
        <v>41702</v>
      </c>
      <c r="B857" s="48">
        <v>2029.4388739291601</v>
      </c>
      <c r="C857" s="49">
        <v>110.815833333333</v>
      </c>
      <c r="D857" s="7">
        <v>3</v>
      </c>
      <c r="E857" s="7" t="s">
        <v>51</v>
      </c>
    </row>
    <row r="858" spans="1:5" x14ac:dyDescent="0.25">
      <c r="A858" s="90">
        <v>41702.5</v>
      </c>
      <c r="B858" s="48">
        <v>2184.9103650041602</v>
      </c>
      <c r="C858" s="49">
        <v>110.408333333333</v>
      </c>
      <c r="D858" s="7">
        <v>3</v>
      </c>
      <c r="E858" s="7" t="s">
        <v>51</v>
      </c>
    </row>
    <row r="859" spans="1:5" x14ac:dyDescent="0.25">
      <c r="A859" s="90">
        <v>41703</v>
      </c>
      <c r="B859" s="48">
        <v>2196.38929249999</v>
      </c>
      <c r="C859" s="49">
        <v>111.223333333333</v>
      </c>
      <c r="D859" s="7">
        <v>3</v>
      </c>
      <c r="E859" s="7" t="s">
        <v>51</v>
      </c>
    </row>
    <row r="860" spans="1:5" x14ac:dyDescent="0.25">
      <c r="A860" s="90">
        <v>41703.5</v>
      </c>
      <c r="B860" s="48">
        <v>2432.6821969624998</v>
      </c>
      <c r="C860" s="49">
        <v>109.50083333333301</v>
      </c>
      <c r="D860" s="7">
        <v>3</v>
      </c>
      <c r="E860" s="7" t="s">
        <v>51</v>
      </c>
    </row>
    <row r="861" spans="1:5" x14ac:dyDescent="0.25">
      <c r="A861" s="90">
        <v>41704</v>
      </c>
      <c r="B861" s="48">
        <v>2011.3950495611</v>
      </c>
      <c r="C861" s="49">
        <v>111.568888888888</v>
      </c>
      <c r="D861" s="7">
        <v>3</v>
      </c>
      <c r="E861" s="7" t="s">
        <v>51</v>
      </c>
    </row>
    <row r="862" spans="1:5" x14ac:dyDescent="0.25">
      <c r="A862" s="90">
        <v>41704.5</v>
      </c>
      <c r="B862" s="48">
        <v>2633.6015288999902</v>
      </c>
      <c r="C862" s="49">
        <v>109.425</v>
      </c>
      <c r="D862" s="7">
        <v>3</v>
      </c>
      <c r="E862" s="7" t="s">
        <v>51</v>
      </c>
    </row>
    <row r="863" spans="1:5" x14ac:dyDescent="0.25">
      <c r="A863" s="90">
        <v>41705</v>
      </c>
      <c r="B863" s="48">
        <v>2200.4233423099899</v>
      </c>
      <c r="C863" s="49">
        <v>110.59399999999999</v>
      </c>
      <c r="D863" s="7">
        <v>3</v>
      </c>
      <c r="E863" s="7" t="s">
        <v>51</v>
      </c>
    </row>
    <row r="864" spans="1:5" x14ac:dyDescent="0.25">
      <c r="A864" s="90">
        <v>41705.5</v>
      </c>
      <c r="B864" s="48">
        <v>2618.3027622916602</v>
      </c>
      <c r="C864" s="49">
        <v>111.001666666666</v>
      </c>
      <c r="D864" s="7">
        <v>3</v>
      </c>
      <c r="E864" s="7" t="s">
        <v>51</v>
      </c>
    </row>
    <row r="865" spans="1:5" x14ac:dyDescent="0.25">
      <c r="A865" s="90">
        <v>41706</v>
      </c>
      <c r="B865" s="48">
        <v>2180.1996981277698</v>
      </c>
      <c r="C865" s="49">
        <v>110.672222222222</v>
      </c>
      <c r="D865" s="7">
        <v>3</v>
      </c>
      <c r="E865" s="7" t="s">
        <v>51</v>
      </c>
    </row>
    <row r="866" spans="1:5" x14ac:dyDescent="0.25">
      <c r="A866" s="90">
        <v>41706.5</v>
      </c>
      <c r="B866" s="48">
        <v>2672.35888205833</v>
      </c>
      <c r="C866" s="49">
        <v>110.75083333333301</v>
      </c>
      <c r="D866" s="7">
        <v>3</v>
      </c>
      <c r="E866" s="7" t="s">
        <v>51</v>
      </c>
    </row>
    <row r="867" spans="1:5" x14ac:dyDescent="0.25">
      <c r="A867" s="90">
        <v>41707</v>
      </c>
      <c r="B867" s="48">
        <v>2004.5064299727201</v>
      </c>
      <c r="C867" s="49">
        <v>109.534545454545</v>
      </c>
      <c r="D867" s="7">
        <v>3</v>
      </c>
      <c r="E867" s="7" t="s">
        <v>51</v>
      </c>
    </row>
    <row r="868" spans="1:5" x14ac:dyDescent="0.25">
      <c r="A868" s="90">
        <v>41707.5</v>
      </c>
      <c r="B868" s="48">
        <v>2614.9927077249899</v>
      </c>
      <c r="C868" s="49">
        <v>111.82583333333299</v>
      </c>
      <c r="D868" s="7">
        <v>3</v>
      </c>
      <c r="E868" s="7" t="s">
        <v>51</v>
      </c>
    </row>
    <row r="869" spans="1:5" x14ac:dyDescent="0.25">
      <c r="A869" s="90">
        <v>41708</v>
      </c>
      <c r="B869" s="48">
        <v>2097.69024651666</v>
      </c>
      <c r="C869" s="49">
        <v>109.93749999999901</v>
      </c>
      <c r="D869" s="7">
        <v>3</v>
      </c>
      <c r="E869" s="7" t="s">
        <v>51</v>
      </c>
    </row>
    <row r="870" spans="1:5" x14ac:dyDescent="0.25">
      <c r="A870" s="90">
        <v>41708.5</v>
      </c>
      <c r="B870" s="48">
        <v>2409.2647808500001</v>
      </c>
      <c r="C870" s="49">
        <v>110.033333333333</v>
      </c>
      <c r="D870" s="7">
        <v>3</v>
      </c>
      <c r="E870" s="7" t="s">
        <v>51</v>
      </c>
    </row>
    <row r="871" spans="1:5" x14ac:dyDescent="0.25">
      <c r="A871" s="90">
        <v>41709</v>
      </c>
      <c r="B871" s="48">
        <v>2208.2178144750001</v>
      </c>
      <c r="C871" s="49">
        <v>110.322499999999</v>
      </c>
      <c r="D871" s="7">
        <v>3</v>
      </c>
      <c r="E871" s="7" t="s">
        <v>51</v>
      </c>
    </row>
    <row r="872" spans="1:5" x14ac:dyDescent="0.25">
      <c r="A872" s="90">
        <v>41709.5</v>
      </c>
      <c r="B872" s="48">
        <v>2481.62320262916</v>
      </c>
      <c r="C872" s="49">
        <v>112.010833333333</v>
      </c>
      <c r="D872" s="7">
        <v>3</v>
      </c>
      <c r="E872" s="7" t="s">
        <v>51</v>
      </c>
    </row>
    <row r="873" spans="1:5" x14ac:dyDescent="0.25">
      <c r="A873" s="90">
        <v>41710</v>
      </c>
      <c r="B873" s="48">
        <v>1865.7514559624899</v>
      </c>
      <c r="C873" s="49">
        <v>111.680833333333</v>
      </c>
      <c r="D873" s="7">
        <v>3</v>
      </c>
      <c r="E873" s="7" t="s">
        <v>51</v>
      </c>
    </row>
    <row r="874" spans="1:5" x14ac:dyDescent="0.25">
      <c r="A874" s="90">
        <v>41710.5</v>
      </c>
      <c r="B874" s="48">
        <v>2161.9760966541598</v>
      </c>
      <c r="C874" s="49">
        <v>110.705833333333</v>
      </c>
      <c r="D874" s="7">
        <v>3</v>
      </c>
      <c r="E874" s="7" t="s">
        <v>51</v>
      </c>
    </row>
    <row r="875" spans="1:5" x14ac:dyDescent="0.25">
      <c r="A875" s="90">
        <v>41711</v>
      </c>
      <c r="B875" s="48">
        <v>2059.1577108863598</v>
      </c>
      <c r="C875" s="49">
        <v>109.649999999999</v>
      </c>
      <c r="D875" s="7">
        <v>3</v>
      </c>
      <c r="E875" s="7" t="s">
        <v>51</v>
      </c>
    </row>
    <row r="876" spans="1:5" x14ac:dyDescent="0.25">
      <c r="A876" s="90">
        <v>41711.5</v>
      </c>
      <c r="B876" s="48">
        <v>2244.5299330875</v>
      </c>
      <c r="C876" s="49">
        <v>110.38</v>
      </c>
      <c r="D876" s="7">
        <v>3</v>
      </c>
      <c r="E876" s="7" t="s">
        <v>51</v>
      </c>
    </row>
    <row r="877" spans="1:5" x14ac:dyDescent="0.25">
      <c r="A877" s="90">
        <v>41712</v>
      </c>
      <c r="B877" s="48">
        <v>2290.24188112499</v>
      </c>
      <c r="C877" s="49">
        <v>112.07250000000001</v>
      </c>
      <c r="D877" s="7">
        <v>3</v>
      </c>
      <c r="E877" s="7" t="s">
        <v>51</v>
      </c>
    </row>
    <row r="878" spans="1:5" x14ac:dyDescent="0.25">
      <c r="A878" s="90">
        <v>41712.5</v>
      </c>
      <c r="B878" s="48">
        <v>2529.3986842363602</v>
      </c>
      <c r="C878" s="49">
        <v>110.425454545454</v>
      </c>
      <c r="D878" s="7">
        <v>3</v>
      </c>
      <c r="E878" s="7" t="s">
        <v>51</v>
      </c>
    </row>
    <row r="879" spans="1:5" x14ac:dyDescent="0.25">
      <c r="A879" s="90">
        <v>41713</v>
      </c>
      <c r="B879" s="48">
        <v>2028.51025856499</v>
      </c>
      <c r="C879" s="49">
        <v>107.849</v>
      </c>
      <c r="D879" s="7">
        <v>3</v>
      </c>
      <c r="E879" s="7" t="s">
        <v>51</v>
      </c>
    </row>
    <row r="880" spans="1:5" x14ac:dyDescent="0.25">
      <c r="A880" s="90">
        <v>41713.5</v>
      </c>
      <c r="B880" s="48">
        <v>2377.9403508958299</v>
      </c>
      <c r="C880" s="49">
        <v>109.603333333333</v>
      </c>
      <c r="D880" s="7">
        <v>3</v>
      </c>
      <c r="E880" s="7" t="s">
        <v>51</v>
      </c>
    </row>
    <row r="881" spans="1:5" x14ac:dyDescent="0.25">
      <c r="A881" s="90">
        <v>41714</v>
      </c>
      <c r="B881" s="48">
        <v>1952.47576309285</v>
      </c>
      <c r="C881" s="49">
        <v>110.65714285714201</v>
      </c>
      <c r="D881" s="7">
        <v>3</v>
      </c>
      <c r="E881" s="7" t="s">
        <v>51</v>
      </c>
    </row>
    <row r="882" spans="1:5" x14ac:dyDescent="0.25">
      <c r="A882" s="90">
        <v>41714.5</v>
      </c>
      <c r="B882" s="48">
        <v>2220.3295659833302</v>
      </c>
      <c r="C882" s="49">
        <v>110.18583333333299</v>
      </c>
      <c r="D882" s="7">
        <v>3</v>
      </c>
      <c r="E882" s="7" t="s">
        <v>51</v>
      </c>
    </row>
    <row r="883" spans="1:5" x14ac:dyDescent="0.25">
      <c r="A883" s="90">
        <v>41715</v>
      </c>
      <c r="B883" s="48">
        <v>1874.4952763250001</v>
      </c>
      <c r="C883" s="49">
        <v>108.954999999999</v>
      </c>
      <c r="D883" s="7">
        <v>3</v>
      </c>
      <c r="E883" s="7" t="s">
        <v>51</v>
      </c>
    </row>
    <row r="884" spans="1:5" x14ac:dyDescent="0.25">
      <c r="A884" s="90">
        <v>41715.5</v>
      </c>
      <c r="B884" s="48">
        <v>2408.1716978958302</v>
      </c>
      <c r="C884" s="49">
        <v>111.346666666666</v>
      </c>
      <c r="D884" s="7">
        <v>3</v>
      </c>
      <c r="E884" s="7" t="s">
        <v>51</v>
      </c>
    </row>
    <row r="885" spans="1:5" x14ac:dyDescent="0.25">
      <c r="A885" s="90">
        <v>41716</v>
      </c>
      <c r="B885" s="48">
        <v>2348.2187846291599</v>
      </c>
      <c r="C885" s="49">
        <v>109.24166666666601</v>
      </c>
      <c r="D885" s="7">
        <v>3</v>
      </c>
      <c r="E885" s="7" t="s">
        <v>51</v>
      </c>
    </row>
    <row r="886" spans="1:5" x14ac:dyDescent="0.25">
      <c r="A886" s="90">
        <v>41716.5</v>
      </c>
      <c r="B886" s="48">
        <v>2781.20463690833</v>
      </c>
      <c r="C886" s="49">
        <v>110.784166666666</v>
      </c>
      <c r="D886" s="7">
        <v>3</v>
      </c>
      <c r="E886" s="7" t="s">
        <v>51</v>
      </c>
    </row>
    <row r="887" spans="1:5" x14ac:dyDescent="0.25">
      <c r="A887" s="90">
        <v>41717</v>
      </c>
      <c r="B887" s="48">
        <v>2134.7472275291602</v>
      </c>
      <c r="C887" s="49">
        <v>110.38166666666601</v>
      </c>
      <c r="D887" s="7">
        <v>3</v>
      </c>
      <c r="E887" s="7" t="s">
        <v>51</v>
      </c>
    </row>
    <row r="888" spans="1:5" x14ac:dyDescent="0.25">
      <c r="A888" s="90">
        <v>41717.5</v>
      </c>
      <c r="B888" s="48">
        <v>2486.2344025124899</v>
      </c>
      <c r="C888" s="49">
        <v>110.847499999999</v>
      </c>
      <c r="D888" s="7">
        <v>3</v>
      </c>
      <c r="E888" s="7" t="s">
        <v>51</v>
      </c>
    </row>
    <row r="889" spans="1:5" x14ac:dyDescent="0.25">
      <c r="A889" s="90">
        <v>41718</v>
      </c>
      <c r="B889" s="48">
        <v>2081.8465858208301</v>
      </c>
      <c r="C889" s="49">
        <v>110.451666666666</v>
      </c>
      <c r="D889" s="7">
        <v>3</v>
      </c>
      <c r="E889" s="7" t="s">
        <v>51</v>
      </c>
    </row>
    <row r="890" spans="1:5" x14ac:dyDescent="0.25">
      <c r="A890" s="90">
        <v>41718.5</v>
      </c>
      <c r="B890" s="48">
        <v>2492.7292517333299</v>
      </c>
      <c r="C890" s="49">
        <v>110.620833333333</v>
      </c>
      <c r="D890" s="7">
        <v>3</v>
      </c>
      <c r="E890" s="7" t="s">
        <v>51</v>
      </c>
    </row>
    <row r="891" spans="1:5" x14ac:dyDescent="0.25">
      <c r="A891" s="90">
        <v>41719</v>
      </c>
      <c r="B891" s="48">
        <v>2041.2911814045401</v>
      </c>
      <c r="C891" s="49">
        <v>110.66181818181801</v>
      </c>
      <c r="D891" s="7">
        <v>3</v>
      </c>
      <c r="E891" s="7" t="s">
        <v>51</v>
      </c>
    </row>
    <row r="892" spans="1:5" x14ac:dyDescent="0.25">
      <c r="A892" s="90">
        <v>41719.5</v>
      </c>
      <c r="B892" s="48">
        <v>2261.4539451958299</v>
      </c>
      <c r="C892" s="49">
        <v>109.99166666666601</v>
      </c>
      <c r="D892" s="7">
        <v>3</v>
      </c>
      <c r="E892" s="7" t="s">
        <v>51</v>
      </c>
    </row>
    <row r="893" spans="1:5" x14ac:dyDescent="0.25">
      <c r="A893" s="90">
        <v>41720</v>
      </c>
      <c r="B893" s="48">
        <v>2236.3815262166599</v>
      </c>
      <c r="C893" s="49">
        <v>111.17444444444401</v>
      </c>
      <c r="D893" s="7">
        <v>3</v>
      </c>
      <c r="E893" s="7" t="s">
        <v>51</v>
      </c>
    </row>
    <row r="894" spans="1:5" x14ac:dyDescent="0.25">
      <c r="A894" s="90">
        <v>41720.5</v>
      </c>
      <c r="B894" s="48">
        <v>2294.4026380458299</v>
      </c>
      <c r="C894" s="49">
        <v>111.35250000000001</v>
      </c>
      <c r="D894" s="7">
        <v>3</v>
      </c>
      <c r="E894" s="7" t="s">
        <v>51</v>
      </c>
    </row>
    <row r="895" spans="1:5" x14ac:dyDescent="0.25">
      <c r="A895" s="90">
        <v>41721</v>
      </c>
      <c r="B895" s="48">
        <v>1918.97782055624</v>
      </c>
      <c r="C895" s="49">
        <v>111.416249999999</v>
      </c>
      <c r="D895" s="7">
        <v>3</v>
      </c>
      <c r="E895" s="7" t="s">
        <v>51</v>
      </c>
    </row>
    <row r="896" spans="1:5" x14ac:dyDescent="0.25">
      <c r="A896" s="90">
        <v>41721.5</v>
      </c>
      <c r="B896" s="48">
        <v>2049.31759405499</v>
      </c>
      <c r="C896" s="49">
        <v>112.17400000000001</v>
      </c>
      <c r="D896" s="7">
        <v>3</v>
      </c>
      <c r="E896" s="7" t="s">
        <v>51</v>
      </c>
    </row>
    <row r="897" spans="1:5" x14ac:dyDescent="0.25">
      <c r="A897" s="90">
        <v>41722</v>
      </c>
      <c r="B897" s="48">
        <v>1942.2035167500001</v>
      </c>
      <c r="C897" s="49">
        <v>109.81</v>
      </c>
      <c r="D897" s="7">
        <v>3</v>
      </c>
      <c r="E897" s="7" t="s">
        <v>51</v>
      </c>
    </row>
    <row r="898" spans="1:5" x14ac:dyDescent="0.25">
      <c r="A898" s="90">
        <v>41722.5</v>
      </c>
      <c r="B898" s="48">
        <v>2079.3220612045402</v>
      </c>
      <c r="C898" s="49">
        <v>108.751818181818</v>
      </c>
      <c r="D898" s="7">
        <v>3</v>
      </c>
      <c r="E898" s="7" t="s">
        <v>51</v>
      </c>
    </row>
    <row r="899" spans="1:5" x14ac:dyDescent="0.25">
      <c r="A899" s="90">
        <v>41723</v>
      </c>
      <c r="B899" s="48">
        <v>2228.21130526874</v>
      </c>
      <c r="C899" s="49">
        <v>112.31874999999999</v>
      </c>
      <c r="D899" s="7">
        <v>3</v>
      </c>
      <c r="E899" s="7" t="s">
        <v>51</v>
      </c>
    </row>
    <row r="900" spans="1:5" x14ac:dyDescent="0.25">
      <c r="A900" s="90">
        <v>41723.5</v>
      </c>
      <c r="B900" s="48">
        <v>2356.6979502374902</v>
      </c>
      <c r="C900" s="49">
        <v>110.475833333333</v>
      </c>
      <c r="D900" s="7">
        <v>3</v>
      </c>
      <c r="E900" s="7" t="s">
        <v>51</v>
      </c>
    </row>
    <row r="901" spans="1:5" x14ac:dyDescent="0.25">
      <c r="A901" s="90">
        <v>41724</v>
      </c>
      <c r="B901" s="48">
        <v>2131.2112628357099</v>
      </c>
      <c r="C901" s="49">
        <v>110.97571428571401</v>
      </c>
      <c r="D901" s="7">
        <v>3</v>
      </c>
      <c r="E901" s="7" t="s">
        <v>51</v>
      </c>
    </row>
    <row r="902" spans="1:5" x14ac:dyDescent="0.25">
      <c r="A902" s="90">
        <v>41724.5</v>
      </c>
      <c r="B902" s="48">
        <v>2234.2020854749899</v>
      </c>
      <c r="C902" s="49">
        <v>109.71583333333299</v>
      </c>
      <c r="D902" s="7">
        <v>3</v>
      </c>
      <c r="E902" s="7" t="s">
        <v>51</v>
      </c>
    </row>
    <row r="903" spans="1:5" x14ac:dyDescent="0.25">
      <c r="A903" s="90">
        <v>41725</v>
      </c>
      <c r="B903" s="48">
        <v>1989.2252733749899</v>
      </c>
      <c r="C903" s="49">
        <v>111.19416666666601</v>
      </c>
      <c r="D903" s="7">
        <v>3</v>
      </c>
      <c r="E903" s="7" t="s">
        <v>51</v>
      </c>
    </row>
    <row r="904" spans="1:5" x14ac:dyDescent="0.25">
      <c r="A904" s="90">
        <v>41725.5</v>
      </c>
      <c r="B904" s="48">
        <v>2125.4146722874898</v>
      </c>
      <c r="C904" s="49">
        <v>111.43833333333301</v>
      </c>
      <c r="D904" s="7">
        <v>3</v>
      </c>
      <c r="E904" s="7" t="s">
        <v>51</v>
      </c>
    </row>
    <row r="905" spans="1:5" x14ac:dyDescent="0.25">
      <c r="A905" s="90">
        <v>41726</v>
      </c>
      <c r="B905" s="48">
        <v>2170.7718819333199</v>
      </c>
      <c r="C905" s="49">
        <v>111.075555555555</v>
      </c>
      <c r="D905" s="7">
        <v>3</v>
      </c>
      <c r="E905" s="7" t="s">
        <v>51</v>
      </c>
    </row>
    <row r="906" spans="1:5" x14ac:dyDescent="0.25">
      <c r="A906" s="90">
        <v>41726.5</v>
      </c>
      <c r="B906" s="48">
        <v>2196.29722014444</v>
      </c>
      <c r="C906" s="49">
        <v>111.92333333333301</v>
      </c>
      <c r="D906" s="7">
        <v>3</v>
      </c>
      <c r="E906" s="7" t="s">
        <v>51</v>
      </c>
    </row>
    <row r="907" spans="1:5" x14ac:dyDescent="0.25">
      <c r="A907" s="90">
        <v>41727</v>
      </c>
      <c r="B907" s="48">
        <v>1865.2321135875</v>
      </c>
      <c r="C907" s="49">
        <v>109.86</v>
      </c>
      <c r="D907" s="7">
        <v>3</v>
      </c>
      <c r="E907" s="7" t="s">
        <v>51</v>
      </c>
    </row>
    <row r="908" spans="1:5" x14ac:dyDescent="0.25">
      <c r="A908" s="90">
        <v>41727.5</v>
      </c>
      <c r="B908" s="48">
        <v>1895.44555601666</v>
      </c>
      <c r="C908" s="49">
        <v>111.73111111111101</v>
      </c>
      <c r="D908" s="7">
        <v>3</v>
      </c>
      <c r="E908" s="7" t="s">
        <v>51</v>
      </c>
    </row>
    <row r="909" spans="1:5" x14ac:dyDescent="0.25">
      <c r="A909" s="90">
        <v>41728</v>
      </c>
      <c r="B909" s="48">
        <v>1872.2638883899899</v>
      </c>
      <c r="C909" s="49">
        <v>109.65</v>
      </c>
      <c r="D909" s="7">
        <v>3</v>
      </c>
      <c r="E909" s="7" t="s">
        <v>51</v>
      </c>
    </row>
    <row r="910" spans="1:5" x14ac:dyDescent="0.25">
      <c r="A910" s="90">
        <v>41728.5</v>
      </c>
      <c r="B910" s="48">
        <v>2022.95829487777</v>
      </c>
      <c r="C910" s="49">
        <v>109.64444444444401</v>
      </c>
      <c r="D910" s="7">
        <v>3</v>
      </c>
      <c r="E910" s="7" t="s">
        <v>51</v>
      </c>
    </row>
    <row r="911" spans="1:5" x14ac:dyDescent="0.25">
      <c r="A911" s="90">
        <v>41729</v>
      </c>
      <c r="B911" s="48">
        <v>1790.18647413333</v>
      </c>
      <c r="C911" s="49">
        <v>113.766666666666</v>
      </c>
      <c r="D911" s="7">
        <v>3</v>
      </c>
      <c r="E911" s="7" t="s">
        <v>51</v>
      </c>
    </row>
    <row r="912" spans="1:5" x14ac:dyDescent="0.25">
      <c r="A912" s="90">
        <v>41729.5</v>
      </c>
      <c r="B912" s="48">
        <v>2015.71379709999</v>
      </c>
      <c r="C912" s="49">
        <v>109.075</v>
      </c>
      <c r="D912" s="7">
        <v>3</v>
      </c>
      <c r="E912" s="7" t="s">
        <v>51</v>
      </c>
    </row>
    <row r="913" spans="1:5" x14ac:dyDescent="0.25">
      <c r="A913" s="90">
        <v>41730</v>
      </c>
      <c r="B913" s="48">
        <v>2113.80004124999</v>
      </c>
      <c r="C913" s="49">
        <v>94.158333333333303</v>
      </c>
      <c r="D913" s="7">
        <v>4</v>
      </c>
      <c r="E913" s="7" t="s">
        <v>51</v>
      </c>
    </row>
    <row r="914" spans="1:5" x14ac:dyDescent="0.25">
      <c r="A914" s="90">
        <v>41730.5</v>
      </c>
      <c r="B914" s="48">
        <v>2426.57113838636</v>
      </c>
      <c r="C914" s="49">
        <v>95.01</v>
      </c>
      <c r="D914" s="7">
        <v>4</v>
      </c>
      <c r="E914" s="7" t="s">
        <v>51</v>
      </c>
    </row>
    <row r="915" spans="1:5" x14ac:dyDescent="0.25">
      <c r="A915" s="90">
        <v>41731</v>
      </c>
      <c r="B915" s="48">
        <v>2448.2077285999999</v>
      </c>
      <c r="C915" s="49">
        <v>97.0042857142857</v>
      </c>
      <c r="D915" s="7">
        <v>4</v>
      </c>
      <c r="E915" s="7" t="s">
        <v>51</v>
      </c>
    </row>
    <row r="916" spans="1:5" x14ac:dyDescent="0.25">
      <c r="A916" s="90">
        <v>41731.5</v>
      </c>
      <c r="B916" s="48">
        <v>2647.5638321749898</v>
      </c>
      <c r="C916" s="49">
        <v>91.094999999999999</v>
      </c>
      <c r="D916" s="7">
        <v>4</v>
      </c>
      <c r="E916" s="7" t="s">
        <v>51</v>
      </c>
    </row>
    <row r="917" spans="1:5" x14ac:dyDescent="0.25">
      <c r="A917" s="90">
        <v>41732</v>
      </c>
      <c r="B917" s="48">
        <v>2236.15374529583</v>
      </c>
      <c r="C917" s="49">
        <v>93.653333333333293</v>
      </c>
      <c r="D917" s="7">
        <v>4</v>
      </c>
      <c r="E917" s="7" t="s">
        <v>51</v>
      </c>
    </row>
    <row r="918" spans="1:5" x14ac:dyDescent="0.25">
      <c r="A918" s="90">
        <v>41732.5</v>
      </c>
      <c r="B918" s="48">
        <v>2960.3368238749899</v>
      </c>
      <c r="C918" s="49">
        <v>93.149999999999906</v>
      </c>
      <c r="D918" s="7">
        <v>4</v>
      </c>
      <c r="E918" s="7" t="s">
        <v>51</v>
      </c>
    </row>
    <row r="919" spans="1:5" x14ac:dyDescent="0.25">
      <c r="A919" s="90">
        <v>41733</v>
      </c>
      <c r="B919" s="48">
        <v>2407.5297075374901</v>
      </c>
      <c r="C919" s="49">
        <v>91.319166666666604</v>
      </c>
      <c r="D919" s="7">
        <v>4</v>
      </c>
      <c r="E919" s="7" t="s">
        <v>51</v>
      </c>
    </row>
    <row r="920" spans="1:5" x14ac:dyDescent="0.25">
      <c r="A920" s="90">
        <v>41733.5</v>
      </c>
      <c r="B920" s="48">
        <v>3090.4349697999901</v>
      </c>
      <c r="C920" s="49">
        <v>92.242499999999893</v>
      </c>
      <c r="D920" s="7">
        <v>4</v>
      </c>
      <c r="E920" s="7" t="s">
        <v>51</v>
      </c>
    </row>
    <row r="921" spans="1:5" x14ac:dyDescent="0.25">
      <c r="A921" s="90">
        <v>41734</v>
      </c>
      <c r="B921" s="48">
        <v>2288.5196504999899</v>
      </c>
      <c r="C921" s="49">
        <v>94.639999999999901</v>
      </c>
      <c r="D921" s="7">
        <v>4</v>
      </c>
      <c r="E921" s="7" t="s">
        <v>51</v>
      </c>
    </row>
    <row r="922" spans="1:5" x14ac:dyDescent="0.25">
      <c r="A922" s="90">
        <v>41734.5</v>
      </c>
      <c r="B922" s="48">
        <v>2693.8758898999899</v>
      </c>
      <c r="C922" s="49">
        <v>93.194166666666604</v>
      </c>
      <c r="D922" s="7">
        <v>4</v>
      </c>
      <c r="E922" s="7" t="s">
        <v>51</v>
      </c>
    </row>
    <row r="923" spans="1:5" x14ac:dyDescent="0.25">
      <c r="A923" s="90">
        <v>41735</v>
      </c>
      <c r="B923" s="48">
        <v>2206.7949992642798</v>
      </c>
      <c r="C923" s="49">
        <v>93.35</v>
      </c>
      <c r="D923" s="7">
        <v>4</v>
      </c>
      <c r="E923" s="7" t="s">
        <v>51</v>
      </c>
    </row>
    <row r="924" spans="1:5" x14ac:dyDescent="0.25">
      <c r="A924" s="90">
        <v>41735.5</v>
      </c>
      <c r="B924" s="48">
        <v>2365.86784169166</v>
      </c>
      <c r="C924" s="49">
        <v>90.462500000000006</v>
      </c>
      <c r="D924" s="7">
        <v>4</v>
      </c>
      <c r="E924" s="7" t="s">
        <v>51</v>
      </c>
    </row>
    <row r="925" spans="1:5" x14ac:dyDescent="0.25">
      <c r="A925" s="90">
        <v>41736</v>
      </c>
      <c r="B925" s="48">
        <v>2131.5617423333301</v>
      </c>
      <c r="C925" s="49">
        <v>98.07</v>
      </c>
      <c r="D925" s="7">
        <v>4</v>
      </c>
      <c r="E925" s="7" t="s">
        <v>51</v>
      </c>
    </row>
    <row r="926" spans="1:5" x14ac:dyDescent="0.25">
      <c r="A926" s="90">
        <v>41736.5</v>
      </c>
      <c r="B926" s="48">
        <v>2359.2976642333301</v>
      </c>
      <c r="C926" s="49">
        <v>92.285833333333301</v>
      </c>
      <c r="D926" s="7">
        <v>4</v>
      </c>
      <c r="E926" s="7" t="s">
        <v>51</v>
      </c>
    </row>
    <row r="927" spans="1:5" x14ac:dyDescent="0.25">
      <c r="A927" s="90">
        <v>41737</v>
      </c>
      <c r="B927" s="48">
        <v>2337.9500703833301</v>
      </c>
      <c r="C927" s="49">
        <v>95.527499999999904</v>
      </c>
      <c r="D927" s="7">
        <v>4</v>
      </c>
      <c r="E927" s="7" t="s">
        <v>51</v>
      </c>
    </row>
    <row r="928" spans="1:5" x14ac:dyDescent="0.25">
      <c r="A928" s="90">
        <v>41737.5</v>
      </c>
      <c r="B928" s="48">
        <v>2912.4833422541601</v>
      </c>
      <c r="C928" s="49">
        <v>94.653333333333293</v>
      </c>
      <c r="D928" s="7">
        <v>4</v>
      </c>
      <c r="E928" s="7" t="s">
        <v>51</v>
      </c>
    </row>
    <row r="929" spans="1:5" x14ac:dyDescent="0.25">
      <c r="A929" s="90">
        <v>41738</v>
      </c>
      <c r="B929" s="48">
        <v>2295.36409883333</v>
      </c>
      <c r="C929" s="49">
        <v>90.486666666666594</v>
      </c>
      <c r="D929" s="7">
        <v>4</v>
      </c>
      <c r="E929" s="7" t="s">
        <v>51</v>
      </c>
    </row>
    <row r="930" spans="1:5" x14ac:dyDescent="0.25">
      <c r="A930" s="90">
        <v>41738.5</v>
      </c>
      <c r="B930" s="48">
        <v>2958.7262230958299</v>
      </c>
      <c r="C930" s="49">
        <v>93.8391666666666</v>
      </c>
      <c r="D930" s="7">
        <v>4</v>
      </c>
      <c r="E930" s="7" t="s">
        <v>51</v>
      </c>
    </row>
    <row r="931" spans="1:5" x14ac:dyDescent="0.25">
      <c r="A931" s="90">
        <v>41739</v>
      </c>
      <c r="B931" s="48">
        <v>2372.2789152708301</v>
      </c>
      <c r="C931" s="49">
        <v>94.469166666666595</v>
      </c>
      <c r="D931" s="7">
        <v>4</v>
      </c>
      <c r="E931" s="7" t="s">
        <v>51</v>
      </c>
    </row>
    <row r="932" spans="1:5" x14ac:dyDescent="0.25">
      <c r="A932" s="90">
        <v>41739.5</v>
      </c>
      <c r="B932" s="48">
        <v>2944.1665049916601</v>
      </c>
      <c r="C932" s="49">
        <v>93.632499999999993</v>
      </c>
      <c r="D932" s="7">
        <v>4</v>
      </c>
      <c r="E932" s="7" t="s">
        <v>51</v>
      </c>
    </row>
    <row r="933" spans="1:5" x14ac:dyDescent="0.25">
      <c r="A933" s="90">
        <v>41740</v>
      </c>
      <c r="B933" s="48">
        <v>2434.2545983291602</v>
      </c>
      <c r="C933" s="49">
        <v>95.8958333333333</v>
      </c>
      <c r="D933" s="7">
        <v>4</v>
      </c>
      <c r="E933" s="7" t="s">
        <v>51</v>
      </c>
    </row>
    <row r="934" spans="1:5" x14ac:dyDescent="0.25">
      <c r="A934" s="90">
        <v>41740.5</v>
      </c>
      <c r="B934" s="48">
        <v>2856.5136013041601</v>
      </c>
      <c r="C934" s="49">
        <v>91.8391666666666</v>
      </c>
      <c r="D934" s="7">
        <v>4</v>
      </c>
      <c r="E934" s="7" t="s">
        <v>51</v>
      </c>
    </row>
    <row r="935" spans="1:5" x14ac:dyDescent="0.25">
      <c r="A935" s="90">
        <v>41741</v>
      </c>
      <c r="B935" s="48">
        <v>2476.64930895833</v>
      </c>
      <c r="C935" s="49">
        <v>93.137499999999903</v>
      </c>
      <c r="D935" s="7">
        <v>4</v>
      </c>
      <c r="E935" s="7" t="s">
        <v>51</v>
      </c>
    </row>
    <row r="936" spans="1:5" x14ac:dyDescent="0.25">
      <c r="A936" s="90">
        <v>41741.5</v>
      </c>
      <c r="B936" s="48">
        <v>2751.0332943083299</v>
      </c>
      <c r="C936" s="49">
        <v>94.092500000000001</v>
      </c>
      <c r="D936" s="7">
        <v>4</v>
      </c>
      <c r="E936" s="7" t="s">
        <v>51</v>
      </c>
    </row>
    <row r="937" spans="1:5" x14ac:dyDescent="0.25">
      <c r="A937" s="90">
        <v>41742</v>
      </c>
      <c r="B937" s="48">
        <v>2073.3610607041601</v>
      </c>
      <c r="C937" s="49">
        <v>92.850833333333298</v>
      </c>
      <c r="D937" s="7">
        <v>4</v>
      </c>
      <c r="E937" s="7" t="s">
        <v>51</v>
      </c>
    </row>
    <row r="938" spans="1:5" x14ac:dyDescent="0.25">
      <c r="A938" s="90">
        <v>41742.5</v>
      </c>
      <c r="B938" s="48">
        <v>2334.1648400416602</v>
      </c>
      <c r="C938" s="49">
        <v>95.744166666666601</v>
      </c>
      <c r="D938" s="7">
        <v>4</v>
      </c>
      <c r="E938" s="7" t="s">
        <v>51</v>
      </c>
    </row>
    <row r="939" spans="1:5" x14ac:dyDescent="0.25">
      <c r="A939" s="90">
        <v>41743</v>
      </c>
      <c r="B939" s="48">
        <v>2055.7750104791598</v>
      </c>
      <c r="C939" s="49">
        <v>92.740833333333299</v>
      </c>
      <c r="D939" s="7">
        <v>4</v>
      </c>
      <c r="E939" s="7" t="s">
        <v>51</v>
      </c>
    </row>
    <row r="940" spans="1:5" x14ac:dyDescent="0.25">
      <c r="A940" s="90">
        <v>41743.5</v>
      </c>
      <c r="B940" s="48">
        <v>2477.5667578541602</v>
      </c>
      <c r="C940" s="49">
        <v>90.087500000000006</v>
      </c>
      <c r="D940" s="7">
        <v>4</v>
      </c>
      <c r="E940" s="7" t="s">
        <v>51</v>
      </c>
    </row>
    <row r="941" spans="1:5" x14ac:dyDescent="0.25">
      <c r="A941" s="90">
        <v>41744</v>
      </c>
      <c r="B941" s="48">
        <v>2201.8428448958298</v>
      </c>
      <c r="C941" s="49">
        <v>92.152499999999904</v>
      </c>
      <c r="D941" s="7">
        <v>4</v>
      </c>
      <c r="E941" s="7" t="s">
        <v>51</v>
      </c>
    </row>
    <row r="942" spans="1:5" x14ac:dyDescent="0.25">
      <c r="A942" s="90">
        <v>41744.5</v>
      </c>
      <c r="B942" s="48">
        <v>2783.7458944458299</v>
      </c>
      <c r="C942" s="49">
        <v>95.6875</v>
      </c>
      <c r="D942" s="7">
        <v>4</v>
      </c>
      <c r="E942" s="7" t="s">
        <v>51</v>
      </c>
    </row>
    <row r="943" spans="1:5" x14ac:dyDescent="0.25">
      <c r="A943" s="90">
        <v>41745</v>
      </c>
      <c r="B943" s="48">
        <v>2191.43477437916</v>
      </c>
      <c r="C943" s="49">
        <v>91.192499999999995</v>
      </c>
      <c r="D943" s="7">
        <v>4</v>
      </c>
      <c r="E943" s="7" t="s">
        <v>51</v>
      </c>
    </row>
    <row r="944" spans="1:5" x14ac:dyDescent="0.25">
      <c r="A944" s="90">
        <v>41745.5</v>
      </c>
      <c r="B944" s="48">
        <v>2736.8444697791601</v>
      </c>
      <c r="C944" s="49">
        <v>93.9166666666666</v>
      </c>
      <c r="D944" s="7">
        <v>4</v>
      </c>
      <c r="E944" s="7" t="s">
        <v>51</v>
      </c>
    </row>
    <row r="945" spans="1:5" x14ac:dyDescent="0.25">
      <c r="A945" s="90">
        <v>41746</v>
      </c>
      <c r="B945" s="48">
        <v>2292.4584675374999</v>
      </c>
      <c r="C945" s="49">
        <v>90.254166666666606</v>
      </c>
      <c r="D945" s="7">
        <v>4</v>
      </c>
      <c r="E945" s="7" t="s">
        <v>51</v>
      </c>
    </row>
    <row r="946" spans="1:5" x14ac:dyDescent="0.25">
      <c r="A946" s="90">
        <v>41746.5</v>
      </c>
      <c r="B946" s="48">
        <v>2600.28185396249</v>
      </c>
      <c r="C946" s="49">
        <v>93.100833333333298</v>
      </c>
      <c r="D946" s="7">
        <v>4</v>
      </c>
      <c r="E946" s="7" t="s">
        <v>51</v>
      </c>
    </row>
    <row r="947" spans="1:5" x14ac:dyDescent="0.25">
      <c r="A947" s="90">
        <v>41747</v>
      </c>
      <c r="B947" s="48">
        <v>2238.1594617291598</v>
      </c>
      <c r="C947" s="49">
        <v>96.163333333333298</v>
      </c>
      <c r="D947" s="7">
        <v>4</v>
      </c>
      <c r="E947" s="7" t="s">
        <v>51</v>
      </c>
    </row>
    <row r="948" spans="1:5" x14ac:dyDescent="0.25">
      <c r="A948" s="90">
        <v>41747.5</v>
      </c>
      <c r="B948" s="48">
        <v>2570.20604453333</v>
      </c>
      <c r="C948" s="49">
        <v>92.972499999999997</v>
      </c>
      <c r="D948" s="7">
        <v>4</v>
      </c>
      <c r="E948" s="7" t="s">
        <v>51</v>
      </c>
    </row>
    <row r="949" spans="1:5" x14ac:dyDescent="0.25">
      <c r="A949" s="90">
        <v>41748</v>
      </c>
      <c r="B949" s="48">
        <v>2178.1450835374999</v>
      </c>
      <c r="C949" s="49">
        <v>88.909999999999897</v>
      </c>
      <c r="D949" s="7">
        <v>4</v>
      </c>
      <c r="E949" s="7" t="s">
        <v>51</v>
      </c>
    </row>
    <row r="950" spans="1:5" x14ac:dyDescent="0.25">
      <c r="A950" s="90">
        <v>41748.5</v>
      </c>
      <c r="B950" s="48">
        <v>2458.4068403333299</v>
      </c>
      <c r="C950" s="49">
        <v>93.142499999999899</v>
      </c>
      <c r="D950" s="7">
        <v>4</v>
      </c>
      <c r="E950" s="7" t="s">
        <v>51</v>
      </c>
    </row>
    <row r="951" spans="1:5" x14ac:dyDescent="0.25">
      <c r="A951" s="90">
        <v>41749</v>
      </c>
      <c r="B951" s="48">
        <v>1947.3650472541599</v>
      </c>
      <c r="C951" s="49">
        <v>93.240833333333299</v>
      </c>
      <c r="D951" s="7">
        <v>4</v>
      </c>
      <c r="E951" s="7" t="s">
        <v>51</v>
      </c>
    </row>
    <row r="952" spans="1:5" x14ac:dyDescent="0.25">
      <c r="A952" s="90">
        <v>41749.5</v>
      </c>
      <c r="B952" s="48">
        <v>2177.5841689416602</v>
      </c>
      <c r="C952" s="49">
        <v>91.870833333333294</v>
      </c>
      <c r="D952" s="7">
        <v>4</v>
      </c>
      <c r="E952" s="7" t="s">
        <v>51</v>
      </c>
    </row>
    <row r="953" spans="1:5" x14ac:dyDescent="0.25">
      <c r="A953" s="90">
        <v>41750</v>
      </c>
      <c r="B953" s="48">
        <v>1923.60790184999</v>
      </c>
      <c r="C953" s="49">
        <v>92.873333333333306</v>
      </c>
      <c r="D953" s="7">
        <v>4</v>
      </c>
      <c r="E953" s="7" t="s">
        <v>51</v>
      </c>
    </row>
    <row r="954" spans="1:5" x14ac:dyDescent="0.25">
      <c r="A954" s="90">
        <v>41750.5</v>
      </c>
      <c r="B954" s="48">
        <v>2084.3268327874898</v>
      </c>
      <c r="C954" s="49">
        <v>88.707499999999996</v>
      </c>
      <c r="D954" s="7">
        <v>4</v>
      </c>
      <c r="E954" s="7" t="s">
        <v>51</v>
      </c>
    </row>
    <row r="955" spans="1:5" x14ac:dyDescent="0.25">
      <c r="A955" s="90">
        <v>41751</v>
      </c>
      <c r="B955" s="48">
        <v>2178.3010684624901</v>
      </c>
      <c r="C955" s="49">
        <v>92.928333333333299</v>
      </c>
      <c r="D955" s="7">
        <v>4</v>
      </c>
      <c r="E955" s="7" t="s">
        <v>51</v>
      </c>
    </row>
    <row r="956" spans="1:5" x14ac:dyDescent="0.25">
      <c r="A956" s="90">
        <v>41751.5</v>
      </c>
      <c r="B956" s="48">
        <v>2342.1035759041602</v>
      </c>
      <c r="C956" s="49">
        <v>94.216666666666598</v>
      </c>
      <c r="D956" s="7">
        <v>4</v>
      </c>
      <c r="E956" s="7" t="s">
        <v>51</v>
      </c>
    </row>
    <row r="957" spans="1:5" x14ac:dyDescent="0.25">
      <c r="A957" s="90">
        <v>41752</v>
      </c>
      <c r="B957" s="48">
        <v>1986.8119818208299</v>
      </c>
      <c r="C957" s="49">
        <v>90.968333333333305</v>
      </c>
      <c r="D957" s="7">
        <v>4</v>
      </c>
      <c r="E957" s="7" t="s">
        <v>51</v>
      </c>
    </row>
    <row r="958" spans="1:5" x14ac:dyDescent="0.25">
      <c r="A958" s="90">
        <v>41752.5</v>
      </c>
      <c r="B958" s="48">
        <v>2492.27483820416</v>
      </c>
      <c r="C958" s="49">
        <v>93.7708333333333</v>
      </c>
      <c r="D958" s="7">
        <v>4</v>
      </c>
      <c r="E958" s="7" t="s">
        <v>51</v>
      </c>
    </row>
    <row r="959" spans="1:5" x14ac:dyDescent="0.25">
      <c r="A959" s="90">
        <v>41753</v>
      </c>
      <c r="B959" s="48">
        <v>2011.5389245375</v>
      </c>
      <c r="C959" s="49">
        <v>97.500833333333304</v>
      </c>
      <c r="D959" s="7">
        <v>4</v>
      </c>
      <c r="E959" s="7" t="s">
        <v>51</v>
      </c>
    </row>
    <row r="960" spans="1:5" x14ac:dyDescent="0.25">
      <c r="A960" s="90">
        <v>41753.5</v>
      </c>
      <c r="B960" s="48">
        <v>2541.34914761666</v>
      </c>
      <c r="C960" s="49">
        <v>95.994166666666601</v>
      </c>
      <c r="D960" s="7">
        <v>4</v>
      </c>
      <c r="E960" s="7" t="s">
        <v>51</v>
      </c>
    </row>
    <row r="961" spans="1:5" x14ac:dyDescent="0.25">
      <c r="A961" s="90">
        <v>41754</v>
      </c>
      <c r="B961" s="48">
        <v>1869.39257215833</v>
      </c>
      <c r="C961" s="49">
        <v>92.954166666666595</v>
      </c>
      <c r="D961" s="7">
        <v>4</v>
      </c>
      <c r="E961" s="7" t="s">
        <v>51</v>
      </c>
    </row>
    <row r="962" spans="1:5" x14ac:dyDescent="0.25">
      <c r="A962" s="90">
        <v>41754.5</v>
      </c>
      <c r="B962" s="48">
        <v>2113.9166695624899</v>
      </c>
      <c r="C962" s="49">
        <v>93.922499999999999</v>
      </c>
      <c r="D962" s="7">
        <v>4</v>
      </c>
      <c r="E962" s="7" t="s">
        <v>51</v>
      </c>
    </row>
    <row r="963" spans="1:5" x14ac:dyDescent="0.25">
      <c r="A963" s="90">
        <v>41755</v>
      </c>
      <c r="B963" s="48">
        <v>2041.3888132874899</v>
      </c>
      <c r="C963" s="49">
        <v>94.066666666666606</v>
      </c>
      <c r="D963" s="7">
        <v>4</v>
      </c>
      <c r="E963" s="7" t="s">
        <v>51</v>
      </c>
    </row>
    <row r="964" spans="1:5" x14ac:dyDescent="0.25">
      <c r="A964" s="90">
        <v>41755.5</v>
      </c>
      <c r="B964" s="48">
        <v>2392.579391925</v>
      </c>
      <c r="C964" s="49">
        <v>91.638333333333307</v>
      </c>
      <c r="D964" s="7">
        <v>4</v>
      </c>
      <c r="E964" s="7" t="s">
        <v>51</v>
      </c>
    </row>
    <row r="965" spans="1:5" x14ac:dyDescent="0.25">
      <c r="A965" s="90">
        <v>41756</v>
      </c>
      <c r="B965" s="48">
        <v>1847.6206024749899</v>
      </c>
      <c r="C965" s="49">
        <v>92.293333333333294</v>
      </c>
      <c r="D965" s="7">
        <v>4</v>
      </c>
      <c r="E965" s="7" t="s">
        <v>51</v>
      </c>
    </row>
    <row r="966" spans="1:5" x14ac:dyDescent="0.25">
      <c r="A966" s="90">
        <v>41756.5</v>
      </c>
      <c r="B966" s="48">
        <v>2103.7799291791598</v>
      </c>
      <c r="C966" s="49">
        <v>90.272499999999994</v>
      </c>
      <c r="D966" s="7">
        <v>4</v>
      </c>
      <c r="E966" s="7" t="s">
        <v>51</v>
      </c>
    </row>
    <row r="967" spans="1:5" x14ac:dyDescent="0.25">
      <c r="A967" s="90">
        <v>41757</v>
      </c>
      <c r="B967" s="48">
        <v>1684.3235995374901</v>
      </c>
      <c r="C967" s="49">
        <v>96.438333333333304</v>
      </c>
      <c r="D967" s="7">
        <v>4</v>
      </c>
      <c r="E967" s="7" t="s">
        <v>51</v>
      </c>
    </row>
    <row r="968" spans="1:5" x14ac:dyDescent="0.25">
      <c r="A968" s="90">
        <v>41757.5</v>
      </c>
      <c r="B968" s="48">
        <v>2057.4672101124902</v>
      </c>
      <c r="C968" s="49">
        <v>93.667500000000004</v>
      </c>
      <c r="D968" s="7">
        <v>4</v>
      </c>
      <c r="E968" s="7" t="s">
        <v>51</v>
      </c>
    </row>
    <row r="969" spans="1:5" x14ac:dyDescent="0.25">
      <c r="A969" s="90">
        <v>41758</v>
      </c>
      <c r="B969" s="48">
        <v>2173.1531144277701</v>
      </c>
      <c r="C969" s="49">
        <v>90.662222222222198</v>
      </c>
      <c r="D969" s="7">
        <v>4</v>
      </c>
      <c r="E969" s="7" t="s">
        <v>51</v>
      </c>
    </row>
    <row r="970" spans="1:5" x14ac:dyDescent="0.25">
      <c r="A970" s="90">
        <v>41758.5</v>
      </c>
      <c r="B970" s="48">
        <v>2380.5147788583299</v>
      </c>
      <c r="C970" s="49">
        <v>93.676666666666605</v>
      </c>
      <c r="D970" s="7">
        <v>4</v>
      </c>
      <c r="E970" s="7" t="s">
        <v>51</v>
      </c>
    </row>
    <row r="971" spans="1:5" x14ac:dyDescent="0.25">
      <c r="A971" s="90">
        <v>41759</v>
      </c>
      <c r="B971" s="48">
        <v>2278.7772955714199</v>
      </c>
      <c r="C971" s="49">
        <v>89.397142857142796</v>
      </c>
      <c r="D971" s="7">
        <v>4</v>
      </c>
      <c r="E971" s="7" t="s">
        <v>51</v>
      </c>
    </row>
    <row r="972" spans="1:5" x14ac:dyDescent="0.25">
      <c r="A972" s="90">
        <v>41759.5</v>
      </c>
      <c r="B972" s="48">
        <v>2434.3405128333302</v>
      </c>
      <c r="C972" s="49">
        <v>93.325833333333307</v>
      </c>
      <c r="D972" s="7">
        <v>4</v>
      </c>
      <c r="E972" s="7" t="s">
        <v>51</v>
      </c>
    </row>
    <row r="973" spans="1:5" x14ac:dyDescent="0.25">
      <c r="A973" s="90">
        <v>41760</v>
      </c>
      <c r="B973" s="48">
        <v>2006.54166748749</v>
      </c>
      <c r="C973" s="49">
        <v>95.897499999999994</v>
      </c>
      <c r="D973" s="7">
        <v>5</v>
      </c>
      <c r="E973" s="7" t="s">
        <v>51</v>
      </c>
    </row>
    <row r="974" spans="1:5" x14ac:dyDescent="0.25">
      <c r="A974" s="90">
        <v>41760.5</v>
      </c>
      <c r="B974" s="48">
        <v>2714.09375346363</v>
      </c>
      <c r="C974" s="49">
        <v>91.956363636363605</v>
      </c>
      <c r="D974" s="7">
        <v>5</v>
      </c>
      <c r="E974" s="7" t="s">
        <v>51</v>
      </c>
    </row>
    <row r="975" spans="1:5" x14ac:dyDescent="0.25">
      <c r="A975" s="90">
        <v>41761</v>
      </c>
      <c r="B975" s="48">
        <v>2391.99487152856</v>
      </c>
      <c r="C975" s="49">
        <v>92.462857142857104</v>
      </c>
      <c r="D975" s="7">
        <v>5</v>
      </c>
      <c r="E975" s="7" t="s">
        <v>51</v>
      </c>
    </row>
    <row r="976" spans="1:5" x14ac:dyDescent="0.25">
      <c r="A976" s="90">
        <v>41761.5</v>
      </c>
      <c r="B976" s="48">
        <v>2329.3039084624902</v>
      </c>
      <c r="C976" s="49">
        <v>95.384999999999906</v>
      </c>
      <c r="D976" s="7">
        <v>5</v>
      </c>
      <c r="E976" s="7" t="s">
        <v>51</v>
      </c>
    </row>
    <row r="977" spans="1:5" x14ac:dyDescent="0.25">
      <c r="A977" s="90">
        <v>41762</v>
      </c>
      <c r="B977" s="48">
        <v>2077.1218812541601</v>
      </c>
      <c r="C977" s="49">
        <v>90.847499999999997</v>
      </c>
      <c r="D977" s="7">
        <v>5</v>
      </c>
      <c r="E977" s="7" t="s">
        <v>51</v>
      </c>
    </row>
    <row r="978" spans="1:5" x14ac:dyDescent="0.25">
      <c r="A978" s="90">
        <v>41762.5</v>
      </c>
      <c r="B978" s="48">
        <v>2290.5947934124902</v>
      </c>
      <c r="C978" s="49">
        <v>93.663333333333298</v>
      </c>
      <c r="D978" s="7">
        <v>5</v>
      </c>
      <c r="E978" s="7" t="s">
        <v>51</v>
      </c>
    </row>
    <row r="979" spans="1:5" x14ac:dyDescent="0.25">
      <c r="A979" s="90">
        <v>41763</v>
      </c>
      <c r="B979" s="48">
        <v>1952.5976356333299</v>
      </c>
      <c r="C979" s="49">
        <v>90.486666666666594</v>
      </c>
      <c r="D979" s="7">
        <v>5</v>
      </c>
      <c r="E979" s="7" t="s">
        <v>51</v>
      </c>
    </row>
    <row r="980" spans="1:5" x14ac:dyDescent="0.25">
      <c r="A980" s="90">
        <v>41763.5</v>
      </c>
      <c r="B980" s="48">
        <v>2205.2421286318099</v>
      </c>
      <c r="C980" s="49">
        <v>97.206363636363605</v>
      </c>
      <c r="D980" s="7">
        <v>5</v>
      </c>
      <c r="E980" s="7" t="s">
        <v>51</v>
      </c>
    </row>
    <row r="981" spans="1:5" x14ac:dyDescent="0.25">
      <c r="A981" s="90">
        <v>41764</v>
      </c>
      <c r="B981" s="48">
        <v>1820.63976945833</v>
      </c>
      <c r="C981" s="49">
        <v>95.418333333333294</v>
      </c>
      <c r="D981" s="7">
        <v>5</v>
      </c>
      <c r="E981" s="7" t="s">
        <v>51</v>
      </c>
    </row>
    <row r="982" spans="1:5" x14ac:dyDescent="0.25">
      <c r="A982" s="90">
        <v>41764.5</v>
      </c>
      <c r="B982" s="48">
        <v>1949.2376995124901</v>
      </c>
      <c r="C982" s="49">
        <v>96.343333333333305</v>
      </c>
      <c r="D982" s="7">
        <v>5</v>
      </c>
      <c r="E982" s="7" t="s">
        <v>51</v>
      </c>
    </row>
    <row r="983" spans="1:5" x14ac:dyDescent="0.25">
      <c r="A983" s="90">
        <v>41765</v>
      </c>
      <c r="B983" s="48">
        <v>2011.5588322041599</v>
      </c>
      <c r="C983" s="49">
        <v>91.496666666666599</v>
      </c>
      <c r="D983" s="7">
        <v>5</v>
      </c>
      <c r="E983" s="7" t="s">
        <v>51</v>
      </c>
    </row>
    <row r="984" spans="1:5" x14ac:dyDescent="0.25">
      <c r="A984" s="90">
        <v>41765.5</v>
      </c>
      <c r="B984" s="48">
        <v>2407.8819831791602</v>
      </c>
      <c r="C984" s="49">
        <v>93.445833333333297</v>
      </c>
      <c r="D984" s="7">
        <v>5</v>
      </c>
      <c r="E984" s="7" t="s">
        <v>51</v>
      </c>
    </row>
    <row r="985" spans="1:5" x14ac:dyDescent="0.25">
      <c r="A985" s="90">
        <v>41766</v>
      </c>
      <c r="B985" s="48">
        <v>2108.0878239458302</v>
      </c>
      <c r="C985" s="49">
        <v>98.274999999999906</v>
      </c>
      <c r="D985" s="7">
        <v>5</v>
      </c>
      <c r="E985" s="7" t="s">
        <v>51</v>
      </c>
    </row>
    <row r="986" spans="1:5" x14ac:dyDescent="0.25">
      <c r="A986" s="90">
        <v>41766.5</v>
      </c>
      <c r="B986" s="48">
        <v>2425.3941229549901</v>
      </c>
      <c r="C986" s="49">
        <v>94.355999999999995</v>
      </c>
      <c r="D986" s="7">
        <v>5</v>
      </c>
      <c r="E986" s="7" t="s">
        <v>51</v>
      </c>
    </row>
    <row r="987" spans="1:5" x14ac:dyDescent="0.25">
      <c r="A987" s="90">
        <v>41767</v>
      </c>
      <c r="B987" s="48">
        <v>2276.4651883285601</v>
      </c>
      <c r="C987" s="49">
        <v>93.0085714285714</v>
      </c>
      <c r="D987" s="7">
        <v>5</v>
      </c>
      <c r="E987" s="7" t="s">
        <v>51</v>
      </c>
    </row>
    <row r="988" spans="1:5" x14ac:dyDescent="0.25">
      <c r="A988" s="90">
        <v>41767.5</v>
      </c>
      <c r="B988" s="48">
        <v>2385.3081387208299</v>
      </c>
      <c r="C988" s="49">
        <v>94.266666666666595</v>
      </c>
      <c r="D988" s="7">
        <v>5</v>
      </c>
      <c r="E988" s="7" t="s">
        <v>51</v>
      </c>
    </row>
    <row r="989" spans="1:5" x14ac:dyDescent="0.25">
      <c r="A989" s="90">
        <v>41768</v>
      </c>
      <c r="B989" s="48">
        <v>2207.3602180749999</v>
      </c>
      <c r="C989" s="49">
        <v>94.058333333333294</v>
      </c>
      <c r="D989" s="7">
        <v>5</v>
      </c>
      <c r="E989" s="7" t="s">
        <v>51</v>
      </c>
    </row>
    <row r="990" spans="1:5" x14ac:dyDescent="0.25">
      <c r="A990" s="90">
        <v>41768.5</v>
      </c>
      <c r="B990" s="48">
        <v>2288.4663373499902</v>
      </c>
      <c r="C990" s="49">
        <v>94.706666666666607</v>
      </c>
      <c r="D990" s="7">
        <v>5</v>
      </c>
      <c r="E990" s="7" t="s">
        <v>51</v>
      </c>
    </row>
    <row r="991" spans="1:5" x14ac:dyDescent="0.25">
      <c r="A991" s="90">
        <v>41769</v>
      </c>
      <c r="B991" s="48">
        <v>2266.71607263332</v>
      </c>
      <c r="C991" s="49">
        <v>92.304999999999893</v>
      </c>
      <c r="D991" s="7">
        <v>5</v>
      </c>
      <c r="E991" s="7" t="s">
        <v>51</v>
      </c>
    </row>
    <row r="992" spans="1:5" x14ac:dyDescent="0.25">
      <c r="A992" s="90">
        <v>41769.5</v>
      </c>
      <c r="B992" s="48">
        <v>2149.3511236791601</v>
      </c>
      <c r="C992" s="49">
        <v>91.306666666666601</v>
      </c>
      <c r="D992" s="7">
        <v>5</v>
      </c>
      <c r="E992" s="7" t="s">
        <v>51</v>
      </c>
    </row>
    <row r="993" spans="1:5" x14ac:dyDescent="0.25">
      <c r="A993" s="90">
        <v>41770</v>
      </c>
      <c r="B993" s="48">
        <v>1762.31032626666</v>
      </c>
      <c r="C993" s="49">
        <v>90.8958333333333</v>
      </c>
      <c r="D993" s="7">
        <v>5</v>
      </c>
      <c r="E993" s="7" t="s">
        <v>51</v>
      </c>
    </row>
    <row r="994" spans="1:5" x14ac:dyDescent="0.25">
      <c r="A994" s="90">
        <v>41770.5</v>
      </c>
      <c r="B994" s="48">
        <v>2091.57613969166</v>
      </c>
      <c r="C994" s="49">
        <v>92.348333333333301</v>
      </c>
      <c r="D994" s="7">
        <v>5</v>
      </c>
      <c r="E994" s="7" t="s">
        <v>51</v>
      </c>
    </row>
    <row r="995" spans="1:5" x14ac:dyDescent="0.25">
      <c r="A995" s="90">
        <v>41771</v>
      </c>
      <c r="B995" s="48">
        <v>1767.7216455299899</v>
      </c>
      <c r="C995" s="49">
        <v>95.63</v>
      </c>
      <c r="D995" s="7">
        <v>5</v>
      </c>
      <c r="E995" s="7" t="s">
        <v>51</v>
      </c>
    </row>
    <row r="996" spans="1:5" x14ac:dyDescent="0.25">
      <c r="A996" s="90">
        <v>41771.5</v>
      </c>
      <c r="B996" s="48">
        <v>2194.2849347363599</v>
      </c>
      <c r="C996" s="49">
        <v>93.398181818181797</v>
      </c>
      <c r="D996" s="7">
        <v>5</v>
      </c>
      <c r="E996" s="7" t="s">
        <v>51</v>
      </c>
    </row>
    <row r="997" spans="1:5" x14ac:dyDescent="0.25">
      <c r="A997" s="90">
        <v>41772</v>
      </c>
      <c r="B997" s="48">
        <v>2256.8843618562501</v>
      </c>
      <c r="C997" s="49">
        <v>96.203749999999999</v>
      </c>
      <c r="D997" s="7">
        <v>5</v>
      </c>
      <c r="E997" s="7" t="s">
        <v>51</v>
      </c>
    </row>
    <row r="998" spans="1:5" x14ac:dyDescent="0.25">
      <c r="A998" s="90">
        <v>41772.5</v>
      </c>
      <c r="B998" s="48">
        <v>2440.1407365749901</v>
      </c>
      <c r="C998" s="49">
        <v>94.444166666666604</v>
      </c>
      <c r="D998" s="7">
        <v>5</v>
      </c>
      <c r="E998" s="7" t="s">
        <v>51</v>
      </c>
    </row>
    <row r="999" spans="1:5" x14ac:dyDescent="0.25">
      <c r="A999" s="90">
        <v>41773</v>
      </c>
      <c r="B999" s="48">
        <v>2054.2260679208298</v>
      </c>
      <c r="C999" s="49">
        <v>92.017499999999998</v>
      </c>
      <c r="D999" s="7">
        <v>5</v>
      </c>
      <c r="E999" s="7" t="s">
        <v>51</v>
      </c>
    </row>
    <row r="1000" spans="1:5" x14ac:dyDescent="0.25">
      <c r="A1000" s="90">
        <v>41773.5</v>
      </c>
      <c r="B1000" s="48">
        <v>2363.7651461291598</v>
      </c>
      <c r="C1000" s="49">
        <v>95.212499999999906</v>
      </c>
      <c r="D1000" s="7">
        <v>5</v>
      </c>
      <c r="E1000" s="7" t="s">
        <v>51</v>
      </c>
    </row>
    <row r="1001" spans="1:5" x14ac:dyDescent="0.25">
      <c r="A1001" s="90">
        <v>41774</v>
      </c>
      <c r="B1001" s="48">
        <v>2197.8695865333302</v>
      </c>
      <c r="C1001" s="49">
        <v>95.262222222222206</v>
      </c>
      <c r="D1001" s="7">
        <v>5</v>
      </c>
      <c r="E1001" s="7" t="s">
        <v>51</v>
      </c>
    </row>
    <row r="1002" spans="1:5" x14ac:dyDescent="0.25">
      <c r="A1002" s="90">
        <v>41774.5</v>
      </c>
      <c r="B1002" s="48">
        <v>2418.2252856916598</v>
      </c>
      <c r="C1002" s="49">
        <v>92.738333333333301</v>
      </c>
      <c r="D1002" s="7">
        <v>5</v>
      </c>
      <c r="E1002" s="7" t="s">
        <v>51</v>
      </c>
    </row>
    <row r="1003" spans="1:5" x14ac:dyDescent="0.25">
      <c r="A1003" s="90">
        <v>41775</v>
      </c>
      <c r="B1003" s="48">
        <v>2219.37749874375</v>
      </c>
      <c r="C1003" s="49">
        <v>96.783749999999998</v>
      </c>
      <c r="D1003" s="7">
        <v>5</v>
      </c>
      <c r="E1003" s="7" t="s">
        <v>51</v>
      </c>
    </row>
    <row r="1004" spans="1:5" x14ac:dyDescent="0.25">
      <c r="A1004" s="90">
        <v>41775.5</v>
      </c>
      <c r="B1004" s="48">
        <v>2426.06493250416</v>
      </c>
      <c r="C1004" s="49">
        <v>94.048333333333304</v>
      </c>
      <c r="D1004" s="7">
        <v>5</v>
      </c>
      <c r="E1004" s="7" t="s">
        <v>51</v>
      </c>
    </row>
    <row r="1005" spans="1:5" x14ac:dyDescent="0.25">
      <c r="A1005" s="90">
        <v>41776</v>
      </c>
      <c r="B1005" s="48">
        <v>2061.1680646954501</v>
      </c>
      <c r="C1005" s="49">
        <v>91.727272727272705</v>
      </c>
      <c r="D1005" s="7">
        <v>5</v>
      </c>
      <c r="E1005" s="7" t="s">
        <v>51</v>
      </c>
    </row>
    <row r="1006" spans="1:5" x14ac:dyDescent="0.25">
      <c r="A1006" s="90">
        <v>41776.5</v>
      </c>
      <c r="B1006" s="48">
        <v>2398.4183871208202</v>
      </c>
      <c r="C1006" s="49">
        <v>92.79</v>
      </c>
      <c r="D1006" s="7">
        <v>5</v>
      </c>
      <c r="E1006" s="7" t="s">
        <v>51</v>
      </c>
    </row>
    <row r="1007" spans="1:5" x14ac:dyDescent="0.25">
      <c r="A1007" s="90">
        <v>41777</v>
      </c>
      <c r="B1007" s="48">
        <v>1932.5191484818099</v>
      </c>
      <c r="C1007" s="49">
        <v>91.99</v>
      </c>
      <c r="D1007" s="7">
        <v>5</v>
      </c>
      <c r="E1007" s="7" t="s">
        <v>51</v>
      </c>
    </row>
    <row r="1008" spans="1:5" x14ac:dyDescent="0.25">
      <c r="A1008" s="90">
        <v>41777.5</v>
      </c>
      <c r="B1008" s="48">
        <v>2209.34832387499</v>
      </c>
      <c r="C1008" s="49">
        <v>90.05</v>
      </c>
      <c r="D1008" s="7">
        <v>5</v>
      </c>
      <c r="E1008" s="7" t="s">
        <v>51</v>
      </c>
    </row>
    <row r="1009" spans="1:5" x14ac:dyDescent="0.25">
      <c r="A1009" s="90">
        <v>41778</v>
      </c>
      <c r="B1009" s="48">
        <v>1804.0047631083301</v>
      </c>
      <c r="C1009" s="49">
        <v>93.491666666666603</v>
      </c>
      <c r="D1009" s="7">
        <v>5</v>
      </c>
      <c r="E1009" s="7" t="s">
        <v>51</v>
      </c>
    </row>
    <row r="1010" spans="1:5" x14ac:dyDescent="0.25">
      <c r="A1010" s="90">
        <v>41778.5</v>
      </c>
      <c r="B1010" s="48">
        <v>2239.4996949791598</v>
      </c>
      <c r="C1010" s="49">
        <v>90.999166666666596</v>
      </c>
      <c r="D1010" s="7">
        <v>5</v>
      </c>
      <c r="E1010" s="7" t="s">
        <v>51</v>
      </c>
    </row>
    <row r="1011" spans="1:5" x14ac:dyDescent="0.25">
      <c r="A1011" s="90">
        <v>41779</v>
      </c>
      <c r="B1011" s="48">
        <v>2215.2909385708299</v>
      </c>
      <c r="C1011" s="49">
        <v>93.266666666666595</v>
      </c>
      <c r="D1011" s="7">
        <v>5</v>
      </c>
      <c r="E1011" s="7" t="s">
        <v>51</v>
      </c>
    </row>
    <row r="1012" spans="1:5" x14ac:dyDescent="0.25">
      <c r="A1012" s="90">
        <v>41779.5</v>
      </c>
      <c r="B1012" s="48">
        <v>2526.5955351749899</v>
      </c>
      <c r="C1012" s="49">
        <v>91.999166666666596</v>
      </c>
      <c r="D1012" s="7">
        <v>5</v>
      </c>
      <c r="E1012" s="7" t="s">
        <v>51</v>
      </c>
    </row>
    <row r="1013" spans="1:5" x14ac:dyDescent="0.25">
      <c r="A1013" s="90">
        <v>41780</v>
      </c>
      <c r="B1013" s="48">
        <v>2102.5246024374901</v>
      </c>
      <c r="C1013" s="49">
        <v>90.307500000000005</v>
      </c>
      <c r="D1013" s="7">
        <v>5</v>
      </c>
      <c r="E1013" s="7" t="s">
        <v>51</v>
      </c>
    </row>
    <row r="1014" spans="1:5" x14ac:dyDescent="0.25">
      <c r="A1014" s="90">
        <v>41780.5</v>
      </c>
      <c r="B1014" s="48">
        <v>2350.89282996666</v>
      </c>
      <c r="C1014" s="49">
        <v>91.424166666666594</v>
      </c>
      <c r="D1014" s="7">
        <v>5</v>
      </c>
      <c r="E1014" s="7" t="s">
        <v>51</v>
      </c>
    </row>
    <row r="1015" spans="1:5" x14ac:dyDescent="0.25">
      <c r="A1015" s="90">
        <v>41781</v>
      </c>
      <c r="B1015" s="48">
        <v>2121.1059986833302</v>
      </c>
      <c r="C1015" s="49">
        <v>92.987499999999997</v>
      </c>
      <c r="D1015" s="7">
        <v>5</v>
      </c>
      <c r="E1015" s="7" t="s">
        <v>51</v>
      </c>
    </row>
    <row r="1016" spans="1:5" x14ac:dyDescent="0.25">
      <c r="A1016" s="90">
        <v>41781.5</v>
      </c>
      <c r="B1016" s="48">
        <v>2473.74528315416</v>
      </c>
      <c r="C1016" s="49">
        <v>96.709166666666604</v>
      </c>
      <c r="D1016" s="7">
        <v>5</v>
      </c>
      <c r="E1016" s="7" t="s">
        <v>51</v>
      </c>
    </row>
    <row r="1017" spans="1:5" x14ac:dyDescent="0.25">
      <c r="A1017" s="90">
        <v>41782</v>
      </c>
      <c r="B1017" s="48">
        <v>2153.7002823791599</v>
      </c>
      <c r="C1017" s="49">
        <v>94.152500000000003</v>
      </c>
      <c r="D1017" s="7">
        <v>5</v>
      </c>
      <c r="E1017" s="7" t="s">
        <v>51</v>
      </c>
    </row>
    <row r="1018" spans="1:5" x14ac:dyDescent="0.25">
      <c r="A1018" s="90">
        <v>41782.5</v>
      </c>
      <c r="B1018" s="48">
        <v>2502.3010268374901</v>
      </c>
      <c r="C1018" s="49">
        <v>94.873333333333306</v>
      </c>
      <c r="D1018" s="7">
        <v>5</v>
      </c>
      <c r="E1018" s="7" t="s">
        <v>51</v>
      </c>
    </row>
    <row r="1019" spans="1:5" x14ac:dyDescent="0.25">
      <c r="A1019" s="90">
        <v>41783</v>
      </c>
      <c r="B1019" s="48">
        <v>2305.6693803666599</v>
      </c>
      <c r="C1019" s="49">
        <v>95.133333333333297</v>
      </c>
      <c r="D1019" s="7">
        <v>5</v>
      </c>
      <c r="E1019" s="7" t="s">
        <v>51</v>
      </c>
    </row>
    <row r="1020" spans="1:5" x14ac:dyDescent="0.25">
      <c r="A1020" s="90">
        <v>41783.5</v>
      </c>
      <c r="B1020" s="48">
        <v>2412.1884145583299</v>
      </c>
      <c r="C1020" s="49">
        <v>93.0208333333333</v>
      </c>
      <c r="D1020" s="7">
        <v>5</v>
      </c>
      <c r="E1020" s="7" t="s">
        <v>51</v>
      </c>
    </row>
    <row r="1021" spans="1:5" x14ac:dyDescent="0.25">
      <c r="A1021" s="90">
        <v>41784</v>
      </c>
      <c r="B1021" s="48">
        <v>2151.8897925285601</v>
      </c>
      <c r="C1021" s="49">
        <v>96.294285714285706</v>
      </c>
      <c r="D1021" s="7">
        <v>5</v>
      </c>
      <c r="E1021" s="7" t="s">
        <v>51</v>
      </c>
    </row>
    <row r="1022" spans="1:5" x14ac:dyDescent="0.25">
      <c r="A1022" s="90">
        <v>41784.5</v>
      </c>
      <c r="B1022" s="48">
        <v>2256.65196733333</v>
      </c>
      <c r="C1022" s="49">
        <v>94.922499999999999</v>
      </c>
      <c r="D1022" s="7">
        <v>5</v>
      </c>
      <c r="E1022" s="7" t="s">
        <v>51</v>
      </c>
    </row>
    <row r="1023" spans="1:5" x14ac:dyDescent="0.25">
      <c r="A1023" s="90">
        <v>41785</v>
      </c>
      <c r="B1023" s="48">
        <v>1836.86610517083</v>
      </c>
      <c r="C1023" s="49">
        <v>92.642499999999998</v>
      </c>
      <c r="D1023" s="7">
        <v>5</v>
      </c>
      <c r="E1023" s="7" t="s">
        <v>51</v>
      </c>
    </row>
    <row r="1024" spans="1:5" x14ac:dyDescent="0.25">
      <c r="A1024" s="90">
        <v>41785.5</v>
      </c>
      <c r="B1024" s="48">
        <v>2239.7297245291602</v>
      </c>
      <c r="C1024" s="49">
        <v>93.298333333333304</v>
      </c>
      <c r="D1024" s="7">
        <v>5</v>
      </c>
      <c r="E1024" s="7" t="s">
        <v>51</v>
      </c>
    </row>
    <row r="1025" spans="1:5" x14ac:dyDescent="0.25">
      <c r="A1025" s="90">
        <v>41786</v>
      </c>
      <c r="B1025" s="48">
        <v>2140.23545285416</v>
      </c>
      <c r="C1025" s="49">
        <v>90.047499999999999</v>
      </c>
      <c r="D1025" s="7">
        <v>5</v>
      </c>
      <c r="E1025" s="7" t="s">
        <v>51</v>
      </c>
    </row>
    <row r="1026" spans="1:5" x14ac:dyDescent="0.25">
      <c r="A1026" s="90">
        <v>41786.5</v>
      </c>
      <c r="B1026" s="48">
        <v>2506.3152242749902</v>
      </c>
      <c r="C1026" s="49">
        <v>93.348333333333301</v>
      </c>
      <c r="D1026" s="7">
        <v>5</v>
      </c>
      <c r="E1026" s="7" t="s">
        <v>51</v>
      </c>
    </row>
    <row r="1027" spans="1:5" x14ac:dyDescent="0.25">
      <c r="A1027" s="90">
        <v>41787</v>
      </c>
      <c r="B1027" s="48">
        <v>2137.7923270874899</v>
      </c>
      <c r="C1027" s="49">
        <v>91.872500000000002</v>
      </c>
      <c r="D1027" s="7">
        <v>5</v>
      </c>
      <c r="E1027" s="7" t="s">
        <v>51</v>
      </c>
    </row>
    <row r="1028" spans="1:5" x14ac:dyDescent="0.25">
      <c r="A1028" s="90">
        <v>41787.5</v>
      </c>
      <c r="B1028" s="48">
        <v>2460.35066638749</v>
      </c>
      <c r="C1028" s="49">
        <v>89.765833333333305</v>
      </c>
      <c r="D1028" s="7">
        <v>5</v>
      </c>
      <c r="E1028" s="7" t="s">
        <v>51</v>
      </c>
    </row>
    <row r="1029" spans="1:5" x14ac:dyDescent="0.25">
      <c r="A1029" s="90">
        <v>41788</v>
      </c>
      <c r="B1029" s="48">
        <v>2122.5202968374902</v>
      </c>
      <c r="C1029" s="49">
        <v>93.4583333333333</v>
      </c>
      <c r="D1029" s="7">
        <v>5</v>
      </c>
      <c r="E1029" s="7" t="s">
        <v>51</v>
      </c>
    </row>
    <row r="1030" spans="1:5" x14ac:dyDescent="0.25">
      <c r="A1030" s="90">
        <v>41788.5</v>
      </c>
      <c r="B1030" s="48">
        <v>2413.4504149291602</v>
      </c>
      <c r="C1030" s="49">
        <v>91.805833333333297</v>
      </c>
      <c r="D1030" s="7">
        <v>5</v>
      </c>
      <c r="E1030" s="7" t="s">
        <v>51</v>
      </c>
    </row>
    <row r="1031" spans="1:5" x14ac:dyDescent="0.25">
      <c r="A1031" s="90">
        <v>41789</v>
      </c>
      <c r="B1031" s="48">
        <v>2454.0782498888798</v>
      </c>
      <c r="C1031" s="49">
        <v>94.952222222222204</v>
      </c>
      <c r="D1031" s="7">
        <v>5</v>
      </c>
      <c r="E1031" s="7" t="s">
        <v>51</v>
      </c>
    </row>
    <row r="1032" spans="1:5" x14ac:dyDescent="0.25">
      <c r="A1032" s="90">
        <v>41789.5</v>
      </c>
      <c r="B1032" s="48">
        <v>2702.1822030666599</v>
      </c>
      <c r="C1032" s="49">
        <v>95.894166666666607</v>
      </c>
      <c r="D1032" s="7">
        <v>5</v>
      </c>
      <c r="E1032" s="7" t="s">
        <v>51</v>
      </c>
    </row>
    <row r="1033" spans="1:5" x14ac:dyDescent="0.25">
      <c r="A1033" s="90">
        <v>41790</v>
      </c>
      <c r="B1033" s="48">
        <v>2678.7584678062399</v>
      </c>
      <c r="C1033" s="49">
        <v>90.924999999999997</v>
      </c>
      <c r="D1033" s="7">
        <v>5</v>
      </c>
      <c r="E1033" s="7" t="s">
        <v>51</v>
      </c>
    </row>
    <row r="1034" spans="1:5" x14ac:dyDescent="0.25">
      <c r="A1034" s="90">
        <v>41790.5</v>
      </c>
      <c r="B1034" s="48">
        <v>2736.0415722318098</v>
      </c>
      <c r="C1034" s="49">
        <v>91.3272727272727</v>
      </c>
      <c r="D1034" s="7">
        <v>5</v>
      </c>
      <c r="E1034" s="7" t="s">
        <v>51</v>
      </c>
    </row>
    <row r="1035" spans="1:5" x14ac:dyDescent="0.25">
      <c r="A1035" s="90">
        <v>41791</v>
      </c>
      <c r="B1035" s="48">
        <v>2425.2262150699898</v>
      </c>
      <c r="C1035" s="49">
        <v>89.527999999999906</v>
      </c>
      <c r="D1035" s="7">
        <v>6</v>
      </c>
      <c r="E1035" s="7" t="s">
        <v>51</v>
      </c>
    </row>
    <row r="1036" spans="1:5" x14ac:dyDescent="0.25">
      <c r="A1036" s="90">
        <v>41791.5</v>
      </c>
      <c r="B1036" s="48">
        <v>2471.2303256999899</v>
      </c>
      <c r="C1036" s="49">
        <v>95.992499999999893</v>
      </c>
      <c r="D1036" s="7">
        <v>6</v>
      </c>
      <c r="E1036" s="7" t="s">
        <v>51</v>
      </c>
    </row>
    <row r="1037" spans="1:5" x14ac:dyDescent="0.25">
      <c r="A1037" s="90">
        <v>41792</v>
      </c>
      <c r="B1037" s="48">
        <v>2015.5064658958299</v>
      </c>
      <c r="C1037" s="49">
        <v>95.757499999999993</v>
      </c>
      <c r="D1037" s="7">
        <v>6</v>
      </c>
      <c r="E1037" s="7" t="s">
        <v>51</v>
      </c>
    </row>
    <row r="1038" spans="1:5" x14ac:dyDescent="0.25">
      <c r="A1038" s="90">
        <v>41792.5</v>
      </c>
      <c r="B1038" s="48">
        <v>2465.7789927958302</v>
      </c>
      <c r="C1038" s="49">
        <v>88.090833333333293</v>
      </c>
      <c r="D1038" s="7">
        <v>6</v>
      </c>
      <c r="E1038" s="7" t="s">
        <v>51</v>
      </c>
    </row>
    <row r="1039" spans="1:5" x14ac:dyDescent="0.25">
      <c r="A1039" s="90">
        <v>41793</v>
      </c>
      <c r="B1039" s="48">
        <v>1971.19641015555</v>
      </c>
      <c r="C1039" s="49">
        <v>91.118888888888804</v>
      </c>
      <c r="D1039" s="7">
        <v>6</v>
      </c>
      <c r="E1039" s="7" t="s">
        <v>51</v>
      </c>
    </row>
    <row r="1040" spans="1:5" x14ac:dyDescent="0.25">
      <c r="A1040" s="90">
        <v>41793.5</v>
      </c>
      <c r="B1040" s="48">
        <v>2330.57700935</v>
      </c>
      <c r="C1040" s="49">
        <v>88.774166666666602</v>
      </c>
      <c r="D1040" s="7">
        <v>6</v>
      </c>
      <c r="E1040" s="7" t="s">
        <v>51</v>
      </c>
    </row>
    <row r="1041" spans="1:5" x14ac:dyDescent="0.25">
      <c r="A1041" s="90">
        <v>41794</v>
      </c>
      <c r="B1041" s="48">
        <v>2225.8439881541599</v>
      </c>
      <c r="C1041" s="49">
        <v>91.893333333333302</v>
      </c>
      <c r="D1041" s="7">
        <v>6</v>
      </c>
      <c r="E1041" s="7" t="s">
        <v>51</v>
      </c>
    </row>
    <row r="1042" spans="1:5" x14ac:dyDescent="0.25">
      <c r="A1042" s="90">
        <v>41794.5</v>
      </c>
      <c r="B1042" s="48">
        <v>2563.3973150874899</v>
      </c>
      <c r="C1042" s="49">
        <v>91.952500000000001</v>
      </c>
      <c r="D1042" s="7">
        <v>6</v>
      </c>
      <c r="E1042" s="7" t="s">
        <v>51</v>
      </c>
    </row>
    <row r="1043" spans="1:5" x14ac:dyDescent="0.25">
      <c r="A1043" s="90">
        <v>41795</v>
      </c>
      <c r="B1043" s="48">
        <v>2178.5005601166599</v>
      </c>
      <c r="C1043" s="49">
        <v>94.504999999999995</v>
      </c>
      <c r="D1043" s="7">
        <v>6</v>
      </c>
      <c r="E1043" s="7" t="s">
        <v>51</v>
      </c>
    </row>
    <row r="1044" spans="1:5" x14ac:dyDescent="0.25">
      <c r="A1044" s="90">
        <v>41795.5</v>
      </c>
      <c r="B1044" s="48">
        <v>2503.8253872708201</v>
      </c>
      <c r="C1044" s="49">
        <v>91.514999999999901</v>
      </c>
      <c r="D1044" s="7">
        <v>6</v>
      </c>
      <c r="E1044" s="7" t="s">
        <v>51</v>
      </c>
    </row>
    <row r="1045" spans="1:5" x14ac:dyDescent="0.25">
      <c r="A1045" s="90">
        <v>41796</v>
      </c>
      <c r="B1045" s="48">
        <v>2083.68529156666</v>
      </c>
      <c r="C1045" s="49">
        <v>92.745000000000005</v>
      </c>
      <c r="D1045" s="7">
        <v>6</v>
      </c>
      <c r="E1045" s="7" t="s">
        <v>51</v>
      </c>
    </row>
    <row r="1046" spans="1:5" x14ac:dyDescent="0.25">
      <c r="A1046" s="90">
        <v>41796.5</v>
      </c>
      <c r="B1046" s="48">
        <v>2555.2738623083301</v>
      </c>
      <c r="C1046" s="49">
        <v>89.092499999999902</v>
      </c>
      <c r="D1046" s="7">
        <v>6</v>
      </c>
      <c r="E1046" s="7" t="s">
        <v>51</v>
      </c>
    </row>
    <row r="1047" spans="1:5" x14ac:dyDescent="0.25">
      <c r="A1047" s="90">
        <v>41797</v>
      </c>
      <c r="B1047" s="48">
        <v>2183.7037006874998</v>
      </c>
      <c r="C1047" s="49">
        <v>98.242499999999893</v>
      </c>
      <c r="D1047" s="7">
        <v>6</v>
      </c>
      <c r="E1047" s="7" t="s">
        <v>51</v>
      </c>
    </row>
    <row r="1048" spans="1:5" x14ac:dyDescent="0.25">
      <c r="A1048" s="90">
        <v>41797.5</v>
      </c>
      <c r="B1048" s="48">
        <v>2578.8708050083301</v>
      </c>
      <c r="C1048" s="49">
        <v>93.010833333333295</v>
      </c>
      <c r="D1048" s="7">
        <v>6</v>
      </c>
      <c r="E1048" s="7" t="s">
        <v>51</v>
      </c>
    </row>
    <row r="1049" spans="1:5" x14ac:dyDescent="0.25">
      <c r="A1049" s="90">
        <v>41798</v>
      </c>
      <c r="B1049" s="48">
        <v>2021.06139560833</v>
      </c>
      <c r="C1049" s="49">
        <v>92.356666666666598</v>
      </c>
      <c r="D1049" s="7">
        <v>6</v>
      </c>
      <c r="E1049" s="7" t="s">
        <v>51</v>
      </c>
    </row>
    <row r="1050" spans="1:5" x14ac:dyDescent="0.25">
      <c r="A1050" s="90">
        <v>41798.5</v>
      </c>
      <c r="B1050" s="48">
        <v>2307.6349154958298</v>
      </c>
      <c r="C1050" s="49">
        <v>93.078333333333305</v>
      </c>
      <c r="D1050" s="7">
        <v>6</v>
      </c>
      <c r="E1050" s="7" t="s">
        <v>51</v>
      </c>
    </row>
    <row r="1051" spans="1:5" x14ac:dyDescent="0.25">
      <c r="A1051" s="90">
        <v>41799</v>
      </c>
      <c r="B1051" s="48">
        <v>1877.57732694583</v>
      </c>
      <c r="C1051" s="49">
        <v>92.907499999999899</v>
      </c>
      <c r="D1051" s="7">
        <v>6</v>
      </c>
      <c r="E1051" s="7" t="s">
        <v>51</v>
      </c>
    </row>
    <row r="1052" spans="1:5" x14ac:dyDescent="0.25">
      <c r="A1052" s="90">
        <v>41799.5</v>
      </c>
      <c r="B1052" s="48">
        <v>2290.7028185624899</v>
      </c>
      <c r="C1052" s="49">
        <v>92.074999999999903</v>
      </c>
      <c r="D1052" s="7">
        <v>6</v>
      </c>
      <c r="E1052" s="7" t="s">
        <v>51</v>
      </c>
    </row>
    <row r="1053" spans="1:5" x14ac:dyDescent="0.25">
      <c r="A1053" s="90">
        <v>41800</v>
      </c>
      <c r="B1053" s="48">
        <v>2201.9893836583301</v>
      </c>
      <c r="C1053" s="49">
        <v>90.574166666666599</v>
      </c>
      <c r="D1053" s="7">
        <v>6</v>
      </c>
      <c r="E1053" s="7" t="s">
        <v>51</v>
      </c>
    </row>
    <row r="1054" spans="1:5" x14ac:dyDescent="0.25">
      <c r="A1054" s="90">
        <v>41800.5</v>
      </c>
      <c r="B1054" s="48">
        <v>2536.5788713624902</v>
      </c>
      <c r="C1054" s="49">
        <v>91.566666666666606</v>
      </c>
      <c r="D1054" s="7">
        <v>6</v>
      </c>
      <c r="E1054" s="7" t="s">
        <v>51</v>
      </c>
    </row>
    <row r="1055" spans="1:5" x14ac:dyDescent="0.25">
      <c r="A1055" s="90">
        <v>41801</v>
      </c>
      <c r="B1055" s="48">
        <v>2227.0405394958302</v>
      </c>
      <c r="C1055" s="49">
        <v>90.649999999999906</v>
      </c>
      <c r="D1055" s="7">
        <v>6</v>
      </c>
      <c r="E1055" s="7" t="s">
        <v>51</v>
      </c>
    </row>
    <row r="1056" spans="1:5" x14ac:dyDescent="0.25">
      <c r="A1056" s="90">
        <v>41801.5</v>
      </c>
      <c r="B1056" s="48">
        <v>2665.6304535374902</v>
      </c>
      <c r="C1056" s="49">
        <v>93.179999999999893</v>
      </c>
      <c r="D1056" s="7">
        <v>6</v>
      </c>
      <c r="E1056" s="7" t="s">
        <v>51</v>
      </c>
    </row>
    <row r="1057" spans="1:5" x14ac:dyDescent="0.25">
      <c r="A1057" s="90">
        <v>41802</v>
      </c>
      <c r="B1057" s="48">
        <v>2358.7919673049901</v>
      </c>
      <c r="C1057" s="49">
        <v>92.728999999999999</v>
      </c>
      <c r="D1057" s="7">
        <v>6</v>
      </c>
      <c r="E1057" s="7" t="s">
        <v>51</v>
      </c>
    </row>
    <row r="1058" spans="1:5" x14ac:dyDescent="0.25">
      <c r="A1058" s="90">
        <v>41802.5</v>
      </c>
      <c r="B1058" s="48">
        <v>2582.399825</v>
      </c>
      <c r="C1058" s="49">
        <v>91.346666666666593</v>
      </c>
      <c r="D1058" s="7">
        <v>6</v>
      </c>
      <c r="E1058" s="7" t="s">
        <v>51</v>
      </c>
    </row>
    <row r="1059" spans="1:5" x14ac:dyDescent="0.25">
      <c r="A1059" s="90">
        <v>41803</v>
      </c>
      <c r="B1059" s="48">
        <v>2205.4939439708301</v>
      </c>
      <c r="C1059" s="49">
        <v>97.366666666666603</v>
      </c>
      <c r="D1059" s="7">
        <v>6</v>
      </c>
      <c r="E1059" s="7" t="s">
        <v>51</v>
      </c>
    </row>
    <row r="1060" spans="1:5" x14ac:dyDescent="0.25">
      <c r="A1060" s="90">
        <v>41803.5</v>
      </c>
      <c r="B1060" s="48">
        <v>2531.0467592124901</v>
      </c>
      <c r="C1060" s="49">
        <v>90.375833333333304</v>
      </c>
      <c r="D1060" s="7">
        <v>6</v>
      </c>
      <c r="E1060" s="7" t="s">
        <v>51</v>
      </c>
    </row>
    <row r="1061" spans="1:5" x14ac:dyDescent="0.25">
      <c r="A1061" s="90">
        <v>41804</v>
      </c>
      <c r="B1061" s="48">
        <v>2264.1822469833301</v>
      </c>
      <c r="C1061" s="49">
        <v>87.474999999999994</v>
      </c>
      <c r="D1061" s="7">
        <v>6</v>
      </c>
      <c r="E1061" s="7" t="s">
        <v>51</v>
      </c>
    </row>
    <row r="1062" spans="1:5" x14ac:dyDescent="0.25">
      <c r="A1062" s="90">
        <v>41804.5</v>
      </c>
      <c r="B1062" s="48">
        <v>2578.9773850833299</v>
      </c>
      <c r="C1062" s="49">
        <v>94.589999999999904</v>
      </c>
      <c r="D1062" s="7">
        <v>6</v>
      </c>
      <c r="E1062" s="7" t="s">
        <v>51</v>
      </c>
    </row>
    <row r="1063" spans="1:5" x14ac:dyDescent="0.25">
      <c r="A1063" s="90">
        <v>41805</v>
      </c>
      <c r="B1063" s="48">
        <v>2073.3362390083298</v>
      </c>
      <c r="C1063" s="49">
        <v>92.352500000000006</v>
      </c>
      <c r="D1063" s="7">
        <v>6</v>
      </c>
      <c r="E1063" s="7" t="s">
        <v>51</v>
      </c>
    </row>
    <row r="1064" spans="1:5" x14ac:dyDescent="0.25">
      <c r="A1064" s="90">
        <v>41805.5</v>
      </c>
      <c r="B1064" s="48">
        <v>2549.9073886291599</v>
      </c>
      <c r="C1064" s="49">
        <v>93.919166666666598</v>
      </c>
      <c r="D1064" s="7">
        <v>6</v>
      </c>
      <c r="E1064" s="7" t="s">
        <v>51</v>
      </c>
    </row>
    <row r="1065" spans="1:5" x14ac:dyDescent="0.25">
      <c r="A1065" s="90">
        <v>41806</v>
      </c>
      <c r="B1065" s="48">
        <v>2066.1066521041598</v>
      </c>
      <c r="C1065" s="49">
        <v>92.703333333333305</v>
      </c>
      <c r="D1065" s="7">
        <v>6</v>
      </c>
      <c r="E1065" s="7" t="s">
        <v>51</v>
      </c>
    </row>
    <row r="1066" spans="1:5" x14ac:dyDescent="0.25">
      <c r="A1066" s="90">
        <v>41806.5</v>
      </c>
      <c r="B1066" s="48">
        <v>2391.6909986791602</v>
      </c>
      <c r="C1066" s="49">
        <v>89.927499999999995</v>
      </c>
      <c r="D1066" s="7">
        <v>6</v>
      </c>
      <c r="E1066" s="7" t="s">
        <v>51</v>
      </c>
    </row>
    <row r="1067" spans="1:5" x14ac:dyDescent="0.25">
      <c r="A1067" s="90">
        <v>41807</v>
      </c>
      <c r="B1067" s="48">
        <v>2231.3980455291598</v>
      </c>
      <c r="C1067" s="49">
        <v>92.654999999999902</v>
      </c>
      <c r="D1067" s="7">
        <v>6</v>
      </c>
      <c r="E1067" s="7" t="s">
        <v>51</v>
      </c>
    </row>
    <row r="1068" spans="1:5" x14ac:dyDescent="0.25">
      <c r="A1068" s="90">
        <v>41807.5</v>
      </c>
      <c r="B1068" s="48">
        <v>2742.09098012499</v>
      </c>
      <c r="C1068" s="49">
        <v>93.805833333333297</v>
      </c>
      <c r="D1068" s="7">
        <v>6</v>
      </c>
      <c r="E1068" s="7" t="s">
        <v>51</v>
      </c>
    </row>
    <row r="1069" spans="1:5" x14ac:dyDescent="0.25">
      <c r="A1069" s="90">
        <v>41808</v>
      </c>
      <c r="B1069" s="48">
        <v>2318.3316843083298</v>
      </c>
      <c r="C1069" s="49">
        <v>91.402500000000003</v>
      </c>
      <c r="D1069" s="7">
        <v>6</v>
      </c>
      <c r="E1069" s="7" t="s">
        <v>51</v>
      </c>
    </row>
    <row r="1070" spans="1:5" x14ac:dyDescent="0.25">
      <c r="A1070" s="90">
        <v>41808.5</v>
      </c>
      <c r="B1070" s="48">
        <v>2765.9187628833301</v>
      </c>
      <c r="C1070" s="49">
        <v>92.496666666666599</v>
      </c>
      <c r="D1070" s="7">
        <v>6</v>
      </c>
      <c r="E1070" s="7" t="s">
        <v>51</v>
      </c>
    </row>
    <row r="1071" spans="1:5" x14ac:dyDescent="0.25">
      <c r="A1071" s="90">
        <v>41809</v>
      </c>
      <c r="B1071" s="48">
        <v>2283.41872064166</v>
      </c>
      <c r="C1071" s="49">
        <v>90.926666666666605</v>
      </c>
      <c r="D1071" s="7">
        <v>6</v>
      </c>
      <c r="E1071" s="7" t="s">
        <v>51</v>
      </c>
    </row>
    <row r="1072" spans="1:5" x14ac:dyDescent="0.25">
      <c r="A1072" s="90">
        <v>41809.5</v>
      </c>
      <c r="B1072" s="48">
        <v>2579.1935956208299</v>
      </c>
      <c r="C1072" s="49">
        <v>95.913333333333298</v>
      </c>
      <c r="D1072" s="7">
        <v>6</v>
      </c>
      <c r="E1072" s="7" t="s">
        <v>51</v>
      </c>
    </row>
    <row r="1073" spans="1:5" x14ac:dyDescent="0.25">
      <c r="A1073" s="90">
        <v>41810</v>
      </c>
      <c r="B1073" s="48">
        <v>2345.47395315833</v>
      </c>
      <c r="C1073" s="49">
        <v>92.822500000000005</v>
      </c>
      <c r="D1073" s="7">
        <v>6</v>
      </c>
      <c r="E1073" s="7" t="s">
        <v>51</v>
      </c>
    </row>
    <row r="1074" spans="1:5" x14ac:dyDescent="0.25">
      <c r="A1074" s="90">
        <v>41810.5</v>
      </c>
      <c r="B1074" s="48">
        <v>2774.09424652499</v>
      </c>
      <c r="C1074" s="49">
        <v>93.805833333333297</v>
      </c>
      <c r="D1074" s="7">
        <v>6</v>
      </c>
      <c r="E1074" s="7" t="s">
        <v>51</v>
      </c>
    </row>
    <row r="1075" spans="1:5" x14ac:dyDescent="0.25">
      <c r="A1075" s="90">
        <v>41811</v>
      </c>
      <c r="B1075" s="48">
        <v>2511.9457208888798</v>
      </c>
      <c r="C1075" s="49">
        <v>96.0555555555555</v>
      </c>
      <c r="D1075" s="7">
        <v>6</v>
      </c>
      <c r="E1075" s="7" t="s">
        <v>51</v>
      </c>
    </row>
    <row r="1076" spans="1:5" x14ac:dyDescent="0.25">
      <c r="A1076" s="90">
        <v>41811.5</v>
      </c>
      <c r="B1076" s="48">
        <v>2589.7789234666602</v>
      </c>
      <c r="C1076" s="49">
        <v>91.576666666666597</v>
      </c>
      <c r="D1076" s="7">
        <v>6</v>
      </c>
      <c r="E1076" s="7" t="s">
        <v>51</v>
      </c>
    </row>
    <row r="1077" spans="1:5" x14ac:dyDescent="0.25">
      <c r="A1077" s="90">
        <v>41812</v>
      </c>
      <c r="B1077" s="48">
        <v>2260.8152649937501</v>
      </c>
      <c r="C1077" s="49">
        <v>90.302499999999995</v>
      </c>
      <c r="D1077" s="7">
        <v>6</v>
      </c>
      <c r="E1077" s="7" t="s">
        <v>51</v>
      </c>
    </row>
    <row r="1078" spans="1:5" x14ac:dyDescent="0.25">
      <c r="A1078" s="90">
        <v>41812.5</v>
      </c>
      <c r="B1078" s="48">
        <v>2314.3122076</v>
      </c>
      <c r="C1078" s="49">
        <v>93.009166666666601</v>
      </c>
      <c r="D1078" s="7">
        <v>6</v>
      </c>
      <c r="E1078" s="7" t="s">
        <v>51</v>
      </c>
    </row>
    <row r="1079" spans="1:5" x14ac:dyDescent="0.25">
      <c r="A1079" s="90">
        <v>41813</v>
      </c>
      <c r="B1079" s="48">
        <v>2167.0786755899899</v>
      </c>
      <c r="C1079" s="49">
        <v>95.102000000000004</v>
      </c>
      <c r="D1079" s="7">
        <v>6</v>
      </c>
      <c r="E1079" s="7" t="s">
        <v>51</v>
      </c>
    </row>
    <row r="1080" spans="1:5" x14ac:dyDescent="0.25">
      <c r="A1080" s="90">
        <v>41813.5</v>
      </c>
      <c r="B1080" s="48">
        <v>2499.29126914166</v>
      </c>
      <c r="C1080" s="49">
        <v>93.831666666666607</v>
      </c>
      <c r="D1080" s="7">
        <v>6</v>
      </c>
      <c r="E1080" s="7" t="s">
        <v>51</v>
      </c>
    </row>
    <row r="1081" spans="1:5" x14ac:dyDescent="0.25">
      <c r="A1081" s="90">
        <v>41814</v>
      </c>
      <c r="B1081" s="48">
        <v>2245.5092780908999</v>
      </c>
      <c r="C1081" s="49">
        <v>92.270909090909001</v>
      </c>
      <c r="D1081" s="7">
        <v>6</v>
      </c>
      <c r="E1081" s="7" t="s">
        <v>51</v>
      </c>
    </row>
    <row r="1082" spans="1:5" x14ac:dyDescent="0.25">
      <c r="A1082" s="90">
        <v>41814.5</v>
      </c>
      <c r="B1082" s="48">
        <v>2493.59503287083</v>
      </c>
      <c r="C1082" s="49">
        <v>95.849166666666605</v>
      </c>
      <c r="D1082" s="7">
        <v>6</v>
      </c>
      <c r="E1082" s="7" t="s">
        <v>51</v>
      </c>
    </row>
    <row r="1083" spans="1:5" x14ac:dyDescent="0.25">
      <c r="A1083" s="90">
        <v>41815</v>
      </c>
      <c r="B1083" s="48">
        <v>2274.4805100541598</v>
      </c>
      <c r="C1083" s="49">
        <v>92.894999999999897</v>
      </c>
      <c r="D1083" s="7">
        <v>6</v>
      </c>
      <c r="E1083" s="7" t="s">
        <v>51</v>
      </c>
    </row>
    <row r="1084" spans="1:5" x14ac:dyDescent="0.25">
      <c r="A1084" s="90">
        <v>41815.5</v>
      </c>
      <c r="B1084" s="48">
        <v>2519.4081521583298</v>
      </c>
      <c r="C1084" s="49">
        <v>97.459166666666604</v>
      </c>
      <c r="D1084" s="7">
        <v>6</v>
      </c>
      <c r="E1084" s="7" t="s">
        <v>51</v>
      </c>
    </row>
    <row r="1085" spans="1:5" x14ac:dyDescent="0.25">
      <c r="A1085" s="90">
        <v>41816</v>
      </c>
      <c r="B1085" s="48">
        <v>2344.2071731041601</v>
      </c>
      <c r="C1085" s="49">
        <v>90.898333333333298</v>
      </c>
      <c r="D1085" s="7">
        <v>6</v>
      </c>
      <c r="E1085" s="7" t="s">
        <v>51</v>
      </c>
    </row>
    <row r="1086" spans="1:5" x14ac:dyDescent="0.25">
      <c r="A1086" s="90">
        <v>41816.5</v>
      </c>
      <c r="B1086" s="48">
        <v>2672.66476106666</v>
      </c>
      <c r="C1086" s="49">
        <v>92.4224999999999</v>
      </c>
      <c r="D1086" s="7">
        <v>6</v>
      </c>
      <c r="E1086" s="7" t="s">
        <v>51</v>
      </c>
    </row>
    <row r="1087" spans="1:5" x14ac:dyDescent="0.25">
      <c r="A1087" s="90">
        <v>41817</v>
      </c>
      <c r="B1087" s="48">
        <v>2233.1198583833302</v>
      </c>
      <c r="C1087" s="49">
        <v>96.047499999999999</v>
      </c>
      <c r="D1087" s="7">
        <v>6</v>
      </c>
      <c r="E1087" s="7" t="s">
        <v>51</v>
      </c>
    </row>
    <row r="1088" spans="1:5" x14ac:dyDescent="0.25">
      <c r="A1088" s="90">
        <v>41817.5</v>
      </c>
      <c r="B1088" s="48">
        <v>2668.0619382708301</v>
      </c>
      <c r="C1088" s="49">
        <v>92.858333333333306</v>
      </c>
      <c r="D1088" s="7">
        <v>6</v>
      </c>
      <c r="E1088" s="7" t="s">
        <v>51</v>
      </c>
    </row>
    <row r="1089" spans="1:5" x14ac:dyDescent="0.25">
      <c r="A1089" s="90">
        <v>41818</v>
      </c>
      <c r="B1089" s="48">
        <v>2219.4378834791601</v>
      </c>
      <c r="C1089" s="49">
        <v>96.7766666666666</v>
      </c>
      <c r="D1089" s="7">
        <v>6</v>
      </c>
      <c r="E1089" s="7" t="s">
        <v>51</v>
      </c>
    </row>
    <row r="1090" spans="1:5" x14ac:dyDescent="0.25">
      <c r="A1090" s="90">
        <v>41818.5</v>
      </c>
      <c r="B1090" s="48">
        <v>2484.5921682708299</v>
      </c>
      <c r="C1090" s="49">
        <v>93.782499999999999</v>
      </c>
      <c r="D1090" s="7">
        <v>6</v>
      </c>
      <c r="E1090" s="7" t="s">
        <v>51</v>
      </c>
    </row>
    <row r="1091" spans="1:5" x14ac:dyDescent="0.25">
      <c r="A1091" s="90">
        <v>41819</v>
      </c>
      <c r="B1091" s="48">
        <v>1975.0117345541601</v>
      </c>
      <c r="C1091" s="49">
        <v>91.845833333333303</v>
      </c>
      <c r="D1091" s="7">
        <v>6</v>
      </c>
      <c r="E1091" s="7" t="s">
        <v>51</v>
      </c>
    </row>
    <row r="1092" spans="1:5" x14ac:dyDescent="0.25">
      <c r="A1092" s="90">
        <v>41819.5</v>
      </c>
      <c r="B1092" s="48">
        <v>2351.1718993333302</v>
      </c>
      <c r="C1092" s="49">
        <v>94.476666666666603</v>
      </c>
      <c r="D1092" s="7">
        <v>6</v>
      </c>
      <c r="E1092" s="7" t="s">
        <v>51</v>
      </c>
    </row>
    <row r="1093" spans="1:5" x14ac:dyDescent="0.25">
      <c r="A1093" s="90">
        <v>41820</v>
      </c>
      <c r="B1093" s="48">
        <v>2140.66846049374</v>
      </c>
      <c r="C1093" s="49">
        <v>95.429999999999893</v>
      </c>
      <c r="D1093" s="7">
        <v>6</v>
      </c>
      <c r="E1093" s="7" t="s">
        <v>51</v>
      </c>
    </row>
    <row r="1094" spans="1:5" x14ac:dyDescent="0.25">
      <c r="A1094" s="90">
        <v>41820.5</v>
      </c>
      <c r="B1094" s="48">
        <v>2271.0611251458299</v>
      </c>
      <c r="C1094" s="49">
        <v>92.961666666666602</v>
      </c>
      <c r="D1094" s="7">
        <v>6</v>
      </c>
      <c r="E1094" s="7" t="s">
        <v>51</v>
      </c>
    </row>
    <row r="1095" spans="1:5" x14ac:dyDescent="0.25">
      <c r="A1095" s="90">
        <v>41821</v>
      </c>
      <c r="B1095" s="48">
        <v>2574.4839794437498</v>
      </c>
      <c r="C1095" s="49">
        <v>94.661249999999995</v>
      </c>
      <c r="D1095" s="7">
        <v>7</v>
      </c>
      <c r="E1095" s="7" t="s">
        <v>51</v>
      </c>
    </row>
    <row r="1096" spans="1:5" x14ac:dyDescent="0.25">
      <c r="A1096" s="90">
        <v>41821.5</v>
      </c>
      <c r="B1096" s="48">
        <v>2609.5576928791602</v>
      </c>
      <c r="C1096" s="49">
        <v>91.629166666666606</v>
      </c>
      <c r="D1096" s="7">
        <v>7</v>
      </c>
      <c r="E1096" s="7" t="s">
        <v>51</v>
      </c>
    </row>
    <row r="1097" spans="1:5" x14ac:dyDescent="0.25">
      <c r="A1097" s="90">
        <v>41822</v>
      </c>
      <c r="B1097" s="48">
        <v>2346.5856706916602</v>
      </c>
      <c r="C1097" s="49">
        <v>93.872500000000002</v>
      </c>
      <c r="D1097" s="7">
        <v>7</v>
      </c>
      <c r="E1097" s="7" t="s">
        <v>51</v>
      </c>
    </row>
    <row r="1098" spans="1:5" x14ac:dyDescent="0.25">
      <c r="A1098" s="90">
        <v>41822.5</v>
      </c>
      <c r="B1098" s="48">
        <v>2516.7227591958299</v>
      </c>
      <c r="C1098" s="49">
        <v>94.749166666666596</v>
      </c>
      <c r="D1098" s="7">
        <v>7</v>
      </c>
      <c r="E1098" s="7" t="s">
        <v>51</v>
      </c>
    </row>
    <row r="1099" spans="1:5" x14ac:dyDescent="0.25">
      <c r="A1099" s="90">
        <v>41823</v>
      </c>
      <c r="B1099" s="48">
        <v>2310.1774498208301</v>
      </c>
      <c r="C1099" s="49">
        <v>94.245000000000005</v>
      </c>
      <c r="D1099" s="7">
        <v>7</v>
      </c>
      <c r="E1099" s="7" t="s">
        <v>51</v>
      </c>
    </row>
    <row r="1100" spans="1:5" x14ac:dyDescent="0.25">
      <c r="A1100" s="90">
        <v>41823.5</v>
      </c>
      <c r="B1100" s="48">
        <v>2751.0745728249999</v>
      </c>
      <c r="C1100" s="49">
        <v>90.465000000000003</v>
      </c>
      <c r="D1100" s="7">
        <v>7</v>
      </c>
      <c r="E1100" s="7" t="s">
        <v>51</v>
      </c>
    </row>
    <row r="1101" spans="1:5" x14ac:dyDescent="0.25">
      <c r="A1101" s="90">
        <v>41824</v>
      </c>
      <c r="B1101" s="48">
        <v>2400.1643356333302</v>
      </c>
      <c r="C1101" s="49">
        <v>94.051666666666605</v>
      </c>
      <c r="D1101" s="7">
        <v>7</v>
      </c>
      <c r="E1101" s="7" t="s">
        <v>51</v>
      </c>
    </row>
    <row r="1102" spans="1:5" x14ac:dyDescent="0.25">
      <c r="A1102" s="90">
        <v>41824.5</v>
      </c>
      <c r="B1102" s="48">
        <v>2722.1102453374901</v>
      </c>
      <c r="C1102" s="49">
        <v>94.584166666666604</v>
      </c>
      <c r="D1102" s="7">
        <v>7</v>
      </c>
      <c r="E1102" s="7" t="s">
        <v>51</v>
      </c>
    </row>
    <row r="1103" spans="1:5" x14ac:dyDescent="0.25">
      <c r="A1103" s="90">
        <v>41825</v>
      </c>
      <c r="B1103" s="48">
        <v>2495.8680823333302</v>
      </c>
      <c r="C1103" s="49">
        <v>90.363333333333301</v>
      </c>
      <c r="D1103" s="7">
        <v>7</v>
      </c>
      <c r="E1103" s="7" t="s">
        <v>51</v>
      </c>
    </row>
    <row r="1104" spans="1:5" x14ac:dyDescent="0.25">
      <c r="A1104" s="90">
        <v>41825.5</v>
      </c>
      <c r="B1104" s="48">
        <v>2687.2987756124899</v>
      </c>
      <c r="C1104" s="49">
        <v>94.014166666666597</v>
      </c>
      <c r="D1104" s="7">
        <v>7</v>
      </c>
      <c r="E1104" s="7" t="s">
        <v>51</v>
      </c>
    </row>
    <row r="1105" spans="1:5" x14ac:dyDescent="0.25">
      <c r="A1105" s="90">
        <v>41826</v>
      </c>
      <c r="B1105" s="48">
        <v>2199.4620709124902</v>
      </c>
      <c r="C1105" s="49">
        <v>91.417500000000004</v>
      </c>
      <c r="D1105" s="7">
        <v>7</v>
      </c>
      <c r="E1105" s="7" t="s">
        <v>51</v>
      </c>
    </row>
    <row r="1106" spans="1:5" x14ac:dyDescent="0.25">
      <c r="A1106" s="90">
        <v>41826.5</v>
      </c>
      <c r="B1106" s="48">
        <v>2519.9222484124898</v>
      </c>
      <c r="C1106" s="49">
        <v>94.453333333333305</v>
      </c>
      <c r="D1106" s="7">
        <v>7</v>
      </c>
      <c r="E1106" s="7" t="s">
        <v>51</v>
      </c>
    </row>
    <row r="1107" spans="1:5" x14ac:dyDescent="0.25">
      <c r="A1107" s="90">
        <v>41827</v>
      </c>
      <c r="B1107" s="48">
        <v>2144.8894027624901</v>
      </c>
      <c r="C1107" s="49">
        <v>94.170833333333306</v>
      </c>
      <c r="D1107" s="7">
        <v>7</v>
      </c>
      <c r="E1107" s="7" t="s">
        <v>51</v>
      </c>
    </row>
    <row r="1108" spans="1:5" x14ac:dyDescent="0.25">
      <c r="A1108" s="90">
        <v>41827.5</v>
      </c>
      <c r="B1108" s="48">
        <v>2539.6737235833298</v>
      </c>
      <c r="C1108" s="49">
        <v>93.12</v>
      </c>
      <c r="D1108" s="7">
        <v>7</v>
      </c>
      <c r="E1108" s="7" t="s">
        <v>51</v>
      </c>
    </row>
    <row r="1109" spans="1:5" x14ac:dyDescent="0.25">
      <c r="A1109" s="90">
        <v>41828</v>
      </c>
      <c r="B1109" s="48">
        <v>2440.8228677041602</v>
      </c>
      <c r="C1109" s="49">
        <v>96.348333333333301</v>
      </c>
      <c r="D1109" s="7">
        <v>7</v>
      </c>
      <c r="E1109" s="7" t="s">
        <v>51</v>
      </c>
    </row>
    <row r="1110" spans="1:5" x14ac:dyDescent="0.25">
      <c r="A1110" s="90">
        <v>41828.5</v>
      </c>
      <c r="B1110" s="48">
        <v>2736.0700492958299</v>
      </c>
      <c r="C1110" s="49">
        <v>92.232500000000002</v>
      </c>
      <c r="D1110" s="7">
        <v>7</v>
      </c>
      <c r="E1110" s="7" t="s">
        <v>51</v>
      </c>
    </row>
    <row r="1111" spans="1:5" x14ac:dyDescent="0.25">
      <c r="A1111" s="90">
        <v>41829</v>
      </c>
      <c r="B1111" s="48">
        <v>2403.47110140416</v>
      </c>
      <c r="C1111" s="49">
        <v>95.015833333333305</v>
      </c>
      <c r="D1111" s="7">
        <v>7</v>
      </c>
      <c r="E1111" s="7" t="s">
        <v>51</v>
      </c>
    </row>
    <row r="1112" spans="1:5" x14ac:dyDescent="0.25">
      <c r="A1112" s="90">
        <v>41829.5</v>
      </c>
      <c r="B1112" s="48">
        <v>2780.5965677541599</v>
      </c>
      <c r="C1112" s="49">
        <v>93.649166666666602</v>
      </c>
      <c r="D1112" s="7">
        <v>7</v>
      </c>
      <c r="E1112" s="7" t="s">
        <v>51</v>
      </c>
    </row>
    <row r="1113" spans="1:5" x14ac:dyDescent="0.25">
      <c r="A1113" s="90">
        <v>41830</v>
      </c>
      <c r="B1113" s="48">
        <v>2162.8221352833302</v>
      </c>
      <c r="C1113" s="49">
        <v>93.278333333333293</v>
      </c>
      <c r="D1113" s="7">
        <v>7</v>
      </c>
      <c r="E1113" s="7" t="s">
        <v>51</v>
      </c>
    </row>
    <row r="1114" spans="1:5" x14ac:dyDescent="0.25">
      <c r="A1114" s="90">
        <v>41830.5</v>
      </c>
      <c r="B1114" s="48">
        <v>2573.8093451916602</v>
      </c>
      <c r="C1114" s="49">
        <v>92.955833333333302</v>
      </c>
      <c r="D1114" s="7">
        <v>7</v>
      </c>
      <c r="E1114" s="7" t="s">
        <v>51</v>
      </c>
    </row>
    <row r="1115" spans="1:5" x14ac:dyDescent="0.25">
      <c r="A1115" s="90">
        <v>41831</v>
      </c>
      <c r="B1115" s="48">
        <v>2343.7493510458198</v>
      </c>
      <c r="C1115" s="49">
        <v>90.924166666666594</v>
      </c>
      <c r="D1115" s="7">
        <v>7</v>
      </c>
      <c r="E1115" s="7" t="s">
        <v>51</v>
      </c>
    </row>
    <row r="1116" spans="1:5" x14ac:dyDescent="0.25">
      <c r="A1116" s="90">
        <v>41831.5</v>
      </c>
      <c r="B1116" s="48">
        <v>2857.1240147541598</v>
      </c>
      <c r="C1116" s="49">
        <v>92.703333333333305</v>
      </c>
      <c r="D1116" s="7">
        <v>7</v>
      </c>
      <c r="E1116" s="7" t="s">
        <v>51</v>
      </c>
    </row>
    <row r="1117" spans="1:5" x14ac:dyDescent="0.25">
      <c r="A1117" s="90">
        <v>41832</v>
      </c>
      <c r="B1117" s="48">
        <v>2318.55609405416</v>
      </c>
      <c r="C1117" s="49">
        <v>93.4016666666666</v>
      </c>
      <c r="D1117" s="7">
        <v>7</v>
      </c>
      <c r="E1117" s="7" t="s">
        <v>51</v>
      </c>
    </row>
    <row r="1118" spans="1:5" x14ac:dyDescent="0.25">
      <c r="A1118" s="90">
        <v>41832.5</v>
      </c>
      <c r="B1118" s="48">
        <v>2505.1996293375</v>
      </c>
      <c r="C1118" s="49">
        <v>90.633333333333297</v>
      </c>
      <c r="D1118" s="7">
        <v>7</v>
      </c>
      <c r="E1118" s="7" t="s">
        <v>51</v>
      </c>
    </row>
    <row r="1119" spans="1:5" x14ac:dyDescent="0.25">
      <c r="A1119" s="90">
        <v>41833</v>
      </c>
      <c r="B1119" s="48">
        <v>2020.46666515416</v>
      </c>
      <c r="C1119" s="49">
        <v>92.266666666666595</v>
      </c>
      <c r="D1119" s="7">
        <v>7</v>
      </c>
      <c r="E1119" s="7" t="s">
        <v>51</v>
      </c>
    </row>
    <row r="1120" spans="1:5" x14ac:dyDescent="0.25">
      <c r="A1120" s="90">
        <v>41833.5</v>
      </c>
      <c r="B1120" s="48">
        <v>2413.80579378333</v>
      </c>
      <c r="C1120" s="49">
        <v>91.115833333333299</v>
      </c>
      <c r="D1120" s="7">
        <v>7</v>
      </c>
      <c r="E1120" s="7" t="s">
        <v>51</v>
      </c>
    </row>
    <row r="1121" spans="1:5" x14ac:dyDescent="0.25">
      <c r="A1121" s="90">
        <v>41834</v>
      </c>
      <c r="B1121" s="48">
        <v>1996.57660631249</v>
      </c>
      <c r="C1121" s="49">
        <v>92.415833333333296</v>
      </c>
      <c r="D1121" s="7">
        <v>7</v>
      </c>
      <c r="E1121" s="7" t="s">
        <v>51</v>
      </c>
    </row>
    <row r="1122" spans="1:5" x14ac:dyDescent="0.25">
      <c r="A1122" s="90">
        <v>41834.5</v>
      </c>
      <c r="B1122" s="48">
        <v>2352.0824248041599</v>
      </c>
      <c r="C1122" s="49">
        <v>94.924166666666594</v>
      </c>
      <c r="D1122" s="7">
        <v>7</v>
      </c>
      <c r="E1122" s="7" t="s">
        <v>51</v>
      </c>
    </row>
    <row r="1123" spans="1:5" x14ac:dyDescent="0.25">
      <c r="A1123" s="90">
        <v>41835</v>
      </c>
      <c r="B1123" s="48">
        <v>2143.90196194583</v>
      </c>
      <c r="C1123" s="49">
        <v>86.441666666666606</v>
      </c>
      <c r="D1123" s="7">
        <v>7</v>
      </c>
      <c r="E1123" s="7" t="s">
        <v>51</v>
      </c>
    </row>
    <row r="1124" spans="1:5" x14ac:dyDescent="0.25">
      <c r="A1124" s="90">
        <v>41835.5</v>
      </c>
      <c r="B1124" s="48">
        <v>2606.9075596708299</v>
      </c>
      <c r="C1124" s="49">
        <v>93.585833333333298</v>
      </c>
      <c r="D1124" s="7">
        <v>7</v>
      </c>
      <c r="E1124" s="7" t="s">
        <v>51</v>
      </c>
    </row>
    <row r="1125" spans="1:5" x14ac:dyDescent="0.25">
      <c r="A1125" s="90">
        <v>41836</v>
      </c>
      <c r="B1125" s="48">
        <v>2324.38466607499</v>
      </c>
      <c r="C1125" s="49">
        <v>91.088333333333296</v>
      </c>
      <c r="D1125" s="7">
        <v>7</v>
      </c>
      <c r="E1125" s="7" t="s">
        <v>51</v>
      </c>
    </row>
    <row r="1126" spans="1:5" x14ac:dyDescent="0.25">
      <c r="A1126" s="90">
        <v>41836.5</v>
      </c>
      <c r="B1126" s="48">
        <v>2648.5148793624899</v>
      </c>
      <c r="C1126" s="49">
        <v>89.025833333333296</v>
      </c>
      <c r="D1126" s="7">
        <v>7</v>
      </c>
      <c r="E1126" s="7" t="s">
        <v>51</v>
      </c>
    </row>
    <row r="1127" spans="1:5" x14ac:dyDescent="0.25">
      <c r="A1127" s="90">
        <v>41837</v>
      </c>
      <c r="B1127" s="48">
        <v>2291.0671482749899</v>
      </c>
      <c r="C1127" s="49">
        <v>92.524166666666602</v>
      </c>
      <c r="D1127" s="7">
        <v>7</v>
      </c>
      <c r="E1127" s="7" t="s">
        <v>51</v>
      </c>
    </row>
    <row r="1128" spans="1:5" x14ac:dyDescent="0.25">
      <c r="A1128" s="90">
        <v>41837.5</v>
      </c>
      <c r="B1128" s="48">
        <v>2642.4324848708302</v>
      </c>
      <c r="C1128" s="49">
        <v>90.219166666666595</v>
      </c>
      <c r="D1128" s="7">
        <v>7</v>
      </c>
      <c r="E1128" s="7" t="s">
        <v>51</v>
      </c>
    </row>
    <row r="1129" spans="1:5" x14ac:dyDescent="0.25">
      <c r="A1129" s="90">
        <v>41838</v>
      </c>
      <c r="B1129" s="48">
        <v>2486.63121728749</v>
      </c>
      <c r="C1129" s="49">
        <v>93.884166666666601</v>
      </c>
      <c r="D1129" s="7">
        <v>7</v>
      </c>
      <c r="E1129" s="7" t="s">
        <v>51</v>
      </c>
    </row>
    <row r="1130" spans="1:5" x14ac:dyDescent="0.25">
      <c r="A1130" s="90">
        <v>41838.5</v>
      </c>
      <c r="B1130" s="48">
        <v>2778.6083636916601</v>
      </c>
      <c r="C1130" s="49">
        <v>93.745833333333294</v>
      </c>
      <c r="D1130" s="7">
        <v>7</v>
      </c>
      <c r="E1130" s="7" t="s">
        <v>51</v>
      </c>
    </row>
    <row r="1131" spans="1:5" x14ac:dyDescent="0.25">
      <c r="A1131" s="90">
        <v>41839</v>
      </c>
      <c r="B1131" s="48">
        <v>2422.4372520291599</v>
      </c>
      <c r="C1131" s="49">
        <v>95.747499999999903</v>
      </c>
      <c r="D1131" s="7">
        <v>7</v>
      </c>
      <c r="E1131" s="7" t="s">
        <v>51</v>
      </c>
    </row>
    <row r="1132" spans="1:5" x14ac:dyDescent="0.25">
      <c r="A1132" s="90">
        <v>41839.5</v>
      </c>
      <c r="B1132" s="48">
        <v>2721.7999010458302</v>
      </c>
      <c r="C1132" s="49">
        <v>90.974166666666605</v>
      </c>
      <c r="D1132" s="7">
        <v>7</v>
      </c>
      <c r="E1132" s="7" t="s">
        <v>51</v>
      </c>
    </row>
    <row r="1133" spans="1:5" x14ac:dyDescent="0.25">
      <c r="A1133" s="90">
        <v>41840</v>
      </c>
      <c r="B1133" s="48">
        <v>2212.9776560874898</v>
      </c>
      <c r="C1133" s="49">
        <v>94.1666666666666</v>
      </c>
      <c r="D1133" s="7">
        <v>7</v>
      </c>
      <c r="E1133" s="7" t="s">
        <v>51</v>
      </c>
    </row>
    <row r="1134" spans="1:5" x14ac:dyDescent="0.25">
      <c r="A1134" s="90">
        <v>41840.5</v>
      </c>
      <c r="B1134" s="48">
        <v>2501.9361610916599</v>
      </c>
      <c r="C1134" s="49">
        <v>96.384166666666601</v>
      </c>
      <c r="D1134" s="7">
        <v>7</v>
      </c>
      <c r="E1134" s="7" t="s">
        <v>51</v>
      </c>
    </row>
    <row r="1135" spans="1:5" x14ac:dyDescent="0.25">
      <c r="A1135" s="90">
        <v>41841</v>
      </c>
      <c r="B1135" s="48">
        <v>2111.5541722166599</v>
      </c>
      <c r="C1135" s="49">
        <v>94.815833333333302</v>
      </c>
      <c r="D1135" s="7">
        <v>7</v>
      </c>
      <c r="E1135" s="7" t="s">
        <v>51</v>
      </c>
    </row>
    <row r="1136" spans="1:5" x14ac:dyDescent="0.25">
      <c r="A1136" s="90">
        <v>41841.5</v>
      </c>
      <c r="B1136" s="48">
        <v>2530.7492368666599</v>
      </c>
      <c r="C1136" s="49">
        <v>95.547499999999999</v>
      </c>
      <c r="D1136" s="7">
        <v>7</v>
      </c>
      <c r="E1136" s="7" t="s">
        <v>51</v>
      </c>
    </row>
    <row r="1137" spans="1:5" x14ac:dyDescent="0.25">
      <c r="A1137" s="90">
        <v>41842</v>
      </c>
      <c r="B1137" s="48">
        <v>2497.3223774458202</v>
      </c>
      <c r="C1137" s="49">
        <v>90.974999999999895</v>
      </c>
      <c r="D1137" s="7">
        <v>7</v>
      </c>
      <c r="E1137" s="7" t="s">
        <v>51</v>
      </c>
    </row>
    <row r="1138" spans="1:5" x14ac:dyDescent="0.25">
      <c r="A1138" s="90">
        <v>41842.5</v>
      </c>
      <c r="B1138" s="48">
        <v>2732.7460427999999</v>
      </c>
      <c r="C1138" s="49">
        <v>92.144166666666607</v>
      </c>
      <c r="D1138" s="7">
        <v>7</v>
      </c>
      <c r="E1138" s="7" t="s">
        <v>51</v>
      </c>
    </row>
    <row r="1139" spans="1:5" x14ac:dyDescent="0.25">
      <c r="A1139" s="90">
        <v>41843</v>
      </c>
      <c r="B1139" s="48">
        <v>2439.8128192833301</v>
      </c>
      <c r="C1139" s="49">
        <v>91.504444444444403</v>
      </c>
      <c r="D1139" s="7">
        <v>7</v>
      </c>
      <c r="E1139" s="7" t="s">
        <v>51</v>
      </c>
    </row>
    <row r="1140" spans="1:5" x14ac:dyDescent="0.25">
      <c r="A1140" s="90">
        <v>41843.5</v>
      </c>
      <c r="B1140" s="48">
        <v>2564.54435559999</v>
      </c>
      <c r="C1140" s="49">
        <v>94.920833333333306</v>
      </c>
      <c r="D1140" s="7">
        <v>7</v>
      </c>
      <c r="E1140" s="7" t="s">
        <v>51</v>
      </c>
    </row>
    <row r="1141" spans="1:5" x14ac:dyDescent="0.25">
      <c r="A1141" s="90">
        <v>41844</v>
      </c>
      <c r="B1141" s="48">
        <v>2039.49136985833</v>
      </c>
      <c r="C1141" s="49">
        <v>95.2141666666666</v>
      </c>
      <c r="D1141" s="7">
        <v>7</v>
      </c>
      <c r="E1141" s="7" t="s">
        <v>51</v>
      </c>
    </row>
    <row r="1142" spans="1:5" x14ac:dyDescent="0.25">
      <c r="A1142" s="90">
        <v>41844.5</v>
      </c>
      <c r="B1142" s="48">
        <v>2476.18546571249</v>
      </c>
      <c r="C1142" s="49">
        <v>94.086666666666602</v>
      </c>
      <c r="D1142" s="7">
        <v>7</v>
      </c>
      <c r="E1142" s="7" t="s">
        <v>51</v>
      </c>
    </row>
    <row r="1143" spans="1:5" x14ac:dyDescent="0.25">
      <c r="A1143" s="90">
        <v>41845</v>
      </c>
      <c r="B1143" s="48">
        <v>2162.33460924166</v>
      </c>
      <c r="C1143" s="49">
        <v>92.909999999999897</v>
      </c>
      <c r="D1143" s="7">
        <v>7</v>
      </c>
      <c r="E1143" s="7" t="s">
        <v>51</v>
      </c>
    </row>
    <row r="1144" spans="1:5" x14ac:dyDescent="0.25">
      <c r="A1144" s="90">
        <v>41845.5</v>
      </c>
      <c r="B1144" s="48">
        <v>2505.5693950791601</v>
      </c>
      <c r="C1144" s="49">
        <v>92.474166666666605</v>
      </c>
      <c r="D1144" s="7">
        <v>7</v>
      </c>
      <c r="E1144" s="7" t="s">
        <v>51</v>
      </c>
    </row>
    <row r="1145" spans="1:5" x14ac:dyDescent="0.25">
      <c r="A1145" s="90">
        <v>41846</v>
      </c>
      <c r="B1145" s="48">
        <v>2241.4802592041601</v>
      </c>
      <c r="C1145" s="49">
        <v>89.757499999999993</v>
      </c>
      <c r="D1145" s="7">
        <v>7</v>
      </c>
      <c r="E1145" s="7" t="s">
        <v>51</v>
      </c>
    </row>
    <row r="1146" spans="1:5" x14ac:dyDescent="0.25">
      <c r="A1146" s="90">
        <v>41846.5</v>
      </c>
      <c r="B1146" s="48">
        <v>2905.0637619208301</v>
      </c>
      <c r="C1146" s="49">
        <v>93.077499999999901</v>
      </c>
      <c r="D1146" s="7">
        <v>7</v>
      </c>
      <c r="E1146" s="7" t="s">
        <v>51</v>
      </c>
    </row>
    <row r="1147" spans="1:5" x14ac:dyDescent="0.25">
      <c r="A1147" s="90">
        <v>41847</v>
      </c>
      <c r="B1147" s="48">
        <v>2179.3773501249898</v>
      </c>
      <c r="C1147" s="49">
        <v>90.888333333333307</v>
      </c>
      <c r="D1147" s="7">
        <v>7</v>
      </c>
      <c r="E1147" s="7" t="s">
        <v>51</v>
      </c>
    </row>
    <row r="1148" spans="1:5" x14ac:dyDescent="0.25">
      <c r="A1148" s="90">
        <v>41847.5</v>
      </c>
      <c r="B1148" s="48">
        <v>2483.37733289166</v>
      </c>
      <c r="C1148" s="49">
        <v>93.18</v>
      </c>
      <c r="D1148" s="7">
        <v>7</v>
      </c>
      <c r="E1148" s="7" t="s">
        <v>51</v>
      </c>
    </row>
    <row r="1149" spans="1:5" x14ac:dyDescent="0.25">
      <c r="A1149" s="90">
        <v>41848</v>
      </c>
      <c r="B1149" s="48">
        <v>1970.0525984583301</v>
      </c>
      <c r="C1149" s="49">
        <v>92.563333333333304</v>
      </c>
      <c r="D1149" s="7">
        <v>7</v>
      </c>
      <c r="E1149" s="7" t="s">
        <v>51</v>
      </c>
    </row>
    <row r="1150" spans="1:5" x14ac:dyDescent="0.25">
      <c r="A1150" s="90">
        <v>41848.5</v>
      </c>
      <c r="B1150" s="48">
        <v>2421.4947473458301</v>
      </c>
      <c r="C1150" s="49">
        <v>94.260833333333295</v>
      </c>
      <c r="D1150" s="7">
        <v>7</v>
      </c>
      <c r="E1150" s="7" t="s">
        <v>51</v>
      </c>
    </row>
    <row r="1151" spans="1:5" x14ac:dyDescent="0.25">
      <c r="A1151" s="90">
        <v>41849</v>
      </c>
      <c r="B1151" s="48">
        <v>2258.18339816249</v>
      </c>
      <c r="C1151" s="49">
        <v>88.240833333333299</v>
      </c>
      <c r="D1151" s="7">
        <v>7</v>
      </c>
      <c r="E1151" s="7" t="s">
        <v>51</v>
      </c>
    </row>
    <row r="1152" spans="1:5" x14ac:dyDescent="0.25">
      <c r="A1152" s="90">
        <v>41849.5</v>
      </c>
      <c r="B1152" s="48">
        <v>2689.0604894916601</v>
      </c>
      <c r="C1152" s="49">
        <v>92.031666666666595</v>
      </c>
      <c r="D1152" s="7">
        <v>7</v>
      </c>
      <c r="E1152" s="7" t="s">
        <v>51</v>
      </c>
    </row>
    <row r="1153" spans="1:5" x14ac:dyDescent="0.25">
      <c r="A1153" s="90">
        <v>41850</v>
      </c>
      <c r="B1153" s="48">
        <v>2404.6785901416602</v>
      </c>
      <c r="C1153" s="49">
        <v>92.867500000000007</v>
      </c>
      <c r="D1153" s="7">
        <v>7</v>
      </c>
      <c r="E1153" s="7" t="s">
        <v>51</v>
      </c>
    </row>
    <row r="1154" spans="1:5" x14ac:dyDescent="0.25">
      <c r="A1154" s="90">
        <v>41850.5</v>
      </c>
      <c r="B1154" s="48">
        <v>2544.4278952458299</v>
      </c>
      <c r="C1154" s="49">
        <v>91.5416666666666</v>
      </c>
      <c r="D1154" s="7">
        <v>7</v>
      </c>
      <c r="E1154" s="7" t="s">
        <v>51</v>
      </c>
    </row>
    <row r="1155" spans="1:5" x14ac:dyDescent="0.25">
      <c r="A1155" s="90">
        <v>41851</v>
      </c>
      <c r="B1155" s="48">
        <v>2210.3872715416601</v>
      </c>
      <c r="C1155" s="49">
        <v>94.8541666666666</v>
      </c>
      <c r="D1155" s="7">
        <v>7</v>
      </c>
      <c r="E1155" s="7" t="s">
        <v>51</v>
      </c>
    </row>
    <row r="1156" spans="1:5" x14ac:dyDescent="0.25">
      <c r="A1156" s="90">
        <v>41851.5</v>
      </c>
      <c r="B1156" s="48">
        <v>2609.8060056208301</v>
      </c>
      <c r="C1156" s="49">
        <v>90.887500000000003</v>
      </c>
      <c r="D1156" s="7">
        <v>7</v>
      </c>
      <c r="E1156" s="7" t="s">
        <v>51</v>
      </c>
    </row>
    <row r="1157" spans="1:5" x14ac:dyDescent="0.25">
      <c r="A1157" s="90">
        <v>41852</v>
      </c>
      <c r="B1157" s="48">
        <v>2268.1242514916598</v>
      </c>
      <c r="C1157" s="49">
        <v>92.579166666666595</v>
      </c>
      <c r="D1157" s="7">
        <v>8</v>
      </c>
      <c r="E1157" s="7" t="s">
        <v>51</v>
      </c>
    </row>
    <row r="1158" spans="1:5" x14ac:dyDescent="0.25">
      <c r="A1158" s="90">
        <v>41852.5</v>
      </c>
      <c r="B1158" s="48">
        <v>2530.30713499166</v>
      </c>
      <c r="C1158" s="49">
        <v>95.422499999999999</v>
      </c>
      <c r="D1158" s="7">
        <v>8</v>
      </c>
      <c r="E1158" s="7" t="s">
        <v>51</v>
      </c>
    </row>
    <row r="1159" spans="1:5" x14ac:dyDescent="0.25">
      <c r="A1159" s="90">
        <v>41853</v>
      </c>
      <c r="B1159" s="48">
        <v>2248.5141886624901</v>
      </c>
      <c r="C1159" s="49">
        <v>94.640833333333305</v>
      </c>
      <c r="D1159" s="7">
        <v>8</v>
      </c>
      <c r="E1159" s="7" t="s">
        <v>51</v>
      </c>
    </row>
    <row r="1160" spans="1:5" x14ac:dyDescent="0.25">
      <c r="A1160" s="90">
        <v>41853.5</v>
      </c>
      <c r="B1160" s="48">
        <v>2468.9981134874902</v>
      </c>
      <c r="C1160" s="49">
        <v>94.069166666666604</v>
      </c>
      <c r="D1160" s="7">
        <v>8</v>
      </c>
      <c r="E1160" s="7" t="s">
        <v>51</v>
      </c>
    </row>
    <row r="1161" spans="1:5" x14ac:dyDescent="0.25">
      <c r="A1161" s="90">
        <v>41854</v>
      </c>
      <c r="B1161" s="48">
        <v>2007.1091398083299</v>
      </c>
      <c r="C1161" s="49">
        <v>91.788333333333298</v>
      </c>
      <c r="D1161" s="7">
        <v>8</v>
      </c>
      <c r="E1161" s="7" t="s">
        <v>51</v>
      </c>
    </row>
    <row r="1162" spans="1:5" x14ac:dyDescent="0.25">
      <c r="A1162" s="90">
        <v>41854.5</v>
      </c>
      <c r="B1162" s="48">
        <v>2283.2115860958302</v>
      </c>
      <c r="C1162" s="49">
        <v>88.107500000000002</v>
      </c>
      <c r="D1162" s="7">
        <v>8</v>
      </c>
      <c r="E1162" s="7" t="s">
        <v>51</v>
      </c>
    </row>
    <row r="1163" spans="1:5" x14ac:dyDescent="0.25">
      <c r="A1163" s="90">
        <v>41855</v>
      </c>
      <c r="B1163" s="48">
        <v>1926.3508711791601</v>
      </c>
      <c r="C1163" s="49">
        <v>92.053333333333299</v>
      </c>
      <c r="D1163" s="7">
        <v>8</v>
      </c>
      <c r="E1163" s="7" t="s">
        <v>51</v>
      </c>
    </row>
    <row r="1164" spans="1:5" x14ac:dyDescent="0.25">
      <c r="A1164" s="90">
        <v>41855.5</v>
      </c>
      <c r="B1164" s="48">
        <v>2254.4026167624902</v>
      </c>
      <c r="C1164" s="49">
        <v>94.427499999999995</v>
      </c>
      <c r="D1164" s="7">
        <v>8</v>
      </c>
      <c r="E1164" s="7" t="s">
        <v>51</v>
      </c>
    </row>
    <row r="1165" spans="1:5" x14ac:dyDescent="0.25">
      <c r="A1165" s="90">
        <v>41856</v>
      </c>
      <c r="B1165" s="48">
        <v>2097.32178277499</v>
      </c>
      <c r="C1165" s="49">
        <v>94.785833333333301</v>
      </c>
      <c r="D1165" s="7">
        <v>8</v>
      </c>
      <c r="E1165" s="7" t="s">
        <v>51</v>
      </c>
    </row>
    <row r="1166" spans="1:5" x14ac:dyDescent="0.25">
      <c r="A1166" s="90">
        <v>41856.5</v>
      </c>
      <c r="B1166" s="48">
        <v>2447.0156194791598</v>
      </c>
      <c r="C1166" s="49">
        <v>92.864999999999995</v>
      </c>
      <c r="D1166" s="7">
        <v>8</v>
      </c>
      <c r="E1166" s="7" t="s">
        <v>51</v>
      </c>
    </row>
    <row r="1167" spans="1:5" x14ac:dyDescent="0.25">
      <c r="A1167" s="90">
        <v>41857</v>
      </c>
      <c r="B1167" s="48">
        <v>2058.4143178874901</v>
      </c>
      <c r="C1167" s="49">
        <v>91.605833333333294</v>
      </c>
      <c r="D1167" s="7">
        <v>8</v>
      </c>
      <c r="E1167" s="7" t="s">
        <v>51</v>
      </c>
    </row>
    <row r="1168" spans="1:5" x14ac:dyDescent="0.25">
      <c r="A1168" s="90">
        <v>41857.5</v>
      </c>
      <c r="B1168" s="48">
        <v>2263.9383129583298</v>
      </c>
      <c r="C1168" s="49">
        <v>94.448333333333295</v>
      </c>
      <c r="D1168" s="7">
        <v>8</v>
      </c>
      <c r="E1168" s="7" t="s">
        <v>51</v>
      </c>
    </row>
    <row r="1169" spans="1:5" x14ac:dyDescent="0.25">
      <c r="A1169" s="90">
        <v>41858</v>
      </c>
      <c r="B1169" s="48">
        <v>2234.9891930833301</v>
      </c>
      <c r="C1169" s="49">
        <v>89.094999999999899</v>
      </c>
      <c r="D1169" s="7">
        <v>8</v>
      </c>
      <c r="E1169" s="7" t="s">
        <v>51</v>
      </c>
    </row>
    <row r="1170" spans="1:5" x14ac:dyDescent="0.25">
      <c r="A1170" s="90">
        <v>41858.5</v>
      </c>
      <c r="B1170" s="48">
        <v>2535.4648421291599</v>
      </c>
      <c r="C1170" s="49">
        <v>95.37</v>
      </c>
      <c r="D1170" s="7">
        <v>8</v>
      </c>
      <c r="E1170" s="7" t="s">
        <v>51</v>
      </c>
    </row>
    <row r="1171" spans="1:5" x14ac:dyDescent="0.25">
      <c r="A1171" s="90">
        <v>41859</v>
      </c>
      <c r="B1171" s="48">
        <v>2119.8378024249901</v>
      </c>
      <c r="C1171" s="49">
        <v>92.759166666666601</v>
      </c>
      <c r="D1171" s="7">
        <v>8</v>
      </c>
      <c r="E1171" s="7" t="s">
        <v>51</v>
      </c>
    </row>
    <row r="1172" spans="1:5" x14ac:dyDescent="0.25">
      <c r="A1172" s="90">
        <v>41859.5</v>
      </c>
      <c r="B1172" s="48">
        <v>2611.1508810291598</v>
      </c>
      <c r="C1172" s="49">
        <v>96.861666666666594</v>
      </c>
      <c r="D1172" s="7">
        <v>8</v>
      </c>
      <c r="E1172" s="7" t="s">
        <v>51</v>
      </c>
    </row>
    <row r="1173" spans="1:5" x14ac:dyDescent="0.25">
      <c r="A1173" s="90">
        <v>41860</v>
      </c>
      <c r="B1173" s="48">
        <v>2252.2625322999902</v>
      </c>
      <c r="C1173" s="49">
        <v>92.893333333333302</v>
      </c>
      <c r="D1173" s="7">
        <v>8</v>
      </c>
      <c r="E1173" s="7" t="s">
        <v>51</v>
      </c>
    </row>
    <row r="1174" spans="1:5" x14ac:dyDescent="0.25">
      <c r="A1174" s="90">
        <v>41860.5</v>
      </c>
      <c r="B1174" s="48">
        <v>2435.58375557916</v>
      </c>
      <c r="C1174" s="49">
        <v>91.62</v>
      </c>
      <c r="D1174" s="7">
        <v>8</v>
      </c>
      <c r="E1174" s="7" t="s">
        <v>51</v>
      </c>
    </row>
    <row r="1175" spans="1:5" x14ac:dyDescent="0.25">
      <c r="A1175" s="90">
        <v>41861</v>
      </c>
      <c r="B1175" s="48">
        <v>2012.25450448333</v>
      </c>
      <c r="C1175" s="49">
        <v>95.988333333333301</v>
      </c>
      <c r="D1175" s="7">
        <v>8</v>
      </c>
      <c r="E1175" s="7" t="s">
        <v>51</v>
      </c>
    </row>
    <row r="1176" spans="1:5" x14ac:dyDescent="0.25">
      <c r="A1176" s="90">
        <v>41861.5</v>
      </c>
      <c r="B1176" s="48">
        <v>2306.09973747083</v>
      </c>
      <c r="C1176" s="49">
        <v>94.588333333333296</v>
      </c>
      <c r="D1176" s="7">
        <v>8</v>
      </c>
      <c r="E1176" s="7" t="s">
        <v>51</v>
      </c>
    </row>
    <row r="1177" spans="1:5" x14ac:dyDescent="0.25">
      <c r="A1177" s="90">
        <v>41862</v>
      </c>
      <c r="B1177" s="48">
        <v>1922.23204700416</v>
      </c>
      <c r="C1177" s="49">
        <v>94.031666666666595</v>
      </c>
      <c r="D1177" s="7">
        <v>8</v>
      </c>
      <c r="E1177" s="7" t="s">
        <v>51</v>
      </c>
    </row>
    <row r="1178" spans="1:5" x14ac:dyDescent="0.25">
      <c r="A1178" s="90">
        <v>41862.5</v>
      </c>
      <c r="B1178" s="48">
        <v>2271.5186199166601</v>
      </c>
      <c r="C1178" s="49">
        <v>93.4166666666666</v>
      </c>
      <c r="D1178" s="7">
        <v>8</v>
      </c>
      <c r="E1178" s="7" t="s">
        <v>51</v>
      </c>
    </row>
    <row r="1179" spans="1:5" x14ac:dyDescent="0.25">
      <c r="A1179" s="90">
        <v>41863</v>
      </c>
      <c r="B1179" s="48">
        <v>2173.2485973624898</v>
      </c>
      <c r="C1179" s="49">
        <v>91.315833333333302</v>
      </c>
      <c r="D1179" s="7">
        <v>8</v>
      </c>
      <c r="E1179" s="7" t="s">
        <v>51</v>
      </c>
    </row>
    <row r="1180" spans="1:5" x14ac:dyDescent="0.25">
      <c r="A1180" s="90">
        <v>41863.5</v>
      </c>
      <c r="B1180" s="48">
        <v>2599.35337378333</v>
      </c>
      <c r="C1180" s="49">
        <v>93.227500000000006</v>
      </c>
      <c r="D1180" s="7">
        <v>8</v>
      </c>
      <c r="E1180" s="7" t="s">
        <v>51</v>
      </c>
    </row>
    <row r="1181" spans="1:5" x14ac:dyDescent="0.25">
      <c r="A1181" s="90">
        <v>41864</v>
      </c>
      <c r="B1181" s="48">
        <v>2275.3774637166598</v>
      </c>
      <c r="C1181" s="49">
        <v>95.254999999999995</v>
      </c>
      <c r="D1181" s="7">
        <v>8</v>
      </c>
      <c r="E1181" s="7" t="s">
        <v>51</v>
      </c>
    </row>
    <row r="1182" spans="1:5" x14ac:dyDescent="0.25">
      <c r="A1182" s="90">
        <v>41864.5</v>
      </c>
      <c r="B1182" s="48">
        <v>2572.1158187249898</v>
      </c>
      <c r="C1182" s="49">
        <v>95.577500000000001</v>
      </c>
      <c r="D1182" s="7">
        <v>8</v>
      </c>
      <c r="E1182" s="7" t="s">
        <v>51</v>
      </c>
    </row>
    <row r="1183" spans="1:5" x14ac:dyDescent="0.25">
      <c r="A1183" s="90">
        <v>41865</v>
      </c>
      <c r="B1183" s="48">
        <v>2332.2469968083201</v>
      </c>
      <c r="C1183" s="49">
        <v>92.415000000000006</v>
      </c>
      <c r="D1183" s="7">
        <v>8</v>
      </c>
      <c r="E1183" s="7" t="s">
        <v>51</v>
      </c>
    </row>
    <row r="1184" spans="1:5" x14ac:dyDescent="0.25">
      <c r="A1184" s="90">
        <v>41865.5</v>
      </c>
      <c r="B1184" s="48">
        <v>2522.0577934541602</v>
      </c>
      <c r="C1184" s="49">
        <v>95.493333333333297</v>
      </c>
      <c r="D1184" s="7">
        <v>8</v>
      </c>
      <c r="E1184" s="7" t="s">
        <v>51</v>
      </c>
    </row>
    <row r="1185" spans="1:5" x14ac:dyDescent="0.25">
      <c r="A1185" s="90">
        <v>41866</v>
      </c>
      <c r="B1185" s="48">
        <v>2178.5971232791599</v>
      </c>
      <c r="C1185" s="49">
        <v>94.879166666666606</v>
      </c>
      <c r="D1185" s="7">
        <v>8</v>
      </c>
      <c r="E1185" s="7" t="s">
        <v>51</v>
      </c>
    </row>
    <row r="1186" spans="1:5" x14ac:dyDescent="0.25">
      <c r="A1186" s="90">
        <v>41866.5</v>
      </c>
      <c r="B1186" s="48">
        <v>2640.2822745583298</v>
      </c>
      <c r="C1186" s="49">
        <v>91.33</v>
      </c>
      <c r="D1186" s="7">
        <v>8</v>
      </c>
      <c r="E1186" s="7" t="s">
        <v>51</v>
      </c>
    </row>
    <row r="1187" spans="1:5" x14ac:dyDescent="0.25">
      <c r="A1187" s="90">
        <v>41867</v>
      </c>
      <c r="B1187" s="48">
        <v>2262.52688914583</v>
      </c>
      <c r="C1187" s="49">
        <v>92.034999999999997</v>
      </c>
      <c r="D1187" s="7">
        <v>8</v>
      </c>
      <c r="E1187" s="7" t="s">
        <v>51</v>
      </c>
    </row>
    <row r="1188" spans="1:5" x14ac:dyDescent="0.25">
      <c r="A1188" s="90">
        <v>41867.5</v>
      </c>
      <c r="B1188" s="48">
        <v>2547.7255107166602</v>
      </c>
      <c r="C1188" s="49">
        <v>93.301666666666605</v>
      </c>
      <c r="D1188" s="7">
        <v>8</v>
      </c>
      <c r="E1188" s="7" t="s">
        <v>51</v>
      </c>
    </row>
    <row r="1189" spans="1:5" x14ac:dyDescent="0.25">
      <c r="A1189" s="90">
        <v>41868</v>
      </c>
      <c r="B1189" s="48">
        <v>2002.28532935416</v>
      </c>
      <c r="C1189" s="49">
        <v>92.251666666666594</v>
      </c>
      <c r="D1189" s="7">
        <v>8</v>
      </c>
      <c r="E1189" s="7" t="s">
        <v>51</v>
      </c>
    </row>
    <row r="1190" spans="1:5" x14ac:dyDescent="0.25">
      <c r="A1190" s="90">
        <v>41868.5</v>
      </c>
      <c r="B1190" s="48">
        <v>2471.14781382916</v>
      </c>
      <c r="C1190" s="49">
        <v>93.829166666666595</v>
      </c>
      <c r="D1190" s="7">
        <v>8</v>
      </c>
      <c r="E1190" s="7" t="s">
        <v>51</v>
      </c>
    </row>
    <row r="1191" spans="1:5" x14ac:dyDescent="0.25">
      <c r="A1191" s="90">
        <v>41869</v>
      </c>
      <c r="B1191" s="48">
        <v>1884.5189767458301</v>
      </c>
      <c r="C1191" s="49">
        <v>96.950833333333307</v>
      </c>
      <c r="D1191" s="7">
        <v>8</v>
      </c>
      <c r="E1191" s="7" t="s">
        <v>51</v>
      </c>
    </row>
    <row r="1192" spans="1:5" x14ac:dyDescent="0.25">
      <c r="A1192" s="90">
        <v>41869.5</v>
      </c>
      <c r="B1192" s="48">
        <v>2284.6860655041601</v>
      </c>
      <c r="C1192" s="49">
        <v>89.111666666666594</v>
      </c>
      <c r="D1192" s="7">
        <v>8</v>
      </c>
      <c r="E1192" s="7" t="s">
        <v>51</v>
      </c>
    </row>
    <row r="1193" spans="1:5" x14ac:dyDescent="0.25">
      <c r="A1193" s="90">
        <v>41870</v>
      </c>
      <c r="B1193" s="48">
        <v>2074.9366848416598</v>
      </c>
      <c r="C1193" s="49">
        <v>93.700833333333307</v>
      </c>
      <c r="D1193" s="7">
        <v>8</v>
      </c>
      <c r="E1193" s="7" t="s">
        <v>51</v>
      </c>
    </row>
    <row r="1194" spans="1:5" x14ac:dyDescent="0.25">
      <c r="A1194" s="90">
        <v>41870.5</v>
      </c>
      <c r="B1194" s="48">
        <v>2416.9764224291598</v>
      </c>
      <c r="C1194" s="49">
        <v>91.821666666666601</v>
      </c>
      <c r="D1194" s="7">
        <v>8</v>
      </c>
      <c r="E1194" s="7" t="s">
        <v>51</v>
      </c>
    </row>
    <row r="1195" spans="1:5" x14ac:dyDescent="0.25">
      <c r="A1195" s="90">
        <v>41871</v>
      </c>
      <c r="B1195" s="48">
        <v>2351.8879272875001</v>
      </c>
      <c r="C1195" s="49">
        <v>91.176666666666605</v>
      </c>
      <c r="D1195" s="7">
        <v>8</v>
      </c>
      <c r="E1195" s="7" t="s">
        <v>51</v>
      </c>
    </row>
    <row r="1196" spans="1:5" x14ac:dyDescent="0.25">
      <c r="A1196" s="90">
        <v>41871.5</v>
      </c>
      <c r="B1196" s="48">
        <v>2486.4495979416602</v>
      </c>
      <c r="C1196" s="49">
        <v>93.967499999999902</v>
      </c>
      <c r="D1196" s="7">
        <v>8</v>
      </c>
      <c r="E1196" s="7" t="s">
        <v>51</v>
      </c>
    </row>
    <row r="1197" spans="1:5" x14ac:dyDescent="0.25">
      <c r="A1197" s="90">
        <v>41872</v>
      </c>
      <c r="B1197" s="48">
        <v>2205.80877638333</v>
      </c>
      <c r="C1197" s="49">
        <v>96.016666666666694</v>
      </c>
      <c r="D1197" s="7">
        <v>8</v>
      </c>
      <c r="E1197" s="7" t="s">
        <v>51</v>
      </c>
    </row>
    <row r="1198" spans="1:5" x14ac:dyDescent="0.25">
      <c r="A1198" s="90">
        <v>41872.5</v>
      </c>
      <c r="B1198" s="48">
        <v>2463.8877806208302</v>
      </c>
      <c r="C1198" s="49">
        <v>93.3</v>
      </c>
      <c r="D1198" s="7">
        <v>8</v>
      </c>
      <c r="E1198" s="7" t="s">
        <v>51</v>
      </c>
    </row>
    <row r="1199" spans="1:5" x14ac:dyDescent="0.25">
      <c r="A1199" s="90">
        <v>41873</v>
      </c>
      <c r="B1199" s="48">
        <v>2389.5416550772702</v>
      </c>
      <c r="C1199" s="49">
        <v>93.487272727272696</v>
      </c>
      <c r="D1199" s="7">
        <v>8</v>
      </c>
      <c r="E1199" s="7" t="s">
        <v>51</v>
      </c>
    </row>
    <row r="1200" spans="1:5" x14ac:dyDescent="0.25">
      <c r="A1200" s="90">
        <v>41873.5</v>
      </c>
      <c r="B1200" s="48">
        <v>2462.3126748458299</v>
      </c>
      <c r="C1200" s="49">
        <v>92.534166666666593</v>
      </c>
      <c r="D1200" s="7">
        <v>8</v>
      </c>
      <c r="E1200" s="7" t="s">
        <v>51</v>
      </c>
    </row>
    <row r="1201" spans="1:5" x14ac:dyDescent="0.25">
      <c r="A1201" s="90">
        <v>41874</v>
      </c>
      <c r="B1201" s="48">
        <v>2597.9697656916601</v>
      </c>
      <c r="C1201" s="49">
        <v>90.468333333333305</v>
      </c>
      <c r="D1201" s="7">
        <v>8</v>
      </c>
      <c r="E1201" s="7" t="s">
        <v>51</v>
      </c>
    </row>
    <row r="1202" spans="1:5" x14ac:dyDescent="0.25">
      <c r="A1202" s="90">
        <v>41874.5</v>
      </c>
      <c r="B1202" s="48">
        <v>2343.0126144708302</v>
      </c>
      <c r="C1202" s="49">
        <v>94.832499999999996</v>
      </c>
      <c r="D1202" s="7">
        <v>8</v>
      </c>
      <c r="E1202" s="7" t="s">
        <v>51</v>
      </c>
    </row>
    <row r="1203" spans="1:5" x14ac:dyDescent="0.25">
      <c r="A1203" s="90">
        <v>41875</v>
      </c>
      <c r="B1203" s="48">
        <v>1935.67293994999</v>
      </c>
      <c r="C1203" s="49">
        <v>95.144999999999996</v>
      </c>
      <c r="D1203" s="7">
        <v>8</v>
      </c>
      <c r="E1203" s="7" t="s">
        <v>51</v>
      </c>
    </row>
    <row r="1204" spans="1:5" x14ac:dyDescent="0.25">
      <c r="A1204" s="90">
        <v>41875.5</v>
      </c>
      <c r="B1204" s="48">
        <v>2169.6442316708199</v>
      </c>
      <c r="C1204" s="49">
        <v>93.267499999999998</v>
      </c>
      <c r="D1204" s="7">
        <v>8</v>
      </c>
      <c r="E1204" s="7" t="s">
        <v>51</v>
      </c>
    </row>
    <row r="1205" spans="1:5" x14ac:dyDescent="0.25">
      <c r="A1205" s="90">
        <v>41876</v>
      </c>
      <c r="B1205" s="48">
        <v>1945.7263270999899</v>
      </c>
      <c r="C1205" s="49">
        <v>94.013333333333307</v>
      </c>
      <c r="D1205" s="7">
        <v>8</v>
      </c>
      <c r="E1205" s="7" t="s">
        <v>51</v>
      </c>
    </row>
    <row r="1206" spans="1:5" x14ac:dyDescent="0.25">
      <c r="A1206" s="90">
        <v>41876.5</v>
      </c>
      <c r="B1206" s="48">
        <v>2415.7238709749899</v>
      </c>
      <c r="C1206" s="49">
        <v>95.63</v>
      </c>
      <c r="D1206" s="7">
        <v>8</v>
      </c>
      <c r="E1206" s="7" t="s">
        <v>51</v>
      </c>
    </row>
    <row r="1207" spans="1:5" x14ac:dyDescent="0.25">
      <c r="A1207" s="90">
        <v>41877</v>
      </c>
      <c r="B1207" s="48">
        <v>2155.8468403083298</v>
      </c>
      <c r="C1207" s="49">
        <v>92.195833333333297</v>
      </c>
      <c r="D1207" s="7">
        <v>8</v>
      </c>
      <c r="E1207" s="7" t="s">
        <v>51</v>
      </c>
    </row>
    <row r="1208" spans="1:5" x14ac:dyDescent="0.25">
      <c r="A1208" s="90">
        <v>41877.5</v>
      </c>
      <c r="B1208" s="48">
        <v>2488.4190322208301</v>
      </c>
      <c r="C1208" s="49">
        <v>91.516666666666595</v>
      </c>
      <c r="D1208" s="7">
        <v>8</v>
      </c>
      <c r="E1208" s="7" t="s">
        <v>51</v>
      </c>
    </row>
    <row r="1209" spans="1:5" x14ac:dyDescent="0.25">
      <c r="A1209" s="90">
        <v>41878</v>
      </c>
      <c r="B1209" s="48">
        <v>2225.5085196499999</v>
      </c>
      <c r="C1209" s="49">
        <v>94.718333333333305</v>
      </c>
      <c r="D1209" s="7">
        <v>8</v>
      </c>
      <c r="E1209" s="7" t="s">
        <v>51</v>
      </c>
    </row>
    <row r="1210" spans="1:5" x14ac:dyDescent="0.25">
      <c r="A1210" s="90">
        <v>41878.5</v>
      </c>
      <c r="B1210" s="48">
        <v>2729.62043478749</v>
      </c>
      <c r="C1210" s="49">
        <v>93.7083333333333</v>
      </c>
      <c r="D1210" s="7">
        <v>8</v>
      </c>
      <c r="E1210" s="7" t="s">
        <v>51</v>
      </c>
    </row>
    <row r="1211" spans="1:5" x14ac:dyDescent="0.25">
      <c r="A1211" s="90">
        <v>41879</v>
      </c>
      <c r="B1211" s="48">
        <v>2310.9775189749898</v>
      </c>
      <c r="C1211" s="49">
        <v>88.927499999999995</v>
      </c>
      <c r="D1211" s="7">
        <v>8</v>
      </c>
      <c r="E1211" s="7" t="s">
        <v>51</v>
      </c>
    </row>
    <row r="1212" spans="1:5" x14ac:dyDescent="0.25">
      <c r="A1212" s="90">
        <v>41879.5</v>
      </c>
      <c r="B1212" s="48">
        <v>2549.6945594041599</v>
      </c>
      <c r="C1212" s="49">
        <v>92.028333333333293</v>
      </c>
      <c r="D1212" s="7">
        <v>8</v>
      </c>
      <c r="E1212" s="7" t="s">
        <v>51</v>
      </c>
    </row>
    <row r="1213" spans="1:5" x14ac:dyDescent="0.25">
      <c r="A1213" s="90">
        <v>41880</v>
      </c>
      <c r="B1213" s="48">
        <v>2250.2431120541601</v>
      </c>
      <c r="C1213" s="49">
        <v>93.161666666666605</v>
      </c>
      <c r="D1213" s="7">
        <v>8</v>
      </c>
      <c r="E1213" s="7" t="s">
        <v>51</v>
      </c>
    </row>
    <row r="1214" spans="1:5" x14ac:dyDescent="0.25">
      <c r="A1214" s="90">
        <v>41880.5</v>
      </c>
      <c r="B1214" s="48">
        <v>2474.0586088999898</v>
      </c>
      <c r="C1214" s="49">
        <v>94.2766666666666</v>
      </c>
      <c r="D1214" s="7">
        <v>8</v>
      </c>
      <c r="E1214" s="7" t="s">
        <v>51</v>
      </c>
    </row>
    <row r="1215" spans="1:5" x14ac:dyDescent="0.25">
      <c r="A1215" s="90">
        <v>41881</v>
      </c>
      <c r="B1215" s="48">
        <v>2181.92416806249</v>
      </c>
      <c r="C1215" s="49">
        <v>89.2083333333333</v>
      </c>
      <c r="D1215" s="7">
        <v>8</v>
      </c>
      <c r="E1215" s="7" t="s">
        <v>51</v>
      </c>
    </row>
    <row r="1216" spans="1:5" x14ac:dyDescent="0.25">
      <c r="A1216" s="90">
        <v>41881.5</v>
      </c>
      <c r="B1216" s="48">
        <v>2459.62038521249</v>
      </c>
      <c r="C1216" s="49">
        <v>94.743333333333297</v>
      </c>
      <c r="D1216" s="7">
        <v>8</v>
      </c>
      <c r="E1216" s="7" t="s">
        <v>51</v>
      </c>
    </row>
    <row r="1217" spans="1:5" x14ac:dyDescent="0.25">
      <c r="A1217" s="90">
        <v>41882</v>
      </c>
      <c r="B1217" s="48">
        <v>2001.1209491583299</v>
      </c>
      <c r="C1217" s="49">
        <v>89.875833333333304</v>
      </c>
      <c r="D1217" s="7">
        <v>8</v>
      </c>
      <c r="E1217" s="7" t="s">
        <v>51</v>
      </c>
    </row>
    <row r="1218" spans="1:5" x14ac:dyDescent="0.25">
      <c r="A1218" s="90">
        <v>41882.5</v>
      </c>
      <c r="B1218" s="48">
        <v>2264.75547124166</v>
      </c>
      <c r="C1218" s="49">
        <v>90.906666666666595</v>
      </c>
      <c r="D1218" s="7">
        <v>8</v>
      </c>
      <c r="E1218" s="7" t="s">
        <v>51</v>
      </c>
    </row>
    <row r="1219" spans="1:5" x14ac:dyDescent="0.25">
      <c r="A1219" s="90">
        <v>41883</v>
      </c>
      <c r="B1219" s="48">
        <v>1921.8538409166599</v>
      </c>
      <c r="C1219" s="49">
        <v>94.0058333333333</v>
      </c>
      <c r="D1219" s="7">
        <v>9</v>
      </c>
      <c r="E1219" s="7" t="s">
        <v>51</v>
      </c>
    </row>
    <row r="1220" spans="1:5" x14ac:dyDescent="0.25">
      <c r="A1220" s="90">
        <v>41883.5</v>
      </c>
      <c r="B1220" s="48">
        <v>2338.8713482916601</v>
      </c>
      <c r="C1220" s="49">
        <v>92.414166666666603</v>
      </c>
      <c r="D1220" s="7">
        <v>9</v>
      </c>
      <c r="E1220" s="7" t="s">
        <v>51</v>
      </c>
    </row>
    <row r="1221" spans="1:5" x14ac:dyDescent="0.25">
      <c r="A1221" s="90">
        <v>41884</v>
      </c>
      <c r="B1221" s="48">
        <v>2248.2096055541601</v>
      </c>
      <c r="C1221" s="49">
        <v>92.831666666666607</v>
      </c>
      <c r="D1221" s="7">
        <v>9</v>
      </c>
      <c r="E1221" s="7" t="s">
        <v>51</v>
      </c>
    </row>
    <row r="1222" spans="1:5" x14ac:dyDescent="0.25">
      <c r="A1222" s="90">
        <v>41884.5</v>
      </c>
      <c r="B1222" s="48">
        <v>2430.7613596208298</v>
      </c>
      <c r="C1222" s="49">
        <v>92.375</v>
      </c>
      <c r="D1222" s="7">
        <v>9</v>
      </c>
      <c r="E1222" s="7" t="s">
        <v>51</v>
      </c>
    </row>
    <row r="1223" spans="1:5" x14ac:dyDescent="0.25">
      <c r="A1223" s="90">
        <v>41885</v>
      </c>
      <c r="B1223" s="48">
        <v>2143.8002868999902</v>
      </c>
      <c r="C1223" s="49">
        <v>89.369166666666601</v>
      </c>
      <c r="D1223" s="7">
        <v>9</v>
      </c>
      <c r="E1223" s="7" t="s">
        <v>51</v>
      </c>
    </row>
    <row r="1224" spans="1:5" x14ac:dyDescent="0.25">
      <c r="A1224" s="90">
        <v>41885.5</v>
      </c>
      <c r="B1224" s="48">
        <v>2488.10847363333</v>
      </c>
      <c r="C1224" s="49">
        <v>93.370833333333294</v>
      </c>
      <c r="D1224" s="7">
        <v>9</v>
      </c>
      <c r="E1224" s="7" t="s">
        <v>51</v>
      </c>
    </row>
    <row r="1225" spans="1:5" x14ac:dyDescent="0.25">
      <c r="A1225" s="90">
        <v>41886</v>
      </c>
      <c r="B1225" s="48">
        <v>2079.2519090791602</v>
      </c>
      <c r="C1225" s="49">
        <v>91.319166666666604</v>
      </c>
      <c r="D1225" s="7">
        <v>9</v>
      </c>
      <c r="E1225" s="7" t="s">
        <v>51</v>
      </c>
    </row>
    <row r="1226" spans="1:5" x14ac:dyDescent="0.25">
      <c r="A1226" s="90">
        <v>41886.5</v>
      </c>
      <c r="B1226" s="48">
        <v>2292.28191523333</v>
      </c>
      <c r="C1226" s="49">
        <v>91.633333333333297</v>
      </c>
      <c r="D1226" s="7">
        <v>9</v>
      </c>
      <c r="E1226" s="7" t="s">
        <v>51</v>
      </c>
    </row>
    <row r="1227" spans="1:5" x14ac:dyDescent="0.25">
      <c r="A1227" s="90">
        <v>41887</v>
      </c>
      <c r="B1227" s="48">
        <v>2187.0871952124999</v>
      </c>
      <c r="C1227" s="49">
        <v>93.654166666666598</v>
      </c>
      <c r="D1227" s="7">
        <v>9</v>
      </c>
      <c r="E1227" s="7" t="s">
        <v>51</v>
      </c>
    </row>
    <row r="1228" spans="1:5" x14ac:dyDescent="0.25">
      <c r="A1228" s="90">
        <v>41887.5</v>
      </c>
      <c r="B1228" s="48">
        <v>2578.1538939624902</v>
      </c>
      <c r="C1228" s="49">
        <v>93.094999999999899</v>
      </c>
      <c r="D1228" s="7">
        <v>9</v>
      </c>
      <c r="E1228" s="7" t="s">
        <v>51</v>
      </c>
    </row>
    <row r="1229" spans="1:5" x14ac:dyDescent="0.25">
      <c r="A1229" s="90">
        <v>41888</v>
      </c>
      <c r="B1229" s="48">
        <v>2073.3774350125</v>
      </c>
      <c r="C1229" s="49">
        <v>93.775000000000006</v>
      </c>
      <c r="D1229" s="7">
        <v>9</v>
      </c>
      <c r="E1229" s="7" t="s">
        <v>51</v>
      </c>
    </row>
    <row r="1230" spans="1:5" x14ac:dyDescent="0.25">
      <c r="A1230" s="90">
        <v>41888.5</v>
      </c>
      <c r="B1230" s="48">
        <v>2368.6728615124898</v>
      </c>
      <c r="C1230" s="49">
        <v>88.952500000000001</v>
      </c>
      <c r="D1230" s="7">
        <v>9</v>
      </c>
      <c r="E1230" s="7" t="s">
        <v>51</v>
      </c>
    </row>
    <row r="1231" spans="1:5" x14ac:dyDescent="0.25">
      <c r="A1231" s="90">
        <v>41889</v>
      </c>
      <c r="B1231" s="48">
        <v>2047.0225873166601</v>
      </c>
      <c r="C1231" s="49">
        <v>92.994166666666601</v>
      </c>
      <c r="D1231" s="7">
        <v>9</v>
      </c>
      <c r="E1231" s="7" t="s">
        <v>51</v>
      </c>
    </row>
    <row r="1232" spans="1:5" x14ac:dyDescent="0.25">
      <c r="A1232" s="90">
        <v>41889.5</v>
      </c>
      <c r="B1232" s="48">
        <v>2192.4860586999898</v>
      </c>
      <c r="C1232" s="49">
        <v>97.970833333333303</v>
      </c>
      <c r="D1232" s="7">
        <v>9</v>
      </c>
      <c r="E1232" s="7" t="s">
        <v>51</v>
      </c>
    </row>
    <row r="1233" spans="1:5" x14ac:dyDescent="0.25">
      <c r="A1233" s="90">
        <v>41890</v>
      </c>
      <c r="B1233" s="48">
        <v>1873.06487834583</v>
      </c>
      <c r="C1233" s="49">
        <v>92.363333333333301</v>
      </c>
      <c r="D1233" s="7">
        <v>9</v>
      </c>
      <c r="E1233" s="7" t="s">
        <v>51</v>
      </c>
    </row>
    <row r="1234" spans="1:5" x14ac:dyDescent="0.25">
      <c r="A1234" s="90">
        <v>41890.5</v>
      </c>
      <c r="B1234" s="48">
        <v>2222.5540251458301</v>
      </c>
      <c r="C1234" s="49">
        <v>93.679166666666603</v>
      </c>
      <c r="D1234" s="7">
        <v>9</v>
      </c>
      <c r="E1234" s="7" t="s">
        <v>51</v>
      </c>
    </row>
    <row r="1235" spans="1:5" x14ac:dyDescent="0.25">
      <c r="A1235" s="90">
        <v>41891</v>
      </c>
      <c r="B1235" s="48">
        <v>2121.8563898791599</v>
      </c>
      <c r="C1235" s="49">
        <v>92.120833333333294</v>
      </c>
      <c r="D1235" s="7">
        <v>9</v>
      </c>
      <c r="E1235" s="7" t="s">
        <v>51</v>
      </c>
    </row>
    <row r="1236" spans="1:5" x14ac:dyDescent="0.25">
      <c r="A1236" s="90">
        <v>41891.5</v>
      </c>
      <c r="B1236" s="48">
        <v>2453.3169167750002</v>
      </c>
      <c r="C1236" s="49">
        <v>95.302499999999995</v>
      </c>
      <c r="D1236" s="7">
        <v>9</v>
      </c>
      <c r="E1236" s="7" t="s">
        <v>51</v>
      </c>
    </row>
    <row r="1237" spans="1:5" x14ac:dyDescent="0.25">
      <c r="A1237" s="90">
        <v>41892</v>
      </c>
      <c r="B1237" s="48">
        <v>2205.2623963208298</v>
      </c>
      <c r="C1237" s="49">
        <v>90.0416666666666</v>
      </c>
      <c r="D1237" s="7">
        <v>9</v>
      </c>
      <c r="E1237" s="7" t="s">
        <v>51</v>
      </c>
    </row>
    <row r="1238" spans="1:5" x14ac:dyDescent="0.25">
      <c r="A1238" s="90">
        <v>41892.5</v>
      </c>
      <c r="B1238" s="48">
        <v>2507.6118844083298</v>
      </c>
      <c r="C1238" s="49">
        <v>92.947499999999906</v>
      </c>
      <c r="D1238" s="7">
        <v>9</v>
      </c>
      <c r="E1238" s="7" t="s">
        <v>51</v>
      </c>
    </row>
    <row r="1239" spans="1:5" x14ac:dyDescent="0.25">
      <c r="A1239" s="90">
        <v>41893</v>
      </c>
      <c r="B1239" s="48">
        <v>2188.4652711458298</v>
      </c>
      <c r="C1239" s="49">
        <v>94.227500000000006</v>
      </c>
      <c r="D1239" s="7">
        <v>9</v>
      </c>
      <c r="E1239" s="7" t="s">
        <v>51</v>
      </c>
    </row>
    <row r="1240" spans="1:5" x14ac:dyDescent="0.25">
      <c r="A1240" s="90">
        <v>41893.5</v>
      </c>
      <c r="B1240" s="48">
        <v>2584.44164734999</v>
      </c>
      <c r="C1240" s="49">
        <v>94.241666666666603</v>
      </c>
      <c r="D1240" s="7">
        <v>9</v>
      </c>
      <c r="E1240" s="7" t="s">
        <v>51</v>
      </c>
    </row>
    <row r="1241" spans="1:5" x14ac:dyDescent="0.25">
      <c r="A1241" s="90">
        <v>41894</v>
      </c>
      <c r="B1241" s="48">
        <v>2158.9195386124902</v>
      </c>
      <c r="C1241" s="49">
        <v>91.0266666666666</v>
      </c>
      <c r="D1241" s="7">
        <v>9</v>
      </c>
      <c r="E1241" s="7" t="s">
        <v>51</v>
      </c>
    </row>
    <row r="1242" spans="1:5" x14ac:dyDescent="0.25">
      <c r="A1242" s="90">
        <v>41894.5</v>
      </c>
      <c r="B1242" s="48">
        <v>2390.7399585374901</v>
      </c>
      <c r="C1242" s="49">
        <v>92.328333333333305</v>
      </c>
      <c r="D1242" s="7">
        <v>9</v>
      </c>
      <c r="E1242" s="7" t="s">
        <v>51</v>
      </c>
    </row>
    <row r="1243" spans="1:5" x14ac:dyDescent="0.25">
      <c r="A1243" s="90">
        <v>41895</v>
      </c>
      <c r="B1243" s="48">
        <v>2250.0891999208302</v>
      </c>
      <c r="C1243" s="49">
        <v>97.080833333333302</v>
      </c>
      <c r="D1243" s="7">
        <v>9</v>
      </c>
      <c r="E1243" s="7" t="s">
        <v>51</v>
      </c>
    </row>
    <row r="1244" spans="1:5" x14ac:dyDescent="0.25">
      <c r="A1244" s="90">
        <v>41895.5</v>
      </c>
      <c r="B1244" s="48">
        <v>2573.5470409049899</v>
      </c>
      <c r="C1244" s="49">
        <v>93.259999999999906</v>
      </c>
      <c r="D1244" s="7">
        <v>9</v>
      </c>
      <c r="E1244" s="7" t="s">
        <v>51</v>
      </c>
    </row>
    <row r="1245" spans="1:5" x14ac:dyDescent="0.25">
      <c r="A1245" s="90">
        <v>41896</v>
      </c>
      <c r="B1245" s="48">
        <v>1949.9912697541599</v>
      </c>
      <c r="C1245" s="49">
        <v>92.435833333333306</v>
      </c>
      <c r="D1245" s="7">
        <v>9</v>
      </c>
      <c r="E1245" s="7" t="s">
        <v>51</v>
      </c>
    </row>
    <row r="1246" spans="1:5" x14ac:dyDescent="0.25">
      <c r="A1246" s="90">
        <v>41896.5</v>
      </c>
      <c r="B1246" s="48">
        <v>2521.4858069583302</v>
      </c>
      <c r="C1246" s="49">
        <v>91.976666666666603</v>
      </c>
      <c r="D1246" s="7">
        <v>9</v>
      </c>
      <c r="E1246" s="7" t="s">
        <v>51</v>
      </c>
    </row>
    <row r="1247" spans="1:5" x14ac:dyDescent="0.25">
      <c r="A1247" s="90">
        <v>41897</v>
      </c>
      <c r="B1247" s="48">
        <v>2023.5993877916601</v>
      </c>
      <c r="C1247" s="49">
        <v>92.086666666666602</v>
      </c>
      <c r="D1247" s="7">
        <v>9</v>
      </c>
      <c r="E1247" s="7" t="s">
        <v>51</v>
      </c>
    </row>
    <row r="1248" spans="1:5" x14ac:dyDescent="0.25">
      <c r="A1248" s="90">
        <v>41897.5</v>
      </c>
      <c r="B1248" s="48">
        <v>2372.4070769416599</v>
      </c>
      <c r="C1248" s="49">
        <v>92.968333333333305</v>
      </c>
      <c r="D1248" s="7">
        <v>9</v>
      </c>
      <c r="E1248" s="7" t="s">
        <v>51</v>
      </c>
    </row>
    <row r="1249" spans="1:5" x14ac:dyDescent="0.25">
      <c r="A1249" s="90">
        <v>41898</v>
      </c>
      <c r="B1249" s="48">
        <v>2288.5283720166599</v>
      </c>
      <c r="C1249" s="49">
        <v>96.536666666666605</v>
      </c>
      <c r="D1249" s="7">
        <v>9</v>
      </c>
      <c r="E1249" s="7" t="s">
        <v>51</v>
      </c>
    </row>
    <row r="1250" spans="1:5" x14ac:dyDescent="0.25">
      <c r="A1250" s="90">
        <v>41898.5</v>
      </c>
      <c r="B1250" s="48">
        <v>2750.9170458041599</v>
      </c>
      <c r="C1250" s="49">
        <v>94.171666666666596</v>
      </c>
      <c r="D1250" s="7">
        <v>9</v>
      </c>
      <c r="E1250" s="7" t="s">
        <v>51</v>
      </c>
    </row>
    <row r="1251" spans="1:5" x14ac:dyDescent="0.25">
      <c r="A1251" s="90">
        <v>41899</v>
      </c>
      <c r="B1251" s="48">
        <v>2395.3668768041598</v>
      </c>
      <c r="C1251" s="49">
        <v>94.457499999999996</v>
      </c>
      <c r="D1251" s="7">
        <v>9</v>
      </c>
      <c r="E1251" s="7" t="s">
        <v>51</v>
      </c>
    </row>
    <row r="1252" spans="1:5" x14ac:dyDescent="0.25">
      <c r="A1252" s="90">
        <v>41899.5</v>
      </c>
      <c r="B1252" s="48">
        <v>2506.8038927499902</v>
      </c>
      <c r="C1252" s="49">
        <v>93.327499999999901</v>
      </c>
      <c r="D1252" s="7">
        <v>9</v>
      </c>
      <c r="E1252" s="7" t="s">
        <v>51</v>
      </c>
    </row>
    <row r="1253" spans="1:5" x14ac:dyDescent="0.25">
      <c r="A1253" s="90">
        <v>41900</v>
      </c>
      <c r="B1253" s="48">
        <v>2280.4726940291598</v>
      </c>
      <c r="C1253" s="49">
        <v>96.022499999999994</v>
      </c>
      <c r="D1253" s="7">
        <v>9</v>
      </c>
      <c r="E1253" s="7" t="s">
        <v>51</v>
      </c>
    </row>
    <row r="1254" spans="1:5" x14ac:dyDescent="0.25">
      <c r="A1254" s="90">
        <v>41900.5</v>
      </c>
      <c r="B1254" s="48">
        <v>2566.9448365708299</v>
      </c>
      <c r="C1254" s="49">
        <v>94.177499999999995</v>
      </c>
      <c r="D1254" s="7">
        <v>9</v>
      </c>
      <c r="E1254" s="7" t="s">
        <v>51</v>
      </c>
    </row>
    <row r="1255" spans="1:5" x14ac:dyDescent="0.25">
      <c r="A1255" s="90">
        <v>41901</v>
      </c>
      <c r="B1255" s="48">
        <v>2116.5523292124899</v>
      </c>
      <c r="C1255" s="49">
        <v>93.3125</v>
      </c>
      <c r="D1255" s="7">
        <v>9</v>
      </c>
      <c r="E1255" s="7" t="s">
        <v>51</v>
      </c>
    </row>
    <row r="1256" spans="1:5" x14ac:dyDescent="0.25">
      <c r="A1256" s="90">
        <v>41901.5</v>
      </c>
      <c r="B1256" s="48">
        <v>2461.1738193708302</v>
      </c>
      <c r="C1256" s="49">
        <v>92.627499999999998</v>
      </c>
      <c r="D1256" s="7">
        <v>9</v>
      </c>
      <c r="E1256" s="7" t="s">
        <v>51</v>
      </c>
    </row>
    <row r="1257" spans="1:5" x14ac:dyDescent="0.25">
      <c r="A1257" s="90">
        <v>41902</v>
      </c>
      <c r="B1257" s="48">
        <v>2288.29357438332</v>
      </c>
      <c r="C1257" s="49">
        <v>93.024166666666602</v>
      </c>
      <c r="D1257" s="7">
        <v>9</v>
      </c>
      <c r="E1257" s="7" t="s">
        <v>51</v>
      </c>
    </row>
    <row r="1258" spans="1:5" x14ac:dyDescent="0.25">
      <c r="A1258" s="90">
        <v>41902.5</v>
      </c>
      <c r="B1258" s="48">
        <v>2493.1580491749901</v>
      </c>
      <c r="C1258" s="49">
        <v>92.092500000000001</v>
      </c>
      <c r="D1258" s="7">
        <v>9</v>
      </c>
      <c r="E1258" s="7" t="s">
        <v>51</v>
      </c>
    </row>
    <row r="1259" spans="1:5" x14ac:dyDescent="0.25">
      <c r="A1259" s="90">
        <v>41903</v>
      </c>
      <c r="B1259" s="48">
        <v>1997.42899145416</v>
      </c>
      <c r="C1259" s="49">
        <v>92.263333333333307</v>
      </c>
      <c r="D1259" s="7">
        <v>9</v>
      </c>
      <c r="E1259" s="7" t="s">
        <v>51</v>
      </c>
    </row>
    <row r="1260" spans="1:5" x14ac:dyDescent="0.25">
      <c r="A1260" s="90">
        <v>41903.5</v>
      </c>
      <c r="B1260" s="48">
        <v>2123.2153123916601</v>
      </c>
      <c r="C1260" s="49">
        <v>93.793333333333294</v>
      </c>
      <c r="D1260" s="7">
        <v>9</v>
      </c>
      <c r="E1260" s="7" t="s">
        <v>51</v>
      </c>
    </row>
    <row r="1261" spans="1:5" x14ac:dyDescent="0.25">
      <c r="A1261" s="90">
        <v>41904</v>
      </c>
      <c r="B1261" s="48">
        <v>1959.9531131199999</v>
      </c>
      <c r="C1261" s="49">
        <v>92.381999999999906</v>
      </c>
      <c r="D1261" s="7">
        <v>9</v>
      </c>
      <c r="E1261" s="7" t="s">
        <v>51</v>
      </c>
    </row>
    <row r="1262" spans="1:5" x14ac:dyDescent="0.25">
      <c r="A1262" s="90">
        <v>41904.5</v>
      </c>
      <c r="B1262" s="48">
        <v>2364.44915055416</v>
      </c>
      <c r="C1262" s="49">
        <v>92.907499999999999</v>
      </c>
      <c r="D1262" s="7">
        <v>9</v>
      </c>
      <c r="E1262" s="7" t="s">
        <v>51</v>
      </c>
    </row>
    <row r="1263" spans="1:5" x14ac:dyDescent="0.25">
      <c r="A1263" s="90">
        <v>41905</v>
      </c>
      <c r="B1263" s="48">
        <v>2248.0190105124898</v>
      </c>
      <c r="C1263" s="49">
        <v>93.206249999999997</v>
      </c>
      <c r="D1263" s="7">
        <v>9</v>
      </c>
      <c r="E1263" s="7" t="s">
        <v>51</v>
      </c>
    </row>
    <row r="1264" spans="1:5" x14ac:dyDescent="0.25">
      <c r="A1264" s="90">
        <v>41905.5</v>
      </c>
      <c r="B1264" s="48">
        <v>2449.8866331333302</v>
      </c>
      <c r="C1264" s="49">
        <v>97.012499999999903</v>
      </c>
      <c r="D1264" s="7">
        <v>9</v>
      </c>
      <c r="E1264" s="7" t="s">
        <v>51</v>
      </c>
    </row>
    <row r="1265" spans="1:5" x14ac:dyDescent="0.25">
      <c r="A1265" s="90">
        <v>41906</v>
      </c>
      <c r="B1265" s="48">
        <v>2096.2388598541602</v>
      </c>
      <c r="C1265" s="49">
        <v>89.178333333333299</v>
      </c>
      <c r="D1265" s="7">
        <v>9</v>
      </c>
      <c r="E1265" s="7" t="s">
        <v>51</v>
      </c>
    </row>
    <row r="1266" spans="1:5" x14ac:dyDescent="0.25">
      <c r="A1266" s="90">
        <v>41906.5</v>
      </c>
      <c r="B1266" s="48">
        <v>2440.3553028374899</v>
      </c>
      <c r="C1266" s="49">
        <v>90.419166666666598</v>
      </c>
      <c r="D1266" s="7">
        <v>9</v>
      </c>
      <c r="E1266" s="7" t="s">
        <v>51</v>
      </c>
    </row>
    <row r="1267" spans="1:5" x14ac:dyDescent="0.25">
      <c r="A1267" s="90">
        <v>41907</v>
      </c>
      <c r="B1267" s="48">
        <v>2174.9172505541601</v>
      </c>
      <c r="C1267" s="49">
        <v>95.5891666666666</v>
      </c>
      <c r="D1267" s="7">
        <v>9</v>
      </c>
      <c r="E1267" s="7" t="s">
        <v>51</v>
      </c>
    </row>
    <row r="1268" spans="1:5" x14ac:dyDescent="0.25">
      <c r="A1268" s="90">
        <v>41907.5</v>
      </c>
      <c r="B1268" s="48">
        <v>2413.5105322916602</v>
      </c>
      <c r="C1268" s="49">
        <v>97.796666666666596</v>
      </c>
      <c r="D1268" s="7">
        <v>9</v>
      </c>
      <c r="E1268" s="7" t="s">
        <v>51</v>
      </c>
    </row>
    <row r="1269" spans="1:5" x14ac:dyDescent="0.25">
      <c r="A1269" s="90">
        <v>41908</v>
      </c>
      <c r="B1269" s="48">
        <v>2185.6362948291599</v>
      </c>
      <c r="C1269" s="49">
        <v>93.211666666666602</v>
      </c>
      <c r="D1269" s="7">
        <v>9</v>
      </c>
      <c r="E1269" s="7" t="s">
        <v>51</v>
      </c>
    </row>
    <row r="1270" spans="1:5" x14ac:dyDescent="0.25">
      <c r="A1270" s="90">
        <v>41908.5</v>
      </c>
      <c r="B1270" s="48">
        <v>2488.2033734500001</v>
      </c>
      <c r="C1270" s="49">
        <v>92.63</v>
      </c>
      <c r="D1270" s="7">
        <v>9</v>
      </c>
      <c r="E1270" s="7" t="s">
        <v>51</v>
      </c>
    </row>
    <row r="1271" spans="1:5" x14ac:dyDescent="0.25">
      <c r="A1271" s="90">
        <v>41909</v>
      </c>
      <c r="B1271" s="48">
        <v>2231.6066298124902</v>
      </c>
      <c r="C1271" s="49">
        <v>93.126666666666594</v>
      </c>
      <c r="D1271" s="7">
        <v>9</v>
      </c>
      <c r="E1271" s="7" t="s">
        <v>51</v>
      </c>
    </row>
    <row r="1272" spans="1:5" x14ac:dyDescent="0.25">
      <c r="A1272" s="90">
        <v>41909.5</v>
      </c>
      <c r="B1272" s="48">
        <v>2409.3805057374898</v>
      </c>
      <c r="C1272" s="49">
        <v>94.182499999999905</v>
      </c>
      <c r="D1272" s="7">
        <v>9</v>
      </c>
      <c r="E1272" s="7" t="s">
        <v>51</v>
      </c>
    </row>
    <row r="1273" spans="1:5" x14ac:dyDescent="0.25">
      <c r="A1273" s="90">
        <v>41910</v>
      </c>
      <c r="B1273" s="48">
        <v>1921.2692918958301</v>
      </c>
      <c r="C1273" s="49">
        <v>92.816666666666606</v>
      </c>
      <c r="D1273" s="7">
        <v>9</v>
      </c>
      <c r="E1273" s="7" t="s">
        <v>51</v>
      </c>
    </row>
    <row r="1274" spans="1:5" x14ac:dyDescent="0.25">
      <c r="A1274" s="90">
        <v>41910.5</v>
      </c>
      <c r="B1274" s="48">
        <v>2087.1779811166598</v>
      </c>
      <c r="C1274" s="49">
        <v>89.649166666666602</v>
      </c>
      <c r="D1274" s="7">
        <v>9</v>
      </c>
      <c r="E1274" s="7" t="s">
        <v>51</v>
      </c>
    </row>
    <row r="1275" spans="1:5" x14ac:dyDescent="0.25">
      <c r="A1275" s="90">
        <v>41911</v>
      </c>
      <c r="B1275" s="48">
        <v>1892.1575970958299</v>
      </c>
      <c r="C1275" s="49">
        <v>89.694999999999993</v>
      </c>
      <c r="D1275" s="7">
        <v>9</v>
      </c>
      <c r="E1275" s="7" t="s">
        <v>51</v>
      </c>
    </row>
    <row r="1276" spans="1:5" x14ac:dyDescent="0.25">
      <c r="A1276" s="90">
        <v>41911.5</v>
      </c>
      <c r="B1276" s="48">
        <v>2173.0139887708301</v>
      </c>
      <c r="C1276" s="49">
        <v>90.165000000000006</v>
      </c>
      <c r="D1276" s="7">
        <v>9</v>
      </c>
      <c r="E1276" s="7" t="s">
        <v>51</v>
      </c>
    </row>
    <row r="1277" spans="1:5" x14ac:dyDescent="0.25">
      <c r="A1277" s="90">
        <v>41912</v>
      </c>
      <c r="B1277" s="48">
        <v>1895.0546239416601</v>
      </c>
      <c r="C1277" s="49">
        <v>92.224999999999994</v>
      </c>
      <c r="D1277" s="7">
        <v>9</v>
      </c>
      <c r="E1277" s="7" t="s">
        <v>51</v>
      </c>
    </row>
    <row r="1278" spans="1:5" x14ac:dyDescent="0.25">
      <c r="A1278" s="90">
        <v>41912.5</v>
      </c>
      <c r="B1278" s="48">
        <v>2193.5688543291599</v>
      </c>
      <c r="C1278" s="49">
        <v>91.504999999999995</v>
      </c>
      <c r="D1278" s="7">
        <v>9</v>
      </c>
      <c r="E1278" s="7" t="s">
        <v>51</v>
      </c>
    </row>
    <row r="1279" spans="1:5" x14ac:dyDescent="0.25">
      <c r="A1279" s="90">
        <v>41913</v>
      </c>
      <c r="B1279" s="48">
        <v>2045.4487360916601</v>
      </c>
      <c r="C1279" s="49">
        <v>95.185833333333306</v>
      </c>
      <c r="D1279" s="7">
        <v>10</v>
      </c>
      <c r="E1279" s="7" t="s">
        <v>51</v>
      </c>
    </row>
    <row r="1280" spans="1:5" x14ac:dyDescent="0.25">
      <c r="A1280" s="90">
        <v>41913.5</v>
      </c>
      <c r="B1280" s="48">
        <v>2551.9848045416602</v>
      </c>
      <c r="C1280" s="49">
        <v>92.634166666666601</v>
      </c>
      <c r="D1280" s="7">
        <v>10</v>
      </c>
      <c r="E1280" s="7" t="s">
        <v>51</v>
      </c>
    </row>
    <row r="1281" spans="1:5" x14ac:dyDescent="0.25">
      <c r="A1281" s="90">
        <v>41914</v>
      </c>
      <c r="B1281" s="48">
        <v>2031.1868413249899</v>
      </c>
      <c r="C1281" s="49">
        <v>91.8541666666666</v>
      </c>
      <c r="D1281" s="7">
        <v>10</v>
      </c>
      <c r="E1281" s="7" t="s">
        <v>51</v>
      </c>
    </row>
    <row r="1282" spans="1:5" x14ac:dyDescent="0.25">
      <c r="A1282" s="90">
        <v>41914.5</v>
      </c>
      <c r="B1282" s="48">
        <v>2302.8370136041599</v>
      </c>
      <c r="C1282" s="49">
        <v>88.734166666666596</v>
      </c>
      <c r="D1282" s="7">
        <v>10</v>
      </c>
      <c r="E1282" s="7" t="s">
        <v>51</v>
      </c>
    </row>
    <row r="1283" spans="1:5" x14ac:dyDescent="0.25">
      <c r="A1283" s="90">
        <v>41915</v>
      </c>
      <c r="B1283" s="48">
        <v>2265.20051680714</v>
      </c>
      <c r="C1283" s="49">
        <v>97.854285714285695</v>
      </c>
      <c r="D1283" s="7">
        <v>10</v>
      </c>
      <c r="E1283" s="7" t="s">
        <v>51</v>
      </c>
    </row>
    <row r="1284" spans="1:5" x14ac:dyDescent="0.25">
      <c r="A1284" s="90">
        <v>41915.5</v>
      </c>
      <c r="B1284" s="48">
        <v>2274.5985309624898</v>
      </c>
      <c r="C1284" s="49">
        <v>90.266666666666595</v>
      </c>
      <c r="D1284" s="7">
        <v>10</v>
      </c>
      <c r="E1284" s="7" t="s">
        <v>51</v>
      </c>
    </row>
    <row r="1285" spans="1:5" x14ac:dyDescent="0.25">
      <c r="A1285" s="90">
        <v>41916</v>
      </c>
      <c r="B1285" s="48">
        <v>2135.9982475583301</v>
      </c>
      <c r="C1285" s="49">
        <v>93.316666666666606</v>
      </c>
      <c r="D1285" s="7">
        <v>10</v>
      </c>
      <c r="E1285" s="7" t="s">
        <v>51</v>
      </c>
    </row>
    <row r="1286" spans="1:5" x14ac:dyDescent="0.25">
      <c r="A1286" s="90">
        <v>41916.5</v>
      </c>
      <c r="B1286" s="48">
        <v>2375.1063702249899</v>
      </c>
      <c r="C1286" s="49">
        <v>91.059166666666599</v>
      </c>
      <c r="D1286" s="7">
        <v>10</v>
      </c>
      <c r="E1286" s="7" t="s">
        <v>51</v>
      </c>
    </row>
    <row r="1287" spans="1:5" x14ac:dyDescent="0.25">
      <c r="A1287" s="90">
        <v>41917</v>
      </c>
      <c r="B1287" s="48">
        <v>2001.9841070999901</v>
      </c>
      <c r="C1287" s="49">
        <v>96.3808333333333</v>
      </c>
      <c r="D1287" s="7">
        <v>10</v>
      </c>
      <c r="E1287" s="7" t="s">
        <v>51</v>
      </c>
    </row>
    <row r="1288" spans="1:5" x14ac:dyDescent="0.25">
      <c r="A1288" s="90">
        <v>41917.5</v>
      </c>
      <c r="B1288" s="48">
        <v>2222.6508015458298</v>
      </c>
      <c r="C1288" s="49">
        <v>94.445833333333297</v>
      </c>
      <c r="D1288" s="7">
        <v>10</v>
      </c>
      <c r="E1288" s="7" t="s">
        <v>51</v>
      </c>
    </row>
    <row r="1289" spans="1:5" x14ac:dyDescent="0.25">
      <c r="A1289" s="90">
        <v>41918</v>
      </c>
      <c r="B1289" s="48">
        <v>1869.44751362083</v>
      </c>
      <c r="C1289" s="49">
        <v>89.991666666666603</v>
      </c>
      <c r="D1289" s="7">
        <v>10</v>
      </c>
      <c r="E1289" s="7" t="s">
        <v>51</v>
      </c>
    </row>
    <row r="1290" spans="1:5" x14ac:dyDescent="0.25">
      <c r="A1290" s="90">
        <v>41918.5</v>
      </c>
      <c r="B1290" s="48">
        <v>2031.8905010416599</v>
      </c>
      <c r="C1290" s="49">
        <v>93.043333333333294</v>
      </c>
      <c r="D1290" s="7">
        <v>10</v>
      </c>
      <c r="E1290" s="7" t="s">
        <v>51</v>
      </c>
    </row>
    <row r="1291" spans="1:5" x14ac:dyDescent="0.25">
      <c r="A1291" s="90">
        <v>41919</v>
      </c>
      <c r="B1291" s="48">
        <v>2070.8754603000002</v>
      </c>
      <c r="C1291" s="49">
        <v>92.8</v>
      </c>
      <c r="D1291" s="7">
        <v>10</v>
      </c>
      <c r="E1291" s="7" t="s">
        <v>51</v>
      </c>
    </row>
    <row r="1292" spans="1:5" x14ac:dyDescent="0.25">
      <c r="A1292" s="90">
        <v>41919.5</v>
      </c>
      <c r="B1292" s="48">
        <v>2413.41911486249</v>
      </c>
      <c r="C1292" s="49">
        <v>92.62</v>
      </c>
      <c r="D1292" s="7">
        <v>10</v>
      </c>
      <c r="E1292" s="7" t="s">
        <v>51</v>
      </c>
    </row>
    <row r="1293" spans="1:5" x14ac:dyDescent="0.25">
      <c r="A1293" s="90">
        <v>41920</v>
      </c>
      <c r="B1293" s="48">
        <v>2139.0103975458301</v>
      </c>
      <c r="C1293" s="49">
        <v>89.626666666666594</v>
      </c>
      <c r="D1293" s="7">
        <v>10</v>
      </c>
      <c r="E1293" s="7" t="s">
        <v>51</v>
      </c>
    </row>
    <row r="1294" spans="1:5" x14ac:dyDescent="0.25">
      <c r="A1294" s="90">
        <v>41920.5</v>
      </c>
      <c r="B1294" s="48">
        <v>2448.6224742749901</v>
      </c>
      <c r="C1294" s="49">
        <v>96.4433333333333</v>
      </c>
      <c r="D1294" s="7">
        <v>10</v>
      </c>
      <c r="E1294" s="7" t="s">
        <v>51</v>
      </c>
    </row>
    <row r="1295" spans="1:5" x14ac:dyDescent="0.25">
      <c r="A1295" s="90">
        <v>41921</v>
      </c>
      <c r="B1295" s="48">
        <v>2178.94914845416</v>
      </c>
      <c r="C1295" s="49">
        <v>95.782499999999999</v>
      </c>
      <c r="D1295" s="7">
        <v>10</v>
      </c>
      <c r="E1295" s="7" t="s">
        <v>51</v>
      </c>
    </row>
    <row r="1296" spans="1:5" x14ac:dyDescent="0.25">
      <c r="A1296" s="90">
        <v>41921.5</v>
      </c>
      <c r="B1296" s="48">
        <v>2403.7327108333302</v>
      </c>
      <c r="C1296" s="49">
        <v>91.242500000000007</v>
      </c>
      <c r="D1296" s="7">
        <v>10</v>
      </c>
      <c r="E1296" s="7" t="s">
        <v>51</v>
      </c>
    </row>
    <row r="1297" spans="1:5" x14ac:dyDescent="0.25">
      <c r="A1297" s="90">
        <v>41922</v>
      </c>
      <c r="B1297" s="48">
        <v>2120.5494546333298</v>
      </c>
      <c r="C1297" s="49">
        <v>94.824999999999903</v>
      </c>
      <c r="D1297" s="7">
        <v>10</v>
      </c>
      <c r="E1297" s="7" t="s">
        <v>51</v>
      </c>
    </row>
    <row r="1298" spans="1:5" x14ac:dyDescent="0.25">
      <c r="A1298" s="90">
        <v>41922.5</v>
      </c>
      <c r="B1298" s="48">
        <v>2471.67496623749</v>
      </c>
      <c r="C1298" s="49">
        <v>97.902499999999904</v>
      </c>
      <c r="D1298" s="7">
        <v>10</v>
      </c>
      <c r="E1298" s="7" t="s">
        <v>51</v>
      </c>
    </row>
    <row r="1299" spans="1:5" x14ac:dyDescent="0.25">
      <c r="A1299" s="90">
        <v>41923</v>
      </c>
      <c r="B1299" s="48">
        <v>2086.25206199583</v>
      </c>
      <c r="C1299" s="49">
        <v>88.783333333333303</v>
      </c>
      <c r="D1299" s="7">
        <v>10</v>
      </c>
      <c r="E1299" s="7" t="s">
        <v>51</v>
      </c>
    </row>
    <row r="1300" spans="1:5" x14ac:dyDescent="0.25">
      <c r="A1300" s="90">
        <v>41923.5</v>
      </c>
      <c r="B1300" s="48">
        <v>2442.8866810416598</v>
      </c>
      <c r="C1300" s="49">
        <v>93.279999999999902</v>
      </c>
      <c r="D1300" s="7">
        <v>10</v>
      </c>
      <c r="E1300" s="7" t="s">
        <v>51</v>
      </c>
    </row>
    <row r="1301" spans="1:5" x14ac:dyDescent="0.25">
      <c r="A1301" s="90">
        <v>41924</v>
      </c>
      <c r="B1301" s="48">
        <v>1963.9878850208299</v>
      </c>
      <c r="C1301" s="49">
        <v>89.876666666666594</v>
      </c>
      <c r="D1301" s="7">
        <v>10</v>
      </c>
      <c r="E1301" s="7" t="s">
        <v>51</v>
      </c>
    </row>
    <row r="1302" spans="1:5" x14ac:dyDescent="0.25">
      <c r="A1302" s="90">
        <v>41924.5</v>
      </c>
      <c r="B1302" s="48">
        <v>2139.9399515208302</v>
      </c>
      <c r="C1302" s="49">
        <v>93.448333333333295</v>
      </c>
      <c r="D1302" s="7">
        <v>10</v>
      </c>
      <c r="E1302" s="7" t="s">
        <v>51</v>
      </c>
    </row>
    <row r="1303" spans="1:5" x14ac:dyDescent="0.25">
      <c r="A1303" s="90">
        <v>41925</v>
      </c>
      <c r="B1303" s="48">
        <v>1766.14336092083</v>
      </c>
      <c r="C1303" s="49">
        <v>89.710833333333298</v>
      </c>
      <c r="D1303" s="7">
        <v>10</v>
      </c>
      <c r="E1303" s="7" t="s">
        <v>51</v>
      </c>
    </row>
    <row r="1304" spans="1:5" x14ac:dyDescent="0.25">
      <c r="A1304" s="90">
        <v>41925.5</v>
      </c>
      <c r="B1304" s="48">
        <v>2132.2404888999999</v>
      </c>
      <c r="C1304" s="49">
        <v>93.548333333333304</v>
      </c>
      <c r="D1304" s="7">
        <v>10</v>
      </c>
      <c r="E1304" s="7" t="s">
        <v>51</v>
      </c>
    </row>
    <row r="1305" spans="1:5" x14ac:dyDescent="0.25">
      <c r="A1305" s="90">
        <v>41926</v>
      </c>
      <c r="B1305" s="48">
        <v>2083.7589468916599</v>
      </c>
      <c r="C1305" s="49">
        <v>97.102500000000006</v>
      </c>
      <c r="D1305" s="7">
        <v>10</v>
      </c>
      <c r="E1305" s="7" t="s">
        <v>51</v>
      </c>
    </row>
    <row r="1306" spans="1:5" x14ac:dyDescent="0.25">
      <c r="A1306" s="90">
        <v>41926.5</v>
      </c>
      <c r="B1306" s="48">
        <v>2341.1671416499998</v>
      </c>
      <c r="C1306" s="49">
        <v>93.54</v>
      </c>
      <c r="D1306" s="7">
        <v>10</v>
      </c>
      <c r="E1306" s="7" t="s">
        <v>51</v>
      </c>
    </row>
    <row r="1307" spans="1:5" x14ac:dyDescent="0.25">
      <c r="A1307" s="90">
        <v>41927</v>
      </c>
      <c r="B1307" s="48">
        <v>2093.52091827916</v>
      </c>
      <c r="C1307" s="49">
        <v>96.017499999999899</v>
      </c>
      <c r="D1307" s="7">
        <v>10</v>
      </c>
      <c r="E1307" s="7" t="s">
        <v>51</v>
      </c>
    </row>
    <row r="1308" spans="1:5" x14ac:dyDescent="0.25">
      <c r="A1308" s="90">
        <v>41927.5</v>
      </c>
      <c r="B1308" s="48">
        <v>2386.4904451791599</v>
      </c>
      <c r="C1308" s="49">
        <v>95.88</v>
      </c>
      <c r="D1308" s="7">
        <v>10</v>
      </c>
      <c r="E1308" s="7" t="s">
        <v>51</v>
      </c>
    </row>
    <row r="1309" spans="1:5" x14ac:dyDescent="0.25">
      <c r="A1309" s="90">
        <v>41928</v>
      </c>
      <c r="B1309" s="48">
        <v>2032.8935772208299</v>
      </c>
      <c r="C1309" s="49">
        <v>97.279166666666598</v>
      </c>
      <c r="D1309" s="7">
        <v>10</v>
      </c>
      <c r="E1309" s="7" t="s">
        <v>51</v>
      </c>
    </row>
    <row r="1310" spans="1:5" x14ac:dyDescent="0.25">
      <c r="A1310" s="90">
        <v>41928.5</v>
      </c>
      <c r="B1310" s="48">
        <v>2301.3289821916601</v>
      </c>
      <c r="C1310" s="49">
        <v>92.186666666666596</v>
      </c>
      <c r="D1310" s="7">
        <v>10</v>
      </c>
      <c r="E1310" s="7" t="s">
        <v>51</v>
      </c>
    </row>
    <row r="1311" spans="1:5" x14ac:dyDescent="0.25">
      <c r="A1311" s="90">
        <v>41929</v>
      </c>
      <c r="B1311" s="48">
        <v>2119.0852012249902</v>
      </c>
      <c r="C1311" s="49">
        <v>92.573333333333295</v>
      </c>
      <c r="D1311" s="7">
        <v>10</v>
      </c>
      <c r="E1311" s="7" t="s">
        <v>51</v>
      </c>
    </row>
    <row r="1312" spans="1:5" x14ac:dyDescent="0.25">
      <c r="A1312" s="90">
        <v>41929.5</v>
      </c>
      <c r="B1312" s="48">
        <v>2325.9137709333299</v>
      </c>
      <c r="C1312" s="49">
        <v>92.292499999999905</v>
      </c>
      <c r="D1312" s="7">
        <v>10</v>
      </c>
      <c r="E1312" s="7" t="s">
        <v>51</v>
      </c>
    </row>
    <row r="1313" spans="1:5" x14ac:dyDescent="0.25">
      <c r="A1313" s="90">
        <v>41930</v>
      </c>
      <c r="B1313" s="48">
        <v>2009.09985255833</v>
      </c>
      <c r="C1313" s="49">
        <v>89.856666666666598</v>
      </c>
      <c r="D1313" s="7">
        <v>10</v>
      </c>
      <c r="E1313" s="7" t="s">
        <v>51</v>
      </c>
    </row>
    <row r="1314" spans="1:5" x14ac:dyDescent="0.25">
      <c r="A1314" s="90">
        <v>41930.5</v>
      </c>
      <c r="B1314" s="48">
        <v>2283.4003024624899</v>
      </c>
      <c r="C1314" s="49">
        <v>95.3958333333333</v>
      </c>
      <c r="D1314" s="7">
        <v>10</v>
      </c>
      <c r="E1314" s="7" t="s">
        <v>51</v>
      </c>
    </row>
    <row r="1315" spans="1:5" x14ac:dyDescent="0.25">
      <c r="A1315" s="90">
        <v>41931</v>
      </c>
      <c r="B1315" s="48">
        <v>1919.3676576749899</v>
      </c>
      <c r="C1315" s="49">
        <v>90.515833333333305</v>
      </c>
      <c r="D1315" s="7">
        <v>10</v>
      </c>
      <c r="E1315" s="7" t="s">
        <v>51</v>
      </c>
    </row>
    <row r="1316" spans="1:5" x14ac:dyDescent="0.25">
      <c r="A1316" s="90">
        <v>41931.5</v>
      </c>
      <c r="B1316" s="48">
        <v>2286.60910756249</v>
      </c>
      <c r="C1316" s="49">
        <v>91.726666666666603</v>
      </c>
      <c r="D1316" s="7">
        <v>10</v>
      </c>
      <c r="E1316" s="7" t="s">
        <v>51</v>
      </c>
    </row>
    <row r="1317" spans="1:5" x14ac:dyDescent="0.25">
      <c r="A1317" s="90">
        <v>41932</v>
      </c>
      <c r="B1317" s="48">
        <v>1848.7247567541599</v>
      </c>
      <c r="C1317" s="49">
        <v>93.337499999999906</v>
      </c>
      <c r="D1317" s="7">
        <v>10</v>
      </c>
      <c r="E1317" s="7" t="s">
        <v>51</v>
      </c>
    </row>
    <row r="1318" spans="1:5" x14ac:dyDescent="0.25">
      <c r="A1318" s="90">
        <v>41932.5</v>
      </c>
      <c r="B1318" s="48">
        <v>2055.5258291749901</v>
      </c>
      <c r="C1318" s="49">
        <v>94.040833333333296</v>
      </c>
      <c r="D1318" s="7">
        <v>10</v>
      </c>
      <c r="E1318" s="7" t="s">
        <v>51</v>
      </c>
    </row>
    <row r="1319" spans="1:5" x14ac:dyDescent="0.25">
      <c r="A1319" s="90">
        <v>41933</v>
      </c>
      <c r="B1319" s="48">
        <v>2065.4158662874902</v>
      </c>
      <c r="C1319" s="49">
        <v>91.495833333333294</v>
      </c>
      <c r="D1319" s="7">
        <v>10</v>
      </c>
      <c r="E1319" s="7" t="s">
        <v>51</v>
      </c>
    </row>
    <row r="1320" spans="1:5" x14ac:dyDescent="0.25">
      <c r="A1320" s="90">
        <v>41933.5</v>
      </c>
      <c r="B1320" s="48">
        <v>2347.5712044791599</v>
      </c>
      <c r="C1320" s="49">
        <v>91.925833333333301</v>
      </c>
      <c r="D1320" s="7">
        <v>10</v>
      </c>
      <c r="E1320" s="7" t="s">
        <v>51</v>
      </c>
    </row>
    <row r="1321" spans="1:5" x14ac:dyDescent="0.25">
      <c r="A1321" s="90">
        <v>41934</v>
      </c>
      <c r="B1321" s="48">
        <v>1953.4718825083301</v>
      </c>
      <c r="C1321" s="49">
        <v>95.820833333333297</v>
      </c>
      <c r="D1321" s="7">
        <v>10</v>
      </c>
      <c r="E1321" s="7" t="s">
        <v>51</v>
      </c>
    </row>
    <row r="1322" spans="1:5" x14ac:dyDescent="0.25">
      <c r="A1322" s="90">
        <v>41934.5</v>
      </c>
      <c r="B1322" s="48">
        <v>2347.2038133833298</v>
      </c>
      <c r="C1322" s="49">
        <v>96.074166666666599</v>
      </c>
      <c r="D1322" s="7">
        <v>10</v>
      </c>
      <c r="E1322" s="7" t="s">
        <v>51</v>
      </c>
    </row>
    <row r="1323" spans="1:5" x14ac:dyDescent="0.25">
      <c r="A1323" s="90">
        <v>41935</v>
      </c>
      <c r="B1323" s="48">
        <v>2089.9674572541599</v>
      </c>
      <c r="C1323" s="49">
        <v>89.605000000000004</v>
      </c>
      <c r="D1323" s="7">
        <v>10</v>
      </c>
      <c r="E1323" s="7" t="s">
        <v>51</v>
      </c>
    </row>
    <row r="1324" spans="1:5" x14ac:dyDescent="0.25">
      <c r="A1324" s="90">
        <v>41935.5</v>
      </c>
      <c r="B1324" s="48">
        <v>2308.8326177374902</v>
      </c>
      <c r="C1324" s="49">
        <v>94.202500000000001</v>
      </c>
      <c r="D1324" s="7">
        <v>10</v>
      </c>
      <c r="E1324" s="7" t="s">
        <v>51</v>
      </c>
    </row>
    <row r="1325" spans="1:5" x14ac:dyDescent="0.25">
      <c r="A1325" s="90">
        <v>41936</v>
      </c>
      <c r="B1325" s="48">
        <v>2021.69496208333</v>
      </c>
      <c r="C1325" s="49">
        <v>94.43</v>
      </c>
      <c r="D1325" s="7">
        <v>10</v>
      </c>
      <c r="E1325" s="7" t="s">
        <v>51</v>
      </c>
    </row>
    <row r="1326" spans="1:5" x14ac:dyDescent="0.25">
      <c r="A1326" s="90">
        <v>41936.5</v>
      </c>
      <c r="B1326" s="48">
        <v>2344.4569725874899</v>
      </c>
      <c r="C1326" s="49">
        <v>92.056666666666601</v>
      </c>
      <c r="D1326" s="7">
        <v>10</v>
      </c>
      <c r="E1326" s="7" t="s">
        <v>51</v>
      </c>
    </row>
    <row r="1327" spans="1:5" x14ac:dyDescent="0.25">
      <c r="A1327" s="90">
        <v>41937</v>
      </c>
      <c r="B1327" s="48">
        <v>1995.2366470833299</v>
      </c>
      <c r="C1327" s="49">
        <v>93.225833333333298</v>
      </c>
      <c r="D1327" s="7">
        <v>10</v>
      </c>
      <c r="E1327" s="7" t="s">
        <v>51</v>
      </c>
    </row>
    <row r="1328" spans="1:5" x14ac:dyDescent="0.25">
      <c r="A1328" s="90">
        <v>41937.5</v>
      </c>
      <c r="B1328" s="48">
        <v>2290.1569567916599</v>
      </c>
      <c r="C1328" s="49">
        <v>89.435000000000002</v>
      </c>
      <c r="D1328" s="7">
        <v>10</v>
      </c>
      <c r="E1328" s="7" t="s">
        <v>51</v>
      </c>
    </row>
    <row r="1329" spans="1:5" x14ac:dyDescent="0.25">
      <c r="A1329" s="90">
        <v>41938</v>
      </c>
      <c r="B1329" s="48">
        <v>1905.2592441166601</v>
      </c>
      <c r="C1329" s="49">
        <v>89.132499999999993</v>
      </c>
      <c r="D1329" s="7">
        <v>10</v>
      </c>
      <c r="E1329" s="7" t="s">
        <v>51</v>
      </c>
    </row>
    <row r="1330" spans="1:5" x14ac:dyDescent="0.25">
      <c r="A1330" s="90">
        <v>41938.5</v>
      </c>
      <c r="B1330" s="48">
        <v>2075.94736607916</v>
      </c>
      <c r="C1330" s="49">
        <v>92.077499999999901</v>
      </c>
      <c r="D1330" s="7">
        <v>10</v>
      </c>
      <c r="E1330" s="7" t="s">
        <v>51</v>
      </c>
    </row>
    <row r="1331" spans="1:5" x14ac:dyDescent="0.25">
      <c r="A1331" s="90">
        <v>41939</v>
      </c>
      <c r="B1331" s="48">
        <v>1785.0475021541599</v>
      </c>
      <c r="C1331" s="49">
        <v>89.795833333333306</v>
      </c>
      <c r="D1331" s="7">
        <v>10</v>
      </c>
      <c r="E1331" s="7" t="s">
        <v>51</v>
      </c>
    </row>
    <row r="1332" spans="1:5" x14ac:dyDescent="0.25">
      <c r="A1332" s="90">
        <v>41939.5</v>
      </c>
      <c r="B1332" s="48">
        <v>2224.8661248083299</v>
      </c>
      <c r="C1332" s="49">
        <v>91.334999999999994</v>
      </c>
      <c r="D1332" s="7">
        <v>10</v>
      </c>
      <c r="E1332" s="7" t="s">
        <v>51</v>
      </c>
    </row>
    <row r="1333" spans="1:5" x14ac:dyDescent="0.25">
      <c r="A1333" s="90">
        <v>41940</v>
      </c>
      <c r="B1333" s="48">
        <v>2128.69922132499</v>
      </c>
      <c r="C1333" s="49">
        <v>91.149166666666602</v>
      </c>
      <c r="D1333" s="7">
        <v>10</v>
      </c>
      <c r="E1333" s="7" t="s">
        <v>51</v>
      </c>
    </row>
    <row r="1334" spans="1:5" x14ac:dyDescent="0.25">
      <c r="A1334" s="90">
        <v>41940.5</v>
      </c>
      <c r="B1334" s="48">
        <v>2480.6346454208301</v>
      </c>
      <c r="C1334" s="49">
        <v>91.080833333333302</v>
      </c>
      <c r="D1334" s="7">
        <v>10</v>
      </c>
      <c r="E1334" s="7" t="s">
        <v>51</v>
      </c>
    </row>
    <row r="1335" spans="1:5" x14ac:dyDescent="0.25">
      <c r="A1335" s="90">
        <v>41941</v>
      </c>
      <c r="B1335" s="48">
        <v>2124.5476204874999</v>
      </c>
      <c r="C1335" s="49">
        <v>93.509166666666601</v>
      </c>
      <c r="D1335" s="7">
        <v>10</v>
      </c>
      <c r="E1335" s="7" t="s">
        <v>51</v>
      </c>
    </row>
    <row r="1336" spans="1:5" x14ac:dyDescent="0.25">
      <c r="A1336" s="90">
        <v>41941.5</v>
      </c>
      <c r="B1336" s="48">
        <v>2571.44064713749</v>
      </c>
      <c r="C1336" s="49">
        <v>92.410833333333301</v>
      </c>
      <c r="D1336" s="7">
        <v>10</v>
      </c>
      <c r="E1336" s="7" t="s">
        <v>51</v>
      </c>
    </row>
    <row r="1337" spans="1:5" x14ac:dyDescent="0.25">
      <c r="A1337" s="90">
        <v>41942</v>
      </c>
      <c r="B1337" s="48">
        <v>2217.5268075249901</v>
      </c>
      <c r="C1337" s="49">
        <v>91.293333333333294</v>
      </c>
      <c r="D1337" s="7">
        <v>10</v>
      </c>
      <c r="E1337" s="7" t="s">
        <v>51</v>
      </c>
    </row>
    <row r="1338" spans="1:5" x14ac:dyDescent="0.25">
      <c r="A1338" s="90">
        <v>41942.5</v>
      </c>
      <c r="B1338" s="48">
        <v>2683.7011060749901</v>
      </c>
      <c r="C1338" s="49">
        <v>90.894166666666607</v>
      </c>
      <c r="D1338" s="7">
        <v>10</v>
      </c>
      <c r="E1338" s="7" t="s">
        <v>51</v>
      </c>
    </row>
    <row r="1339" spans="1:5" x14ac:dyDescent="0.25">
      <c r="A1339" s="90">
        <v>41943</v>
      </c>
      <c r="B1339" s="48">
        <v>2215.4528255416599</v>
      </c>
      <c r="C1339" s="49">
        <v>92.777499999999904</v>
      </c>
      <c r="D1339" s="7">
        <v>10</v>
      </c>
      <c r="E1339" s="7" t="s">
        <v>51</v>
      </c>
    </row>
    <row r="1340" spans="1:5" x14ac:dyDescent="0.25">
      <c r="A1340" s="90">
        <v>41943.5</v>
      </c>
      <c r="B1340" s="48">
        <v>2554.6916965374899</v>
      </c>
      <c r="C1340" s="49">
        <v>94.932500000000005</v>
      </c>
      <c r="D1340" s="7">
        <v>10</v>
      </c>
      <c r="E1340" s="7" t="s">
        <v>51</v>
      </c>
    </row>
    <row r="1341" spans="1:5" x14ac:dyDescent="0.25">
      <c r="A1341" s="90">
        <v>41944</v>
      </c>
      <c r="B1341" s="48">
        <v>2151.4010383208301</v>
      </c>
      <c r="C1341" s="49">
        <v>92.434166666666599</v>
      </c>
      <c r="D1341" s="7">
        <v>11</v>
      </c>
      <c r="E1341" s="7" t="s">
        <v>51</v>
      </c>
    </row>
    <row r="1342" spans="1:5" x14ac:dyDescent="0.25">
      <c r="A1342" s="90">
        <v>41944.5</v>
      </c>
      <c r="B1342" s="48">
        <v>2318.9251723624898</v>
      </c>
      <c r="C1342" s="49">
        <v>93.046666666666596</v>
      </c>
      <c r="D1342" s="7">
        <v>11</v>
      </c>
      <c r="E1342" s="7" t="s">
        <v>51</v>
      </c>
    </row>
    <row r="1343" spans="1:5" x14ac:dyDescent="0.25">
      <c r="A1343" s="90">
        <v>41945</v>
      </c>
      <c r="B1343" s="48">
        <v>1916.7523576624901</v>
      </c>
      <c r="C1343" s="49">
        <v>93.422499999999999</v>
      </c>
      <c r="D1343" s="7">
        <v>11</v>
      </c>
      <c r="E1343" s="7" t="s">
        <v>51</v>
      </c>
    </row>
    <row r="1344" spans="1:5" x14ac:dyDescent="0.25">
      <c r="A1344" s="90">
        <v>41945.5</v>
      </c>
      <c r="B1344" s="48">
        <v>2233.5855653583299</v>
      </c>
      <c r="C1344" s="49">
        <v>97.349166666666605</v>
      </c>
      <c r="D1344" s="7">
        <v>11</v>
      </c>
      <c r="E1344" s="7" t="s">
        <v>51</v>
      </c>
    </row>
    <row r="1345" spans="1:5" x14ac:dyDescent="0.25">
      <c r="A1345" s="90">
        <v>41946</v>
      </c>
      <c r="B1345" s="48">
        <v>1842.9941724181799</v>
      </c>
      <c r="C1345" s="49">
        <v>96.465454545454506</v>
      </c>
      <c r="D1345" s="7">
        <v>11</v>
      </c>
      <c r="E1345" s="7" t="s">
        <v>51</v>
      </c>
    </row>
    <row r="1346" spans="1:5" x14ac:dyDescent="0.25">
      <c r="A1346" s="90">
        <v>41946.5</v>
      </c>
      <c r="B1346" s="48">
        <v>2396.8332543874999</v>
      </c>
      <c r="C1346" s="49">
        <v>92.75</v>
      </c>
      <c r="D1346" s="7">
        <v>11</v>
      </c>
      <c r="E1346" s="7" t="s">
        <v>51</v>
      </c>
    </row>
    <row r="1347" spans="1:5" x14ac:dyDescent="0.25">
      <c r="A1347" s="90">
        <v>41947</v>
      </c>
      <c r="B1347" s="48">
        <v>2408.6852115666602</v>
      </c>
      <c r="C1347" s="49">
        <v>92.273333333333298</v>
      </c>
      <c r="D1347" s="7">
        <v>11</v>
      </c>
      <c r="E1347" s="7" t="s">
        <v>51</v>
      </c>
    </row>
    <row r="1348" spans="1:5" x14ac:dyDescent="0.25">
      <c r="A1348" s="90">
        <v>41947.5</v>
      </c>
      <c r="B1348" s="48">
        <v>2942.7936255916602</v>
      </c>
      <c r="C1348" s="49">
        <v>88.793333333333294</v>
      </c>
      <c r="D1348" s="7">
        <v>11</v>
      </c>
      <c r="E1348" s="7" t="s">
        <v>51</v>
      </c>
    </row>
    <row r="1349" spans="1:5" x14ac:dyDescent="0.25">
      <c r="A1349" s="90">
        <v>41948</v>
      </c>
      <c r="B1349" s="48">
        <v>2237.4565533958298</v>
      </c>
      <c r="C1349" s="49">
        <v>87.631666666666604</v>
      </c>
      <c r="D1349" s="7">
        <v>11</v>
      </c>
      <c r="E1349" s="7" t="s">
        <v>51</v>
      </c>
    </row>
    <row r="1350" spans="1:5" x14ac:dyDescent="0.25">
      <c r="A1350" s="90">
        <v>41948.5</v>
      </c>
      <c r="B1350" s="48">
        <v>2495.2396494291602</v>
      </c>
      <c r="C1350" s="49">
        <v>90.684166666666599</v>
      </c>
      <c r="D1350" s="7">
        <v>11</v>
      </c>
      <c r="E1350" s="7" t="s">
        <v>51</v>
      </c>
    </row>
    <row r="1351" spans="1:5" x14ac:dyDescent="0.25">
      <c r="A1351" s="90">
        <v>41949</v>
      </c>
      <c r="B1351" s="48">
        <v>2130.4837477833298</v>
      </c>
      <c r="C1351" s="49">
        <v>90.214999999999904</v>
      </c>
      <c r="D1351" s="7">
        <v>11</v>
      </c>
      <c r="E1351" s="7" t="s">
        <v>51</v>
      </c>
    </row>
    <row r="1352" spans="1:5" x14ac:dyDescent="0.25">
      <c r="A1352" s="90">
        <v>41949.5</v>
      </c>
      <c r="B1352" s="48">
        <v>2358.7742951124901</v>
      </c>
      <c r="C1352" s="49">
        <v>93.018333333333302</v>
      </c>
      <c r="D1352" s="7">
        <v>11</v>
      </c>
      <c r="E1352" s="7" t="s">
        <v>51</v>
      </c>
    </row>
    <row r="1353" spans="1:5" x14ac:dyDescent="0.25">
      <c r="A1353" s="90">
        <v>41950</v>
      </c>
      <c r="B1353" s="48">
        <v>2085.4095028833299</v>
      </c>
      <c r="C1353" s="49">
        <v>94.704999999999998</v>
      </c>
      <c r="D1353" s="7">
        <v>11</v>
      </c>
      <c r="E1353" s="7" t="s">
        <v>51</v>
      </c>
    </row>
    <row r="1354" spans="1:5" x14ac:dyDescent="0.25">
      <c r="A1354" s="90">
        <v>41950.5</v>
      </c>
      <c r="B1354" s="48">
        <v>2406.06192685</v>
      </c>
      <c r="C1354" s="49">
        <v>94.664166666666603</v>
      </c>
      <c r="D1354" s="7">
        <v>11</v>
      </c>
      <c r="E1354" s="7" t="s">
        <v>51</v>
      </c>
    </row>
    <row r="1355" spans="1:5" x14ac:dyDescent="0.25">
      <c r="A1355" s="90">
        <v>41951</v>
      </c>
      <c r="B1355" s="48">
        <v>2127.6195419083301</v>
      </c>
      <c r="C1355" s="49">
        <v>92.75</v>
      </c>
      <c r="D1355" s="7">
        <v>11</v>
      </c>
      <c r="E1355" s="7" t="s">
        <v>51</v>
      </c>
    </row>
    <row r="1356" spans="1:5" x14ac:dyDescent="0.25">
      <c r="A1356" s="90">
        <v>41951.5</v>
      </c>
      <c r="B1356" s="48">
        <v>2560.4690787166601</v>
      </c>
      <c r="C1356" s="49">
        <v>91.389999999999901</v>
      </c>
      <c r="D1356" s="7">
        <v>11</v>
      </c>
      <c r="E1356" s="7" t="s">
        <v>51</v>
      </c>
    </row>
    <row r="1357" spans="1:5" x14ac:dyDescent="0.25">
      <c r="A1357" s="90">
        <v>41952</v>
      </c>
      <c r="B1357" s="48">
        <v>1850.07687563749</v>
      </c>
      <c r="C1357" s="49">
        <v>93.83</v>
      </c>
      <c r="D1357" s="7">
        <v>11</v>
      </c>
      <c r="E1357" s="7" t="s">
        <v>51</v>
      </c>
    </row>
    <row r="1358" spans="1:5" x14ac:dyDescent="0.25">
      <c r="A1358" s="90">
        <v>41952.5</v>
      </c>
      <c r="B1358" s="48">
        <v>2426.7125137999901</v>
      </c>
      <c r="C1358" s="49">
        <v>92.7083333333333</v>
      </c>
      <c r="D1358" s="7">
        <v>11</v>
      </c>
      <c r="E1358" s="7" t="s">
        <v>51</v>
      </c>
    </row>
    <row r="1359" spans="1:5" x14ac:dyDescent="0.25">
      <c r="A1359" s="90">
        <v>41953</v>
      </c>
      <c r="B1359" s="48">
        <v>1944.93938328749</v>
      </c>
      <c r="C1359" s="49">
        <v>91.600833333333298</v>
      </c>
      <c r="D1359" s="7">
        <v>11</v>
      </c>
      <c r="E1359" s="7" t="s">
        <v>51</v>
      </c>
    </row>
    <row r="1360" spans="1:5" x14ac:dyDescent="0.25">
      <c r="A1360" s="90">
        <v>41953.5</v>
      </c>
      <c r="B1360" s="48">
        <v>2505.62112916666</v>
      </c>
      <c r="C1360" s="49">
        <v>89.942499999999995</v>
      </c>
      <c r="D1360" s="7">
        <v>11</v>
      </c>
      <c r="E1360" s="7" t="s">
        <v>51</v>
      </c>
    </row>
    <row r="1361" spans="1:5" x14ac:dyDescent="0.25">
      <c r="A1361" s="90">
        <v>41954</v>
      </c>
      <c r="B1361" s="48">
        <v>2269.7310178791599</v>
      </c>
      <c r="C1361" s="49">
        <v>96.827500000000001</v>
      </c>
      <c r="D1361" s="7">
        <v>11</v>
      </c>
      <c r="E1361" s="7" t="s">
        <v>51</v>
      </c>
    </row>
    <row r="1362" spans="1:5" x14ac:dyDescent="0.25">
      <c r="A1362" s="90">
        <v>41954.5</v>
      </c>
      <c r="B1362" s="48">
        <v>2653.8419085916598</v>
      </c>
      <c r="C1362" s="49">
        <v>95.646666666666604</v>
      </c>
      <c r="D1362" s="7">
        <v>11</v>
      </c>
      <c r="E1362" s="7" t="s">
        <v>51</v>
      </c>
    </row>
    <row r="1363" spans="1:5" x14ac:dyDescent="0.25">
      <c r="A1363" s="90">
        <v>41955</v>
      </c>
      <c r="B1363" s="48">
        <v>2142.6655492416598</v>
      </c>
      <c r="C1363" s="49">
        <v>91.236666666666594</v>
      </c>
      <c r="D1363" s="7">
        <v>11</v>
      </c>
      <c r="E1363" s="7" t="s">
        <v>51</v>
      </c>
    </row>
    <row r="1364" spans="1:5" x14ac:dyDescent="0.25">
      <c r="A1364" s="90">
        <v>41955.5</v>
      </c>
      <c r="B1364" s="48">
        <v>2586.2336037499899</v>
      </c>
      <c r="C1364" s="49">
        <v>91.305833333333297</v>
      </c>
      <c r="D1364" s="7">
        <v>11</v>
      </c>
      <c r="E1364" s="7" t="s">
        <v>51</v>
      </c>
    </row>
    <row r="1365" spans="1:5" x14ac:dyDescent="0.25">
      <c r="A1365" s="90">
        <v>41956</v>
      </c>
      <c r="B1365" s="48">
        <v>2057.5499015749901</v>
      </c>
      <c r="C1365" s="49">
        <v>90.596666666666593</v>
      </c>
      <c r="D1365" s="7">
        <v>11</v>
      </c>
      <c r="E1365" s="7" t="s">
        <v>51</v>
      </c>
    </row>
    <row r="1366" spans="1:5" x14ac:dyDescent="0.25">
      <c r="A1366" s="90">
        <v>41956.5</v>
      </c>
      <c r="B1366" s="48">
        <v>2420.3933309416602</v>
      </c>
      <c r="C1366" s="49">
        <v>95.46</v>
      </c>
      <c r="D1366" s="7">
        <v>11</v>
      </c>
      <c r="E1366" s="7" t="s">
        <v>51</v>
      </c>
    </row>
    <row r="1367" spans="1:5" x14ac:dyDescent="0.25">
      <c r="A1367" s="90">
        <v>41957</v>
      </c>
      <c r="B1367" s="48">
        <v>2060.3646132583299</v>
      </c>
      <c r="C1367" s="49">
        <v>95.662499999999895</v>
      </c>
      <c r="D1367" s="7">
        <v>11</v>
      </c>
      <c r="E1367" s="7" t="s">
        <v>51</v>
      </c>
    </row>
    <row r="1368" spans="1:5" x14ac:dyDescent="0.25">
      <c r="A1368" s="90">
        <v>41957.5</v>
      </c>
      <c r="B1368" s="48">
        <v>2679.9089147124901</v>
      </c>
      <c r="C1368" s="49">
        <v>97.945833333333297</v>
      </c>
      <c r="D1368" s="7">
        <v>11</v>
      </c>
      <c r="E1368" s="7" t="s">
        <v>51</v>
      </c>
    </row>
    <row r="1369" spans="1:5" x14ac:dyDescent="0.25">
      <c r="A1369" s="90">
        <v>41958</v>
      </c>
      <c r="B1369" s="48">
        <v>2216.1711631458302</v>
      </c>
      <c r="C1369" s="49">
        <v>92.997500000000002</v>
      </c>
      <c r="D1369" s="7">
        <v>11</v>
      </c>
      <c r="E1369" s="7" t="s">
        <v>51</v>
      </c>
    </row>
    <row r="1370" spans="1:5" x14ac:dyDescent="0.25">
      <c r="A1370" s="90">
        <v>41958.5</v>
      </c>
      <c r="B1370" s="48">
        <v>2859.29657275416</v>
      </c>
      <c r="C1370" s="49">
        <v>95.619166666666601</v>
      </c>
      <c r="D1370" s="7">
        <v>11</v>
      </c>
      <c r="E1370" s="7" t="s">
        <v>51</v>
      </c>
    </row>
    <row r="1371" spans="1:5" x14ac:dyDescent="0.25">
      <c r="A1371" s="90">
        <v>41959</v>
      </c>
      <c r="B1371" s="48">
        <v>2109.5862018166599</v>
      </c>
      <c r="C1371" s="49">
        <v>94.369166666666601</v>
      </c>
      <c r="D1371" s="7">
        <v>11</v>
      </c>
      <c r="E1371" s="7" t="s">
        <v>51</v>
      </c>
    </row>
    <row r="1372" spans="1:5" x14ac:dyDescent="0.25">
      <c r="A1372" s="90">
        <v>41959.5</v>
      </c>
      <c r="B1372" s="48">
        <v>2827.9392348166598</v>
      </c>
      <c r="C1372" s="49">
        <v>88.018333333333302</v>
      </c>
      <c r="D1372" s="7">
        <v>11</v>
      </c>
      <c r="E1372" s="7" t="s">
        <v>51</v>
      </c>
    </row>
    <row r="1373" spans="1:5" x14ac:dyDescent="0.25">
      <c r="A1373" s="90">
        <v>41960</v>
      </c>
      <c r="B1373" s="48">
        <v>2155.9553043333199</v>
      </c>
      <c r="C1373" s="49">
        <v>90.931666666666601</v>
      </c>
      <c r="D1373" s="7">
        <v>11</v>
      </c>
      <c r="E1373" s="7" t="s">
        <v>51</v>
      </c>
    </row>
    <row r="1374" spans="1:5" x14ac:dyDescent="0.25">
      <c r="A1374" s="90">
        <v>41960.5</v>
      </c>
      <c r="B1374" s="48">
        <v>2406.6276335666598</v>
      </c>
      <c r="C1374" s="49">
        <v>94.170833333333306</v>
      </c>
      <c r="D1374" s="7">
        <v>11</v>
      </c>
      <c r="E1374" s="7" t="s">
        <v>51</v>
      </c>
    </row>
    <row r="1375" spans="1:5" x14ac:dyDescent="0.25">
      <c r="A1375" s="90">
        <v>41961</v>
      </c>
      <c r="B1375" s="48">
        <v>2279.2814025999901</v>
      </c>
      <c r="C1375" s="49">
        <v>96.814166666666594</v>
      </c>
      <c r="D1375" s="7">
        <v>11</v>
      </c>
      <c r="E1375" s="7" t="s">
        <v>51</v>
      </c>
    </row>
    <row r="1376" spans="1:5" x14ac:dyDescent="0.25">
      <c r="A1376" s="90">
        <v>41961.5</v>
      </c>
      <c r="B1376" s="48">
        <v>2478.70375900416</v>
      </c>
      <c r="C1376" s="49">
        <v>92.745000000000005</v>
      </c>
      <c r="D1376" s="7">
        <v>11</v>
      </c>
      <c r="E1376" s="7" t="s">
        <v>51</v>
      </c>
    </row>
    <row r="1377" spans="1:5" x14ac:dyDescent="0.25">
      <c r="A1377" s="90">
        <v>41962</v>
      </c>
      <c r="B1377" s="48">
        <v>2198.4836424888799</v>
      </c>
      <c r="C1377" s="49">
        <v>89.886666666666599</v>
      </c>
      <c r="D1377" s="7">
        <v>11</v>
      </c>
      <c r="E1377" s="7" t="s">
        <v>51</v>
      </c>
    </row>
    <row r="1378" spans="1:5" x14ac:dyDescent="0.25">
      <c r="A1378" s="90">
        <v>41962.5</v>
      </c>
      <c r="B1378" s="48">
        <v>2294.2215229999902</v>
      </c>
      <c r="C1378" s="49">
        <v>91.894545454545394</v>
      </c>
      <c r="D1378" s="7">
        <v>11</v>
      </c>
      <c r="E1378" s="7" t="s">
        <v>51</v>
      </c>
    </row>
    <row r="1379" spans="1:5" x14ac:dyDescent="0.25">
      <c r="A1379" s="90">
        <v>41963</v>
      </c>
      <c r="B1379" s="48">
        <v>2159.42412805714</v>
      </c>
      <c r="C1379" s="49">
        <v>90.055714285714203</v>
      </c>
      <c r="D1379" s="7">
        <v>11</v>
      </c>
      <c r="E1379" s="7" t="s">
        <v>51</v>
      </c>
    </row>
    <row r="1380" spans="1:5" x14ac:dyDescent="0.25">
      <c r="A1380" s="90">
        <v>41963.5</v>
      </c>
      <c r="B1380" s="48">
        <v>2379.47266078749</v>
      </c>
      <c r="C1380" s="49">
        <v>92.525833333333296</v>
      </c>
      <c r="D1380" s="7">
        <v>11</v>
      </c>
      <c r="E1380" s="7" t="s">
        <v>51</v>
      </c>
    </row>
    <row r="1381" spans="1:5" x14ac:dyDescent="0.25">
      <c r="A1381" s="90">
        <v>41964</v>
      </c>
      <c r="B1381" s="48">
        <v>2352.6478747687402</v>
      </c>
      <c r="C1381" s="49">
        <v>93.71875</v>
      </c>
      <c r="D1381" s="7">
        <v>11</v>
      </c>
      <c r="E1381" s="7" t="s">
        <v>51</v>
      </c>
    </row>
    <row r="1382" spans="1:5" x14ac:dyDescent="0.25">
      <c r="A1382" s="90">
        <v>41964.5</v>
      </c>
      <c r="B1382" s="48">
        <v>2646.2014103333299</v>
      </c>
      <c r="C1382" s="49">
        <v>94.435833333333306</v>
      </c>
      <c r="D1382" s="7">
        <v>11</v>
      </c>
      <c r="E1382" s="7" t="s">
        <v>51</v>
      </c>
    </row>
    <row r="1383" spans="1:5" x14ac:dyDescent="0.25">
      <c r="A1383" s="90">
        <v>41965</v>
      </c>
      <c r="B1383" s="48">
        <v>2272.50585269166</v>
      </c>
      <c r="C1383" s="49">
        <v>95.419166666666598</v>
      </c>
      <c r="D1383" s="7">
        <v>11</v>
      </c>
      <c r="E1383" s="7" t="s">
        <v>51</v>
      </c>
    </row>
    <row r="1384" spans="1:5" x14ac:dyDescent="0.25">
      <c r="A1384" s="90">
        <v>41965.5</v>
      </c>
      <c r="B1384" s="48">
        <v>2652.7158889541602</v>
      </c>
      <c r="C1384" s="49">
        <v>94.839999999999904</v>
      </c>
      <c r="D1384" s="7">
        <v>11</v>
      </c>
      <c r="E1384" s="7" t="s">
        <v>51</v>
      </c>
    </row>
    <row r="1385" spans="1:5" x14ac:dyDescent="0.25">
      <c r="A1385" s="90">
        <v>41966</v>
      </c>
      <c r="B1385" s="48">
        <v>2005.0910042666601</v>
      </c>
      <c r="C1385" s="49">
        <v>90.721666666666593</v>
      </c>
      <c r="D1385" s="7">
        <v>11</v>
      </c>
      <c r="E1385" s="7" t="s">
        <v>51</v>
      </c>
    </row>
    <row r="1386" spans="1:5" x14ac:dyDescent="0.25">
      <c r="A1386" s="90">
        <v>41966.5</v>
      </c>
      <c r="B1386" s="48">
        <v>2234.64248065416</v>
      </c>
      <c r="C1386" s="49">
        <v>97.636666666666599</v>
      </c>
      <c r="D1386" s="7">
        <v>11</v>
      </c>
      <c r="E1386" s="7" t="s">
        <v>51</v>
      </c>
    </row>
    <row r="1387" spans="1:5" x14ac:dyDescent="0.25">
      <c r="A1387" s="90">
        <v>41967</v>
      </c>
      <c r="B1387" s="48">
        <v>1864.3924599833299</v>
      </c>
      <c r="C1387" s="49">
        <v>90.548333333333304</v>
      </c>
      <c r="D1387" s="7">
        <v>11</v>
      </c>
      <c r="E1387" s="7" t="s">
        <v>51</v>
      </c>
    </row>
    <row r="1388" spans="1:5" x14ac:dyDescent="0.25">
      <c r="A1388" s="90">
        <v>41967.5</v>
      </c>
      <c r="B1388" s="48">
        <v>2024.61291038333</v>
      </c>
      <c r="C1388" s="49">
        <v>91.250833333333304</v>
      </c>
      <c r="D1388" s="7">
        <v>11</v>
      </c>
      <c r="E1388" s="7" t="s">
        <v>51</v>
      </c>
    </row>
    <row r="1389" spans="1:5" x14ac:dyDescent="0.25">
      <c r="A1389" s="90">
        <v>41968</v>
      </c>
      <c r="B1389" s="48">
        <v>2005.26518903749</v>
      </c>
      <c r="C1389" s="49">
        <v>92.099166666666605</v>
      </c>
      <c r="D1389" s="7">
        <v>11</v>
      </c>
      <c r="E1389" s="7" t="s">
        <v>51</v>
      </c>
    </row>
    <row r="1390" spans="1:5" x14ac:dyDescent="0.25">
      <c r="A1390" s="90">
        <v>41968.5</v>
      </c>
      <c r="B1390" s="48">
        <v>2374.9275914636301</v>
      </c>
      <c r="C1390" s="49">
        <v>92.097272727272696</v>
      </c>
      <c r="D1390" s="7">
        <v>11</v>
      </c>
      <c r="E1390" s="7" t="s">
        <v>51</v>
      </c>
    </row>
    <row r="1391" spans="1:5" x14ac:dyDescent="0.25">
      <c r="A1391" s="90">
        <v>41969</v>
      </c>
      <c r="B1391" s="48">
        <v>2211.1820126428502</v>
      </c>
      <c r="C1391" s="49">
        <v>97.952857142857098</v>
      </c>
      <c r="D1391" s="7">
        <v>11</v>
      </c>
      <c r="E1391" s="7" t="s">
        <v>51</v>
      </c>
    </row>
    <row r="1392" spans="1:5" x14ac:dyDescent="0.25">
      <c r="A1392" s="90">
        <v>41969.5</v>
      </c>
      <c r="B1392" s="48">
        <v>2294.1619328166598</v>
      </c>
      <c r="C1392" s="49">
        <v>92.206666666666607</v>
      </c>
      <c r="D1392" s="7">
        <v>11</v>
      </c>
      <c r="E1392" s="7" t="s">
        <v>51</v>
      </c>
    </row>
    <row r="1393" spans="1:5" x14ac:dyDescent="0.25">
      <c r="A1393" s="90">
        <v>41970</v>
      </c>
      <c r="B1393" s="48">
        <v>2257.7592412888798</v>
      </c>
      <c r="C1393" s="49">
        <v>96.4433333333333</v>
      </c>
      <c r="D1393" s="7">
        <v>11</v>
      </c>
      <c r="E1393" s="7" t="s">
        <v>51</v>
      </c>
    </row>
    <row r="1394" spans="1:5" x14ac:dyDescent="0.25">
      <c r="A1394" s="90">
        <v>41970.5</v>
      </c>
      <c r="B1394" s="48">
        <v>2585.15837254999</v>
      </c>
      <c r="C1394" s="49">
        <v>94.2766666666666</v>
      </c>
      <c r="D1394" s="7">
        <v>11</v>
      </c>
      <c r="E1394" s="7" t="s">
        <v>51</v>
      </c>
    </row>
    <row r="1395" spans="1:5" x14ac:dyDescent="0.25">
      <c r="A1395" s="90">
        <v>41971</v>
      </c>
      <c r="B1395" s="48">
        <v>2375.3230907249999</v>
      </c>
      <c r="C1395" s="49">
        <v>90.676666666666605</v>
      </c>
      <c r="D1395" s="7">
        <v>11</v>
      </c>
      <c r="E1395" s="7" t="s">
        <v>51</v>
      </c>
    </row>
    <row r="1396" spans="1:5" x14ac:dyDescent="0.25">
      <c r="A1396" s="90">
        <v>41971.5</v>
      </c>
      <c r="B1396" s="48">
        <v>2790.3557368124998</v>
      </c>
      <c r="C1396" s="49">
        <v>92.789166666666603</v>
      </c>
      <c r="D1396" s="7">
        <v>11</v>
      </c>
      <c r="E1396" s="7" t="s">
        <v>51</v>
      </c>
    </row>
    <row r="1397" spans="1:5" x14ac:dyDescent="0.25">
      <c r="A1397" s="90">
        <v>41972</v>
      </c>
      <c r="B1397" s="48">
        <v>2180.8448973541599</v>
      </c>
      <c r="C1397" s="49">
        <v>87.263333333333307</v>
      </c>
      <c r="D1397" s="7">
        <v>11</v>
      </c>
      <c r="E1397" s="7" t="s">
        <v>51</v>
      </c>
    </row>
    <row r="1398" spans="1:5" x14ac:dyDescent="0.25">
      <c r="A1398" s="90">
        <v>41972.5</v>
      </c>
      <c r="B1398" s="48">
        <v>2363.5114587958301</v>
      </c>
      <c r="C1398" s="49">
        <v>91.471666666666593</v>
      </c>
      <c r="D1398" s="7">
        <v>11</v>
      </c>
      <c r="E1398" s="7" t="s">
        <v>51</v>
      </c>
    </row>
    <row r="1399" spans="1:5" x14ac:dyDescent="0.25">
      <c r="A1399" s="90">
        <v>41973</v>
      </c>
      <c r="B1399" s="48">
        <v>1955.8362672041601</v>
      </c>
      <c r="C1399" s="49">
        <v>96.064166666666594</v>
      </c>
      <c r="D1399" s="7">
        <v>11</v>
      </c>
      <c r="E1399" s="7" t="s">
        <v>51</v>
      </c>
    </row>
    <row r="1400" spans="1:5" x14ac:dyDescent="0.25">
      <c r="A1400" s="90">
        <v>41973.5</v>
      </c>
      <c r="B1400" s="48">
        <v>2182.4259742499898</v>
      </c>
      <c r="C1400" s="49">
        <v>95.494166666666601</v>
      </c>
      <c r="D1400" s="7">
        <v>11</v>
      </c>
      <c r="E1400" s="7" t="s">
        <v>51</v>
      </c>
    </row>
    <row r="1401" spans="1:5" x14ac:dyDescent="0.25">
      <c r="A1401" s="90">
        <v>41974</v>
      </c>
      <c r="B1401" s="48">
        <v>1895.8564256833299</v>
      </c>
      <c r="C1401" s="49">
        <v>94.431666666666601</v>
      </c>
      <c r="D1401" s="7">
        <v>12</v>
      </c>
      <c r="E1401" s="7" t="s">
        <v>51</v>
      </c>
    </row>
    <row r="1402" spans="1:5" x14ac:dyDescent="0.25">
      <c r="A1402" s="90">
        <v>41974.5</v>
      </c>
      <c r="B1402" s="48">
        <v>2189.5764108874901</v>
      </c>
      <c r="C1402" s="49">
        <v>92.842499999999902</v>
      </c>
      <c r="D1402" s="7">
        <v>12</v>
      </c>
      <c r="E1402" s="7" t="s">
        <v>51</v>
      </c>
    </row>
    <row r="1403" spans="1:5" x14ac:dyDescent="0.25">
      <c r="A1403" s="90">
        <v>41975</v>
      </c>
      <c r="B1403" s="48">
        <v>2183.9110040708301</v>
      </c>
      <c r="C1403" s="49">
        <v>97.060833333333306</v>
      </c>
      <c r="D1403" s="7">
        <v>12</v>
      </c>
      <c r="E1403" s="7" t="s">
        <v>51</v>
      </c>
    </row>
    <row r="1404" spans="1:5" x14ac:dyDescent="0.25">
      <c r="A1404" s="90">
        <v>41975.5</v>
      </c>
      <c r="B1404" s="48">
        <v>2385.10862179999</v>
      </c>
      <c r="C1404" s="49">
        <v>92.796666666666596</v>
      </c>
      <c r="D1404" s="7">
        <v>12</v>
      </c>
      <c r="E1404" s="7" t="s">
        <v>51</v>
      </c>
    </row>
    <row r="1405" spans="1:5" x14ac:dyDescent="0.25">
      <c r="A1405" s="90">
        <v>41976</v>
      </c>
      <c r="B1405" s="48">
        <v>2154.4983601099898</v>
      </c>
      <c r="C1405" s="49">
        <v>92.504999999999995</v>
      </c>
      <c r="D1405" s="7">
        <v>12</v>
      </c>
      <c r="E1405" s="7" t="s">
        <v>51</v>
      </c>
    </row>
    <row r="1406" spans="1:5" x14ac:dyDescent="0.25">
      <c r="A1406" s="90">
        <v>41976.5</v>
      </c>
      <c r="B1406" s="48">
        <v>2305.9135916333298</v>
      </c>
      <c r="C1406" s="49">
        <v>92.484166666666596</v>
      </c>
      <c r="D1406" s="7">
        <v>12</v>
      </c>
      <c r="E1406" s="7" t="s">
        <v>51</v>
      </c>
    </row>
    <row r="1407" spans="1:5" x14ac:dyDescent="0.25">
      <c r="A1407" s="90">
        <v>41977</v>
      </c>
      <c r="B1407" s="48">
        <v>2196.01977080999</v>
      </c>
      <c r="C1407" s="49">
        <v>91.757000000000005</v>
      </c>
      <c r="D1407" s="7">
        <v>12</v>
      </c>
      <c r="E1407" s="7" t="s">
        <v>51</v>
      </c>
    </row>
    <row r="1408" spans="1:5" x14ac:dyDescent="0.25">
      <c r="A1408" s="90">
        <v>41977.5</v>
      </c>
      <c r="B1408" s="48">
        <v>2522.4646424208299</v>
      </c>
      <c r="C1408" s="49">
        <v>93.080833333333302</v>
      </c>
      <c r="D1408" s="7">
        <v>12</v>
      </c>
      <c r="E1408" s="7" t="s">
        <v>51</v>
      </c>
    </row>
    <row r="1409" spans="1:5" x14ac:dyDescent="0.25">
      <c r="A1409" s="90">
        <v>41978</v>
      </c>
      <c r="B1409" s="48">
        <v>2208.3186528055498</v>
      </c>
      <c r="C1409" s="49">
        <v>92.68</v>
      </c>
      <c r="D1409" s="7">
        <v>12</v>
      </c>
      <c r="E1409" s="7" t="s">
        <v>51</v>
      </c>
    </row>
    <row r="1410" spans="1:5" x14ac:dyDescent="0.25">
      <c r="A1410" s="90">
        <v>41978.5</v>
      </c>
      <c r="B1410" s="48">
        <v>2698.2957979499902</v>
      </c>
      <c r="C1410" s="49">
        <v>91.634166666666601</v>
      </c>
      <c r="D1410" s="7">
        <v>12</v>
      </c>
      <c r="E1410" s="7" t="s">
        <v>51</v>
      </c>
    </row>
    <row r="1411" spans="1:5" x14ac:dyDescent="0.25">
      <c r="A1411" s="90">
        <v>41979</v>
      </c>
      <c r="B1411" s="48">
        <v>2409.15837637083</v>
      </c>
      <c r="C1411" s="49">
        <v>95.111666666666594</v>
      </c>
      <c r="D1411" s="7">
        <v>12</v>
      </c>
      <c r="E1411" s="7" t="s">
        <v>51</v>
      </c>
    </row>
    <row r="1412" spans="1:5" x14ac:dyDescent="0.25">
      <c r="A1412" s="90">
        <v>41979.5</v>
      </c>
      <c r="B1412" s="48">
        <v>2971.8434390499901</v>
      </c>
      <c r="C1412" s="49">
        <v>93.984999999999999</v>
      </c>
      <c r="D1412" s="7">
        <v>12</v>
      </c>
      <c r="E1412" s="7" t="s">
        <v>51</v>
      </c>
    </row>
    <row r="1413" spans="1:5" x14ac:dyDescent="0.25">
      <c r="A1413" s="90">
        <v>41980</v>
      </c>
      <c r="B1413" s="48">
        <v>2197.7155545416599</v>
      </c>
      <c r="C1413" s="49">
        <v>94.454999999999998</v>
      </c>
      <c r="D1413" s="7">
        <v>12</v>
      </c>
      <c r="E1413" s="7" t="s">
        <v>51</v>
      </c>
    </row>
    <row r="1414" spans="1:5" x14ac:dyDescent="0.25">
      <c r="A1414" s="90">
        <v>41980.5</v>
      </c>
      <c r="B1414" s="48">
        <v>2426.7325211499901</v>
      </c>
      <c r="C1414" s="49">
        <v>92.797499999999999</v>
      </c>
      <c r="D1414" s="7">
        <v>12</v>
      </c>
      <c r="E1414" s="7" t="s">
        <v>51</v>
      </c>
    </row>
    <row r="1415" spans="1:5" x14ac:dyDescent="0.25">
      <c r="A1415" s="90">
        <v>41981</v>
      </c>
      <c r="B1415" s="48">
        <v>1917.03239828749</v>
      </c>
      <c r="C1415" s="49">
        <v>93.024166666666602</v>
      </c>
      <c r="D1415" s="7">
        <v>12</v>
      </c>
      <c r="E1415" s="7" t="s">
        <v>51</v>
      </c>
    </row>
    <row r="1416" spans="1:5" x14ac:dyDescent="0.25">
      <c r="A1416" s="90">
        <v>41981.5</v>
      </c>
      <c r="B1416" s="48">
        <v>2237.1392458958298</v>
      </c>
      <c r="C1416" s="49">
        <v>92.905000000000001</v>
      </c>
      <c r="D1416" s="7">
        <v>12</v>
      </c>
      <c r="E1416" s="7" t="s">
        <v>51</v>
      </c>
    </row>
    <row r="1417" spans="1:5" x14ac:dyDescent="0.25">
      <c r="A1417" s="90">
        <v>41982</v>
      </c>
      <c r="B1417" s="48">
        <v>2091.6083745166602</v>
      </c>
      <c r="C1417" s="49">
        <v>92.018333333333302</v>
      </c>
      <c r="D1417" s="7">
        <v>12</v>
      </c>
      <c r="E1417" s="7" t="s">
        <v>51</v>
      </c>
    </row>
    <row r="1418" spans="1:5" x14ac:dyDescent="0.25">
      <c r="A1418" s="90">
        <v>41982.5</v>
      </c>
      <c r="B1418" s="48">
        <v>2455.1946747249899</v>
      </c>
      <c r="C1418" s="49">
        <v>94.912499999999994</v>
      </c>
      <c r="D1418" s="7">
        <v>12</v>
      </c>
      <c r="E1418" s="7" t="s">
        <v>51</v>
      </c>
    </row>
    <row r="1419" spans="1:5" x14ac:dyDescent="0.25">
      <c r="A1419" s="90">
        <v>41983</v>
      </c>
      <c r="B1419" s="48">
        <v>2079.37890237083</v>
      </c>
      <c r="C1419" s="49">
        <v>93.859166666666596</v>
      </c>
      <c r="D1419" s="7">
        <v>12</v>
      </c>
      <c r="E1419" s="7" t="s">
        <v>51</v>
      </c>
    </row>
    <row r="1420" spans="1:5" x14ac:dyDescent="0.25">
      <c r="A1420" s="90">
        <v>41983.5</v>
      </c>
      <c r="B1420" s="48">
        <v>2727.84421164166</v>
      </c>
      <c r="C1420" s="49">
        <v>91.686666666666596</v>
      </c>
      <c r="D1420" s="7">
        <v>12</v>
      </c>
      <c r="E1420" s="7" t="s">
        <v>51</v>
      </c>
    </row>
    <row r="1421" spans="1:5" x14ac:dyDescent="0.25">
      <c r="A1421" s="90">
        <v>41984</v>
      </c>
      <c r="B1421" s="48">
        <v>2275.3221316999902</v>
      </c>
      <c r="C1421" s="49">
        <v>93.885833333333295</v>
      </c>
      <c r="D1421" s="7">
        <v>12</v>
      </c>
      <c r="E1421" s="7" t="s">
        <v>51</v>
      </c>
    </row>
    <row r="1422" spans="1:5" x14ac:dyDescent="0.25">
      <c r="A1422" s="90">
        <v>41984.5</v>
      </c>
      <c r="B1422" s="48">
        <v>2934.10397338333</v>
      </c>
      <c r="C1422" s="49">
        <v>93.326666666666597</v>
      </c>
      <c r="D1422" s="7">
        <v>12</v>
      </c>
      <c r="E1422" s="7" t="s">
        <v>51</v>
      </c>
    </row>
    <row r="1423" spans="1:5" x14ac:dyDescent="0.25">
      <c r="A1423" s="90">
        <v>41985</v>
      </c>
      <c r="B1423" s="48">
        <v>2528.1358425708299</v>
      </c>
      <c r="C1423" s="49">
        <v>94.9375</v>
      </c>
      <c r="D1423" s="7">
        <v>12</v>
      </c>
      <c r="E1423" s="7" t="s">
        <v>51</v>
      </c>
    </row>
    <row r="1424" spans="1:5" x14ac:dyDescent="0.25">
      <c r="A1424" s="90">
        <v>41985.5</v>
      </c>
      <c r="B1424" s="48">
        <v>3237.7991635416602</v>
      </c>
      <c r="C1424" s="49">
        <v>94.245833333333294</v>
      </c>
      <c r="D1424" s="7">
        <v>12</v>
      </c>
      <c r="E1424" s="7" t="s">
        <v>51</v>
      </c>
    </row>
    <row r="1425" spans="1:5" x14ac:dyDescent="0.25">
      <c r="A1425" s="90">
        <v>41986</v>
      </c>
      <c r="B1425" s="48">
        <v>2579.88358816249</v>
      </c>
      <c r="C1425" s="49">
        <v>89.978333333333296</v>
      </c>
      <c r="D1425" s="7">
        <v>12</v>
      </c>
      <c r="E1425" s="7" t="s">
        <v>51</v>
      </c>
    </row>
    <row r="1426" spans="1:5" x14ac:dyDescent="0.25">
      <c r="A1426" s="90">
        <v>41986.5</v>
      </c>
      <c r="B1426" s="48">
        <v>3354.06702878333</v>
      </c>
      <c r="C1426" s="49">
        <v>93.031666666666595</v>
      </c>
      <c r="D1426" s="7">
        <v>12</v>
      </c>
      <c r="E1426" s="7" t="s">
        <v>51</v>
      </c>
    </row>
    <row r="1427" spans="1:5" x14ac:dyDescent="0.25">
      <c r="A1427" s="90">
        <v>41987</v>
      </c>
      <c r="B1427" s="48">
        <v>2559.6294510166599</v>
      </c>
      <c r="C1427" s="49">
        <v>92.2708333333333</v>
      </c>
      <c r="D1427" s="7">
        <v>12</v>
      </c>
      <c r="E1427" s="7" t="s">
        <v>51</v>
      </c>
    </row>
    <row r="1428" spans="1:5" x14ac:dyDescent="0.25">
      <c r="A1428" s="90">
        <v>41987.5</v>
      </c>
      <c r="B1428" s="48">
        <v>3264.2371815874999</v>
      </c>
      <c r="C1428" s="49">
        <v>93.975833333333298</v>
      </c>
      <c r="D1428" s="7">
        <v>12</v>
      </c>
      <c r="E1428" s="7" t="s">
        <v>51</v>
      </c>
    </row>
    <row r="1429" spans="1:5" x14ac:dyDescent="0.25">
      <c r="A1429" s="90">
        <v>41988</v>
      </c>
      <c r="B1429" s="48">
        <v>2490.9887963749902</v>
      </c>
      <c r="C1429" s="49">
        <v>91.39</v>
      </c>
      <c r="D1429" s="7">
        <v>12</v>
      </c>
      <c r="E1429" s="7" t="s">
        <v>51</v>
      </c>
    </row>
    <row r="1430" spans="1:5" x14ac:dyDescent="0.25">
      <c r="A1430" s="90">
        <v>41988.5</v>
      </c>
      <c r="B1430" s="48">
        <v>3251.3771467833299</v>
      </c>
      <c r="C1430" s="49">
        <v>89.696666666666601</v>
      </c>
      <c r="D1430" s="7">
        <v>12</v>
      </c>
      <c r="E1430" s="7" t="s">
        <v>51</v>
      </c>
    </row>
    <row r="1431" spans="1:5" x14ac:dyDescent="0.25">
      <c r="A1431" s="90">
        <v>41989</v>
      </c>
      <c r="B1431" s="48">
        <v>2665.4244438291598</v>
      </c>
      <c r="C1431" s="49">
        <v>94.949166666666599</v>
      </c>
      <c r="D1431" s="7">
        <v>12</v>
      </c>
      <c r="E1431" s="7" t="s">
        <v>51</v>
      </c>
    </row>
    <row r="1432" spans="1:5" x14ac:dyDescent="0.25">
      <c r="A1432" s="90">
        <v>41989.5</v>
      </c>
      <c r="B1432" s="48">
        <v>3741.0290686124899</v>
      </c>
      <c r="C1432" s="49">
        <v>93.538333333333298</v>
      </c>
      <c r="D1432" s="7">
        <v>12</v>
      </c>
      <c r="E1432" s="7" t="s">
        <v>51</v>
      </c>
    </row>
    <row r="1433" spans="1:5" x14ac:dyDescent="0.25">
      <c r="A1433" s="90">
        <v>41990</v>
      </c>
      <c r="B1433" s="48">
        <v>2649.4351034708302</v>
      </c>
      <c r="C1433" s="49">
        <v>93.586666666666602</v>
      </c>
      <c r="D1433" s="7">
        <v>12</v>
      </c>
      <c r="E1433" s="7" t="s">
        <v>51</v>
      </c>
    </row>
    <row r="1434" spans="1:5" x14ac:dyDescent="0.25">
      <c r="A1434" s="90">
        <v>41990.5</v>
      </c>
      <c r="B1434" s="48">
        <v>2959.3260986374898</v>
      </c>
      <c r="C1434" s="49">
        <v>91.453333333333305</v>
      </c>
      <c r="D1434" s="7">
        <v>12</v>
      </c>
      <c r="E1434" s="7" t="s">
        <v>51</v>
      </c>
    </row>
    <row r="1435" spans="1:5" x14ac:dyDescent="0.25">
      <c r="A1435" s="90">
        <v>41991</v>
      </c>
      <c r="B1435" s="48">
        <v>2373.5209118875</v>
      </c>
      <c r="C1435" s="49">
        <v>92.62</v>
      </c>
      <c r="D1435" s="7">
        <v>12</v>
      </c>
      <c r="E1435" s="7" t="s">
        <v>51</v>
      </c>
    </row>
    <row r="1436" spans="1:5" x14ac:dyDescent="0.25">
      <c r="A1436" s="90">
        <v>41991.5</v>
      </c>
      <c r="B1436" s="48">
        <v>2643.75417673333</v>
      </c>
      <c r="C1436" s="49">
        <v>95.298333333333304</v>
      </c>
      <c r="D1436" s="7">
        <v>12</v>
      </c>
      <c r="E1436" s="7" t="s">
        <v>51</v>
      </c>
    </row>
    <row r="1437" spans="1:5" x14ac:dyDescent="0.25">
      <c r="A1437" s="90">
        <v>41992</v>
      </c>
      <c r="B1437" s="48">
        <v>2349.5559309416599</v>
      </c>
      <c r="C1437" s="49">
        <v>92.412499999999994</v>
      </c>
      <c r="D1437" s="7">
        <v>12</v>
      </c>
      <c r="E1437" s="7" t="s">
        <v>51</v>
      </c>
    </row>
    <row r="1438" spans="1:5" x14ac:dyDescent="0.25">
      <c r="A1438" s="90">
        <v>41992.5</v>
      </c>
      <c r="B1438" s="48">
        <v>2650.2210921333299</v>
      </c>
      <c r="C1438" s="49">
        <v>90.366666666666603</v>
      </c>
      <c r="D1438" s="7">
        <v>12</v>
      </c>
      <c r="E1438" s="7" t="s">
        <v>51</v>
      </c>
    </row>
    <row r="1439" spans="1:5" x14ac:dyDescent="0.25">
      <c r="A1439" s="90">
        <v>41993</v>
      </c>
      <c r="B1439" s="48">
        <v>2229.1072341291601</v>
      </c>
      <c r="C1439" s="49">
        <v>92.250833333333304</v>
      </c>
      <c r="D1439" s="7">
        <v>12</v>
      </c>
      <c r="E1439" s="7" t="s">
        <v>51</v>
      </c>
    </row>
    <row r="1440" spans="1:5" x14ac:dyDescent="0.25">
      <c r="A1440" s="90">
        <v>41993.5</v>
      </c>
      <c r="B1440" s="48">
        <v>2575.2386780583302</v>
      </c>
      <c r="C1440" s="49">
        <v>91.97</v>
      </c>
      <c r="D1440" s="7">
        <v>12</v>
      </c>
      <c r="E1440" s="7" t="s">
        <v>51</v>
      </c>
    </row>
    <row r="1441" spans="1:5" x14ac:dyDescent="0.25">
      <c r="A1441" s="90">
        <v>41994</v>
      </c>
      <c r="B1441" s="48">
        <v>2011.6750117916599</v>
      </c>
      <c r="C1441" s="49">
        <v>93.757499999999993</v>
      </c>
      <c r="D1441" s="7">
        <v>12</v>
      </c>
      <c r="E1441" s="7" t="s">
        <v>51</v>
      </c>
    </row>
    <row r="1442" spans="1:5" x14ac:dyDescent="0.25">
      <c r="A1442" s="90">
        <v>41994.5</v>
      </c>
      <c r="B1442" s="48">
        <v>2307.4126483291602</v>
      </c>
      <c r="C1442" s="49">
        <v>95.6458333333333</v>
      </c>
      <c r="D1442" s="7">
        <v>12</v>
      </c>
      <c r="E1442" s="7" t="s">
        <v>51</v>
      </c>
    </row>
    <row r="1443" spans="1:5" x14ac:dyDescent="0.25">
      <c r="A1443" s="90">
        <v>41995</v>
      </c>
      <c r="B1443" s="48">
        <v>1953.2140380416599</v>
      </c>
      <c r="C1443" s="49">
        <v>92.878333333333302</v>
      </c>
      <c r="D1443" s="7">
        <v>12</v>
      </c>
      <c r="E1443" s="7" t="s">
        <v>51</v>
      </c>
    </row>
    <row r="1444" spans="1:5" x14ac:dyDescent="0.25">
      <c r="A1444" s="90">
        <v>41995.5</v>
      </c>
      <c r="B1444" s="48">
        <v>2361.0739734083299</v>
      </c>
      <c r="C1444" s="49">
        <v>92.855833333333294</v>
      </c>
      <c r="D1444" s="7">
        <v>12</v>
      </c>
      <c r="E1444" s="7" t="s">
        <v>51</v>
      </c>
    </row>
    <row r="1445" spans="1:5" x14ac:dyDescent="0.25">
      <c r="A1445" s="90">
        <v>41996</v>
      </c>
      <c r="B1445" s="48">
        <v>2209.59354426666</v>
      </c>
      <c r="C1445" s="49">
        <v>93.114999999999995</v>
      </c>
      <c r="D1445" s="7">
        <v>12</v>
      </c>
      <c r="E1445" s="7" t="s">
        <v>51</v>
      </c>
    </row>
    <row r="1446" spans="1:5" x14ac:dyDescent="0.25">
      <c r="A1446" s="90">
        <v>41996.5</v>
      </c>
      <c r="B1446" s="48">
        <v>2695.2328788791601</v>
      </c>
      <c r="C1446" s="49">
        <v>92.212499999999906</v>
      </c>
      <c r="D1446" s="7">
        <v>12</v>
      </c>
      <c r="E1446" s="7" t="s">
        <v>51</v>
      </c>
    </row>
    <row r="1447" spans="1:5" x14ac:dyDescent="0.25">
      <c r="A1447" s="90">
        <v>41997</v>
      </c>
      <c r="B1447" s="48">
        <v>2273.2429503499998</v>
      </c>
      <c r="C1447" s="49">
        <v>93.219166666666595</v>
      </c>
      <c r="D1447" s="7">
        <v>12</v>
      </c>
      <c r="E1447" s="7" t="s">
        <v>51</v>
      </c>
    </row>
    <row r="1448" spans="1:5" x14ac:dyDescent="0.25">
      <c r="A1448" s="90">
        <v>41997.5</v>
      </c>
      <c r="B1448" s="48">
        <v>2567.2627502791602</v>
      </c>
      <c r="C1448" s="49">
        <v>93.787499999999895</v>
      </c>
      <c r="D1448" s="7">
        <v>12</v>
      </c>
      <c r="E1448" s="7" t="s">
        <v>51</v>
      </c>
    </row>
    <row r="1449" spans="1:5" x14ac:dyDescent="0.25">
      <c r="A1449" s="90">
        <v>41998</v>
      </c>
      <c r="B1449" s="48">
        <v>2067.9224790958301</v>
      </c>
      <c r="C1449" s="49">
        <v>94.329999999999899</v>
      </c>
      <c r="D1449" s="7">
        <v>12</v>
      </c>
      <c r="E1449" s="7" t="s">
        <v>51</v>
      </c>
    </row>
    <row r="1450" spans="1:5" x14ac:dyDescent="0.25">
      <c r="A1450" s="90">
        <v>41998.5</v>
      </c>
      <c r="B1450" s="48">
        <v>2223.43608991666</v>
      </c>
      <c r="C1450" s="49">
        <v>95.224166666666605</v>
      </c>
      <c r="D1450" s="7">
        <v>12</v>
      </c>
      <c r="E1450" s="7" t="s">
        <v>51</v>
      </c>
    </row>
    <row r="1451" spans="1:5" x14ac:dyDescent="0.25">
      <c r="A1451" s="90">
        <v>41999</v>
      </c>
      <c r="B1451" s="48">
        <v>1903.0920479833301</v>
      </c>
      <c r="C1451" s="49">
        <v>92.940833333333302</v>
      </c>
      <c r="D1451" s="7">
        <v>12</v>
      </c>
      <c r="E1451" s="7" t="s">
        <v>51</v>
      </c>
    </row>
    <row r="1452" spans="1:5" x14ac:dyDescent="0.25">
      <c r="A1452" s="90">
        <v>41999.5</v>
      </c>
      <c r="B1452" s="48">
        <v>2306.4151266624899</v>
      </c>
      <c r="C1452" s="49">
        <v>90.131666666666604</v>
      </c>
      <c r="D1452" s="7">
        <v>12</v>
      </c>
      <c r="E1452" s="7" t="s">
        <v>51</v>
      </c>
    </row>
    <row r="1453" spans="1:5" x14ac:dyDescent="0.25">
      <c r="A1453" s="90">
        <v>42000</v>
      </c>
      <c r="B1453" s="48">
        <v>2159.7068845916601</v>
      </c>
      <c r="C1453" s="49">
        <v>90.2141666666666</v>
      </c>
      <c r="D1453" s="7">
        <v>12</v>
      </c>
      <c r="E1453" s="7" t="s">
        <v>51</v>
      </c>
    </row>
    <row r="1454" spans="1:5" x14ac:dyDescent="0.25">
      <c r="A1454" s="90">
        <v>42000.5</v>
      </c>
      <c r="B1454" s="48">
        <v>2454.2576683458301</v>
      </c>
      <c r="C1454" s="49">
        <v>91.858333333333306</v>
      </c>
      <c r="D1454" s="7">
        <v>12</v>
      </c>
      <c r="E1454" s="7" t="s">
        <v>51</v>
      </c>
    </row>
    <row r="1455" spans="1:5" x14ac:dyDescent="0.25">
      <c r="A1455" s="90">
        <v>42001</v>
      </c>
      <c r="B1455" s="48">
        <v>2020.5694791727201</v>
      </c>
      <c r="C1455" s="49">
        <v>96.48</v>
      </c>
      <c r="D1455" s="7">
        <v>12</v>
      </c>
      <c r="E1455" s="7" t="s">
        <v>51</v>
      </c>
    </row>
    <row r="1456" spans="1:5" x14ac:dyDescent="0.25">
      <c r="A1456" s="90">
        <v>42001.5</v>
      </c>
      <c r="B1456" s="48">
        <v>2363.03645631666</v>
      </c>
      <c r="C1456" s="49">
        <v>96.315833333333302</v>
      </c>
      <c r="D1456" s="7">
        <v>12</v>
      </c>
      <c r="E1456" s="7" t="s">
        <v>51</v>
      </c>
    </row>
    <row r="1457" spans="1:5" x14ac:dyDescent="0.25">
      <c r="A1457" s="90">
        <v>42002</v>
      </c>
      <c r="B1457" s="48">
        <v>1970.46141897499</v>
      </c>
      <c r="C1457" s="49">
        <v>95.259166666666601</v>
      </c>
      <c r="D1457" s="7">
        <v>12</v>
      </c>
      <c r="E1457" s="7" t="s">
        <v>51</v>
      </c>
    </row>
    <row r="1458" spans="1:5" x14ac:dyDescent="0.25">
      <c r="A1458" s="90">
        <v>42002.5</v>
      </c>
      <c r="B1458" s="48">
        <v>2549.5566624166599</v>
      </c>
      <c r="C1458" s="49">
        <v>95.25</v>
      </c>
      <c r="D1458" s="7">
        <v>12</v>
      </c>
      <c r="E1458" s="7" t="s">
        <v>51</v>
      </c>
    </row>
    <row r="1459" spans="1:5" x14ac:dyDescent="0.25">
      <c r="A1459" s="90">
        <v>42003</v>
      </c>
      <c r="B1459" s="48">
        <v>2301.8357706833299</v>
      </c>
      <c r="C1459" s="49">
        <v>94.122500000000002</v>
      </c>
      <c r="D1459" s="7">
        <v>12</v>
      </c>
      <c r="E1459" s="7" t="s">
        <v>51</v>
      </c>
    </row>
    <row r="1460" spans="1:5" x14ac:dyDescent="0.25">
      <c r="A1460" s="90">
        <v>42003.5</v>
      </c>
      <c r="B1460" s="48">
        <v>2660.8662708624902</v>
      </c>
      <c r="C1460" s="49">
        <v>92.79</v>
      </c>
      <c r="D1460" s="7">
        <v>12</v>
      </c>
      <c r="E1460" s="7" t="s">
        <v>51</v>
      </c>
    </row>
    <row r="1461" spans="1:5" x14ac:dyDescent="0.25">
      <c r="A1461" s="90">
        <v>42004</v>
      </c>
      <c r="B1461" s="48">
        <v>2197.6303354583301</v>
      </c>
      <c r="C1461" s="49">
        <v>90.688333333333304</v>
      </c>
      <c r="D1461" s="7">
        <v>12</v>
      </c>
      <c r="E1461" s="7" t="s">
        <v>51</v>
      </c>
    </row>
    <row r="1462" spans="1:5" x14ac:dyDescent="0.25">
      <c r="A1462" s="90">
        <v>42004.5</v>
      </c>
      <c r="B1462" s="48">
        <v>2379.96887625416</v>
      </c>
      <c r="C1462" s="49">
        <v>96.152500000000003</v>
      </c>
      <c r="D1462" s="7">
        <v>12</v>
      </c>
      <c r="E1462" s="7" t="s">
        <v>51</v>
      </c>
    </row>
  </sheetData>
  <autoFilter ref="A2:E1462" xr:uid="{A787154F-78D8-4312-A023-53B7ED68801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396D-E543-45F9-B15C-9403388C46BB}">
  <sheetPr>
    <tabColor theme="9" tint="0.59999389629810485"/>
  </sheetPr>
  <dimension ref="A1:XFD97"/>
  <sheetViews>
    <sheetView showGridLines="0" topLeftCell="A56" zoomScale="85" zoomScaleNormal="85" workbookViewId="0">
      <selection activeCell="C70" sqref="C70"/>
    </sheetView>
  </sheetViews>
  <sheetFormatPr defaultColWidth="8.7109375" defaultRowHeight="27.95" customHeight="1" x14ac:dyDescent="0.2"/>
  <cols>
    <col min="1" max="1" width="20.5703125" style="7" customWidth="1"/>
    <col min="2" max="2" width="45.85546875" style="7" customWidth="1"/>
    <col min="3" max="3" width="17.42578125" style="7" customWidth="1"/>
    <col min="4" max="4" width="25.42578125" style="7" bestFit="1" customWidth="1"/>
    <col min="5" max="5" width="22.140625" style="7" customWidth="1"/>
    <col min="6" max="6" width="16.42578125" style="7" bestFit="1" customWidth="1"/>
    <col min="7" max="11" width="14.5703125" style="7" bestFit="1" customWidth="1"/>
    <col min="12" max="12" width="15.28515625" style="7" bestFit="1" customWidth="1"/>
    <col min="13" max="13" width="14.5703125" style="7" bestFit="1" customWidth="1"/>
    <col min="14" max="14" width="15.28515625" style="7" bestFit="1" customWidth="1"/>
    <col min="15" max="17" width="14.5703125" style="7" bestFit="1" customWidth="1"/>
    <col min="18" max="18" width="18.42578125" style="7" customWidth="1"/>
    <col min="19" max="16384" width="8.7109375" style="7"/>
  </cols>
  <sheetData>
    <row r="1" spans="1:23" s="10" customFormat="1" ht="27.95" customHeight="1" x14ac:dyDescent="0.25">
      <c r="A1" s="9" t="s">
        <v>104</v>
      </c>
    </row>
    <row r="2" spans="1:23" s="105" customFormat="1" ht="40.5" customHeight="1" x14ac:dyDescent="0.25">
      <c r="A2" s="104" t="s">
        <v>105</v>
      </c>
    </row>
    <row r="3" spans="1:23" s="14" customFormat="1" ht="27.95" customHeight="1" x14ac:dyDescent="0.25">
      <c r="A3" s="20" t="s">
        <v>54</v>
      </c>
      <c r="B3" s="12"/>
      <c r="C3" s="13">
        <v>41640</v>
      </c>
      <c r="D3" s="13">
        <v>41671</v>
      </c>
      <c r="E3" s="13">
        <v>41699</v>
      </c>
      <c r="F3" s="13">
        <v>41730</v>
      </c>
      <c r="G3" s="13">
        <v>41760</v>
      </c>
      <c r="H3" s="13">
        <v>41791</v>
      </c>
      <c r="I3" s="13">
        <v>41821</v>
      </c>
      <c r="J3" s="13">
        <v>41852</v>
      </c>
      <c r="K3" s="13">
        <v>41883</v>
      </c>
      <c r="L3" s="13">
        <v>41913</v>
      </c>
      <c r="M3" s="13">
        <v>41944</v>
      </c>
      <c r="N3" s="13">
        <v>41974</v>
      </c>
    </row>
    <row r="4" spans="1:23" s="14" customFormat="1" ht="27.95" customHeight="1" x14ac:dyDescent="0.2">
      <c r="B4" s="12" t="s">
        <v>52</v>
      </c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12">
        <v>6</v>
      </c>
      <c r="I4" s="12">
        <v>7</v>
      </c>
      <c r="J4" s="12">
        <v>8</v>
      </c>
      <c r="K4" s="12">
        <v>9</v>
      </c>
      <c r="L4" s="12">
        <v>10</v>
      </c>
      <c r="M4" s="12">
        <v>11</v>
      </c>
      <c r="N4" s="12">
        <v>12</v>
      </c>
      <c r="O4" s="16"/>
      <c r="P4" s="16"/>
      <c r="Q4" s="16"/>
      <c r="R4" s="12"/>
    </row>
    <row r="5" spans="1:23" ht="27.95" customHeight="1" x14ac:dyDescent="0.2">
      <c r="A5" s="54"/>
      <c r="B5" s="53" t="s">
        <v>57</v>
      </c>
      <c r="C5" s="51">
        <f>AVERAGEIFS('Water Trading Repository Table'!$C$3:$C$1462,'Water Trading Repository Table'!$A$3:$A$1462,'Economic Market Analysis'!C3)</f>
        <v>98.760874999999501</v>
      </c>
      <c r="D5" s="51">
        <f>AVERAGEIFS('Water Trading Repository Table'!$C$3:$C$1462,'Water Trading Repository Table'!$A$3:$A$1462,'Economic Market Analysis'!D3)</f>
        <v>84.455375000000004</v>
      </c>
      <c r="E5" s="51">
        <f>AVERAGEIFS('Water Trading Repository Table'!$C$3:$C$1462,'Water Trading Repository Table'!$A$3:$A$1462,'Economic Market Analysis'!E3)</f>
        <v>89.909833333333296</v>
      </c>
      <c r="F5" s="51">
        <f>AVERAGEIFS('Water Trading Repository Table'!$C$3:$C$1462,'Water Trading Repository Table'!$A$3:$A$1462,'Economic Market Analysis'!F3)</f>
        <v>73.936316666666656</v>
      </c>
      <c r="G5" s="51">
        <f>AVERAGEIFS('Water Trading Repository Table'!$C$3:$C$1462,'Water Trading Repository Table'!$A$3:$A$1462,'Economic Market Analysis'!G3)</f>
        <v>70.039583333333297</v>
      </c>
      <c r="H5" s="51">
        <f>AVERAGEIFS('Water Trading Repository Table'!$C$3:$C$1462,'Water Trading Repository Table'!$A$3:$A$1462,'Economic Market Analysis'!H3)</f>
        <v>71.5543499999999</v>
      </c>
      <c r="I5" s="51">
        <f>AVERAGEIFS('Water Trading Repository Table'!$C$3:$C$1462,'Water Trading Repository Table'!$A$3:$A$1462,'Economic Market Analysis'!I3)</f>
        <v>87.508375000000001</v>
      </c>
      <c r="J5" s="51">
        <f>AVERAGEIFS('Water Trading Repository Table'!$C$3:$C$1462,'Water Trading Repository Table'!$A$3:$A$1462,'Economic Market Analysis'!J3)</f>
        <v>94.975583333333248</v>
      </c>
      <c r="K5" s="51">
        <f>AVERAGEIFS('Water Trading Repository Table'!$C$3:$C$1462,'Water Trading Repository Table'!$A$3:$A$1462,'Economic Market Analysis'!K3)</f>
        <v>82.991208333333304</v>
      </c>
      <c r="L5" s="51">
        <f>AVERAGEIFS('Water Trading Repository Table'!$C$3:$C$1462,'Water Trading Repository Table'!$A$3:$A$1462,'Economic Market Analysis'!L3)</f>
        <v>68.447716666666651</v>
      </c>
      <c r="M5" s="51">
        <f>AVERAGEIFS('Water Trading Repository Table'!$C$3:$C$1462,'Water Trading Repository Table'!$A$3:$A$1462,'Economic Market Analysis'!M3)</f>
        <v>73.604270833333302</v>
      </c>
      <c r="N5" s="51">
        <f>AVERAGEIFS('Water Trading Repository Table'!$C$3:$C$1462,'Water Trading Repository Table'!$A$3:$A$1462,'Economic Market Analysis'!N3)</f>
        <v>73.064458333333306</v>
      </c>
      <c r="O5" s="15"/>
      <c r="P5" s="15"/>
      <c r="Q5" s="15"/>
      <c r="R5" s="15"/>
    </row>
    <row r="6" spans="1:23" ht="27.95" customHeight="1" x14ac:dyDescent="0.2">
      <c r="B6" s="53" t="s">
        <v>53</v>
      </c>
      <c r="C6" s="52">
        <f>AVERAGEIFS('Water Trading Repository Table'!$B$3:$B$1462,'Water Trading Repository Table'!$A$3:$A$1462,'Economic Market Analysis'!C3)</f>
        <v>2744.570530306245</v>
      </c>
      <c r="D6" s="52">
        <f>AVERAGEIFS('Water Trading Repository Table'!$B$3:$B$1462,'Water Trading Repository Table'!$A$3:$A$1462,'Economic Market Analysis'!D3)</f>
        <v>2115.294528795825</v>
      </c>
      <c r="E6" s="52">
        <f>AVERAGEIFS('Water Trading Repository Table'!$B$3:$B$1462,'Water Trading Repository Table'!$A$3:$A$1462,'Economic Market Analysis'!E3)</f>
        <v>2151.1157345666597</v>
      </c>
      <c r="F6" s="52">
        <f>AVERAGEIFS('Water Trading Repository Table'!$B$3:$B$1462,'Water Trading Repository Table'!$A$3:$A$1462,'Economic Market Analysis'!F3)</f>
        <v>2004.6686956249901</v>
      </c>
      <c r="G6" s="52">
        <f>AVERAGEIFS('Water Trading Repository Table'!$B$3:$B$1462,'Water Trading Repository Table'!$A$3:$A$1462,'Economic Market Analysis'!G3)</f>
        <v>1911.7298337437451</v>
      </c>
      <c r="H6" s="52">
        <f>AVERAGEIFS('Water Trading Repository Table'!$B$3:$B$1462,'Water Trading Repository Table'!$A$3:$A$1462,'Economic Market Analysis'!H3)</f>
        <v>2200.6787575349899</v>
      </c>
      <c r="I6" s="52">
        <f>AVERAGEIFS('Water Trading Repository Table'!$B$3:$B$1462,'Water Trading Repository Table'!$A$3:$A$1462,'Economic Market Analysis'!I3)</f>
        <v>2479.6234272218749</v>
      </c>
      <c r="J6" s="52">
        <f>AVERAGEIFS('Water Trading Repository Table'!$B$3:$B$1462,'Water Trading Repository Table'!$A$3:$A$1462,'Economic Market Analysis'!J3)</f>
        <v>2443.8685007458298</v>
      </c>
      <c r="K6" s="52">
        <f>AVERAGEIFS('Water Trading Repository Table'!$B$3:$B$1462,'Water Trading Repository Table'!$A$3:$A$1462,'Economic Market Analysis'!K3)</f>
        <v>2090.5986287916598</v>
      </c>
      <c r="L6" s="52">
        <f>AVERAGEIFS('Water Trading Repository Table'!$B$3:$B$1462,'Water Trading Repository Table'!$A$3:$A$1462,'Economic Market Analysis'!L3)</f>
        <v>2026.5466180458252</v>
      </c>
      <c r="M6" s="52">
        <f>AVERAGEIFS('Water Trading Repository Table'!$B$3:$B$1462,'Water Trading Repository Table'!$A$3:$A$1462,'Economic Market Analysis'!M3)</f>
        <v>2103.6451441604149</v>
      </c>
      <c r="N6" s="52">
        <f>AVERAGEIFS('Water Trading Repository Table'!$B$3:$B$1462,'Water Trading Repository Table'!$A$3:$A$1462,'Economic Market Analysis'!N3)</f>
        <v>1853.60281700833</v>
      </c>
      <c r="O6" s="15"/>
      <c r="P6" s="15"/>
      <c r="Q6" s="15"/>
      <c r="R6" s="15"/>
    </row>
    <row r="7" spans="1:23" s="11" customFormat="1" ht="27.95" customHeight="1" x14ac:dyDescent="0.25">
      <c r="A7" s="20" t="s">
        <v>55</v>
      </c>
      <c r="B7" s="12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0"/>
      <c r="P7" s="50"/>
      <c r="Q7" s="50"/>
      <c r="R7" s="50"/>
    </row>
    <row r="8" spans="1:23" ht="27.95" customHeight="1" x14ac:dyDescent="0.2">
      <c r="A8" s="56" t="s">
        <v>51</v>
      </c>
      <c r="B8" s="53" t="s">
        <v>57</v>
      </c>
      <c r="C8" s="51">
        <f>AVERAGEIFS('Water Trading Repository Table'!$C$3:$C$1462,'Water Trading Repository Table'!$E$3:$E$1462,"Hard",'Water Trading Repository Table'!$A$3:$A$1462,'Economic Market Analysis'!$C$3)</f>
        <v>108.18749999999901</v>
      </c>
      <c r="D8" s="51">
        <f>AVERAGEIFS('Water Trading Repository Table'!$C$3:$C$1462,'Water Trading Repository Table'!$E$3:$E$1462,"Hard",'Water Trading Repository Table'!$A$3:$A$1462,'Economic Market Analysis'!$D$3)</f>
        <v>112.41</v>
      </c>
      <c r="E8" s="51">
        <f>AVERAGEIFS('Water Trading Repository Table'!$C$3:$C$1462,'Water Trading Repository Table'!$E$3:$E$1462,"Hard",'Water Trading Repository Table'!$A$3:$A$1462,'Economic Market Analysis'!$E$3)</f>
        <v>110.425</v>
      </c>
      <c r="F8" s="51">
        <f>AVERAGEIFS('Water Trading Repository Table'!$C$3:$C$1462,'Water Trading Repository Table'!$E$3:$E$1462,"Hard",'Water Trading Repository Table'!$A$3:$A$1462,'Economic Market Analysis'!$F$3)</f>
        <v>94.158333333333303</v>
      </c>
      <c r="G8" s="51">
        <f>AVERAGEIFS('Water Trading Repository Table'!$C$3:$C$1462,'Water Trading Repository Table'!$E$3:$E$1462,"Hard",'Water Trading Repository Table'!$A$3:$A$1462,'Economic Market Analysis'!$G$3)</f>
        <v>95.897499999999994</v>
      </c>
      <c r="H8" s="51">
        <f>AVERAGEIFS('Water Trading Repository Table'!$C$3:$C$1462,'Water Trading Repository Table'!$E$3:$E$1462,"Hard",'Water Trading Repository Table'!$A$3:$A$1462,'Economic Market Analysis'!$H$3)</f>
        <v>89.527999999999906</v>
      </c>
      <c r="I8" s="51">
        <f>AVERAGEIFS('Water Trading Repository Table'!$C$3:$C$1462,'Water Trading Repository Table'!$E$3:$E$1462,"Hard",'Water Trading Repository Table'!$A$3:$A$1462,'Economic Market Analysis'!$I$3)</f>
        <v>94.661249999999995</v>
      </c>
      <c r="J8" s="51">
        <f>AVERAGEIFS('Water Trading Repository Table'!$C$3:$C$1462,'Water Trading Repository Table'!$E$3:$E$1462,"Hard",'Water Trading Repository Table'!$A$3:$A$1462,'Economic Market Analysis'!$J$3)</f>
        <v>92.579166666666595</v>
      </c>
      <c r="K8" s="51">
        <f>AVERAGEIFS('Water Trading Repository Table'!$C$3:$C$1462,'Water Trading Repository Table'!$E$3:$E$1462,"Hard",'Water Trading Repository Table'!$A$3:$A$1462,'Economic Market Analysis'!$K$3)</f>
        <v>94.0058333333333</v>
      </c>
      <c r="L8" s="51">
        <f>AVERAGEIFS('Water Trading Repository Table'!$C$3:$C$1462,'Water Trading Repository Table'!$E$3:$E$1462,"Hard",'Water Trading Repository Table'!$A$3:$A$1462,'Economic Market Analysis'!$L$3)</f>
        <v>95.185833333333306</v>
      </c>
      <c r="M8" s="51">
        <f>AVERAGEIFS('Water Trading Repository Table'!$C$3:$C$1462,'Water Trading Repository Table'!$E$3:$E$1462,"Hard",'Water Trading Repository Table'!$A$3:$A$1462,'Economic Market Analysis'!$M$3)</f>
        <v>92.434166666666599</v>
      </c>
      <c r="N8" s="51">
        <f>AVERAGEIFS('Water Trading Repository Table'!$C$3:$C$1462,'Water Trading Repository Table'!$E$3:$E$1462,"Hard",'Water Trading Repository Table'!$A$3:$A$1462,'Economic Market Analysis'!$N$3)</f>
        <v>94.431666666666601</v>
      </c>
      <c r="O8" s="15"/>
      <c r="P8" s="15"/>
      <c r="Q8" s="15"/>
      <c r="R8" s="15"/>
    </row>
    <row r="9" spans="1:23" ht="27.95" customHeight="1" x14ac:dyDescent="0.2">
      <c r="B9" s="53" t="s">
        <v>53</v>
      </c>
      <c r="C9" s="52">
        <f>AVERAGEIFS('Water Trading Repository Table'!$B$3:$B$1462,'Water Trading Repository Table'!$A$3:$A$1462,'Economic Market Analysis'!C3)</f>
        <v>2744.570530306245</v>
      </c>
      <c r="D9" s="52">
        <f>AVERAGEIFS('Water Trading Repository Table'!$B$3:$B$1462,'Water Trading Repository Table'!$A$3:$A$1462,'Economic Market Analysis'!D3)</f>
        <v>2115.294528795825</v>
      </c>
      <c r="E9" s="52">
        <f>AVERAGEIFS('Water Trading Repository Table'!$B$3:$B$1462,'Water Trading Repository Table'!$A$3:$A$1462,'Economic Market Analysis'!E3)</f>
        <v>2151.1157345666597</v>
      </c>
      <c r="F9" s="52">
        <f>AVERAGEIFS('Water Trading Repository Table'!$B$3:$B$1462,'Water Trading Repository Table'!$A$3:$A$1462,'Economic Market Analysis'!F3)</f>
        <v>2004.6686956249901</v>
      </c>
      <c r="G9" s="52">
        <f>AVERAGEIFS('Water Trading Repository Table'!$B$3:$B$1462,'Water Trading Repository Table'!$A$3:$A$1462,'Economic Market Analysis'!G3)</f>
        <v>1911.7298337437451</v>
      </c>
      <c r="H9" s="52">
        <f>AVERAGEIFS('Water Trading Repository Table'!$B$3:$B$1462,'Water Trading Repository Table'!$A$3:$A$1462,'Economic Market Analysis'!H3)</f>
        <v>2200.6787575349899</v>
      </c>
      <c r="I9" s="52">
        <f>AVERAGEIFS('Water Trading Repository Table'!$B$3:$B$1462,'Water Trading Repository Table'!$A$3:$A$1462,'Economic Market Analysis'!I3)</f>
        <v>2479.6234272218749</v>
      </c>
      <c r="J9" s="52">
        <f>AVERAGEIFS('Water Trading Repository Table'!$B$3:$B$1462,'Water Trading Repository Table'!$A$3:$A$1462,'Economic Market Analysis'!J3)</f>
        <v>2443.8685007458298</v>
      </c>
      <c r="K9" s="52">
        <f>AVERAGEIFS('Water Trading Repository Table'!$B$3:$B$1462,'Water Trading Repository Table'!$A$3:$A$1462,'Economic Market Analysis'!K3)</f>
        <v>2090.5986287916598</v>
      </c>
      <c r="L9" s="52">
        <f>AVERAGEIFS('Water Trading Repository Table'!$B$3:$B$1462,'Water Trading Repository Table'!$A$3:$A$1462,'Economic Market Analysis'!L3)</f>
        <v>2026.5466180458252</v>
      </c>
      <c r="M9" s="52">
        <f>AVERAGEIFS('Water Trading Repository Table'!$B$3:$B$1462,'Water Trading Repository Table'!$A$3:$A$1462,'Economic Market Analysis'!M3)</f>
        <v>2103.6451441604149</v>
      </c>
      <c r="N9" s="52">
        <f>AVERAGEIFS('Water Trading Repository Table'!$B$3:$B$1462,'Water Trading Repository Table'!$A$3:$A$1462,'Economic Market Analysis'!N3)</f>
        <v>1853.60281700833</v>
      </c>
      <c r="O9" s="15"/>
      <c r="P9" s="15"/>
      <c r="Q9" s="15"/>
      <c r="R9" s="15"/>
    </row>
    <row r="10" spans="1:23" s="11" customFormat="1" ht="27.95" customHeight="1" x14ac:dyDescent="0.25">
      <c r="A10" s="20" t="s">
        <v>56</v>
      </c>
      <c r="B10" s="14"/>
      <c r="C10" s="14"/>
      <c r="D10" s="14"/>
      <c r="E10" s="14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</row>
    <row r="11" spans="1:23" ht="27.95" customHeight="1" x14ac:dyDescent="0.2">
      <c r="A11" s="56" t="s">
        <v>50</v>
      </c>
      <c r="B11" s="53" t="s">
        <v>57</v>
      </c>
      <c r="C11" s="51">
        <f>AVERAGEIFS('Water Trading Repository Table'!$C$3:$C$1462,'Water Trading Repository Table'!$E$3:$E$1462,"Soft",'Water Trading Repository Table'!$A$3:$A$1462,'Economic Market Analysis'!$C$3)</f>
        <v>89.334249999999997</v>
      </c>
      <c r="D11" s="51">
        <f>AVERAGEIFS('Water Trading Repository Table'!$C$3:$C$1462,'Water Trading Repository Table'!$E$3:$E$1462,"Soft",'Water Trading Repository Table'!$A$3:$A$1462,'Economic Market Analysis'!$D$3)</f>
        <v>56.500749999999996</v>
      </c>
      <c r="E11" s="51">
        <f>AVERAGEIFS('Water Trading Repository Table'!$C$3:$C$1462,'Water Trading Repository Table'!$E$3:$E$1462,"Soft",'Water Trading Repository Table'!$A$3:$A$1462,'Economic Market Analysis'!$E$3)</f>
        <v>69.394666666666595</v>
      </c>
      <c r="F11" s="51">
        <f>AVERAGEIFS('Water Trading Repository Table'!$C$3:$C$1462,'Water Trading Repository Table'!$E$3:$E$1462,"Soft",'Water Trading Repository Table'!$A$3:$A$1462,'Economic Market Analysis'!$F$3)</f>
        <v>53.714300000000001</v>
      </c>
      <c r="G11" s="51">
        <f>AVERAGEIFS('Water Trading Repository Table'!$C$3:$C$1462,'Water Trading Repository Table'!$E$3:$E$1462,"Soft",'Water Trading Repository Table'!$A$3:$A$1462,'Economic Market Analysis'!$G$3)</f>
        <v>44.181666666666601</v>
      </c>
      <c r="H11" s="51">
        <f>AVERAGEIFS('Water Trading Repository Table'!$C$3:$C$1462,'Water Trading Repository Table'!$E$3:$E$1462,"Soft",'Water Trading Repository Table'!$A$3:$A$1462,'Economic Market Analysis'!$H$3)</f>
        <v>53.580699999999901</v>
      </c>
      <c r="I11" s="51">
        <f>AVERAGEIFS('Water Trading Repository Table'!$C$3:$C$1462,'Water Trading Repository Table'!$E$3:$E$1462,"Soft",'Water Trading Repository Table'!$A$3:$A$1462,'Economic Market Analysis'!$I$3)</f>
        <v>80.355500000000006</v>
      </c>
      <c r="J11" s="51">
        <f>AVERAGEIFS('Water Trading Repository Table'!$C$3:$C$1462,'Water Trading Repository Table'!$E$3:$E$1462,"Soft",'Water Trading Repository Table'!$A$3:$A$1462,'Economic Market Analysis'!$J$3)</f>
        <v>97.3719999999999</v>
      </c>
      <c r="K11" s="51">
        <f>AVERAGEIFS('Water Trading Repository Table'!$C$3:$C$1462,'Water Trading Repository Table'!$E$3:$E$1462,"Soft",'Water Trading Repository Table'!$A$3:$A$1462,'Economic Market Analysis'!$K$3)</f>
        <v>71.976583333333295</v>
      </c>
      <c r="L11" s="51">
        <f>AVERAGEIFS('Water Trading Repository Table'!$C$3:$C$1462,'Water Trading Repository Table'!$E$3:$E$1462,"Soft",'Water Trading Repository Table'!$A$3:$A$1462,'Economic Market Analysis'!$L$3)</f>
        <v>41.709600000000002</v>
      </c>
      <c r="M11" s="51">
        <f>AVERAGEIFS('Water Trading Repository Table'!$C$3:$C$1462,'Water Trading Repository Table'!$E$3:$E$1462,"Soft",'Water Trading Repository Table'!$A$3:$A$1462,'Economic Market Analysis'!$M$3)</f>
        <v>54.774374999999999</v>
      </c>
      <c r="N11" s="51">
        <f>AVERAGEIFS('Water Trading Repository Table'!$C$3:$C$1462,'Water Trading Repository Table'!$E$3:$E$1462,"Soft",'Water Trading Repository Table'!$A$3:$A$1462,'Economic Market Analysis'!$N$3)</f>
        <v>51.697249999999997</v>
      </c>
      <c r="O11" s="15"/>
      <c r="P11" s="15"/>
      <c r="Q11" s="15"/>
      <c r="R11" s="15"/>
    </row>
    <row r="12" spans="1:23" ht="27.95" customHeight="1" x14ac:dyDescent="0.2">
      <c r="B12" s="53" t="s">
        <v>53</v>
      </c>
      <c r="C12" s="52">
        <f>AVERAGEIFS('Water Trading Repository Table'!$B$3:$B$1462,'Water Trading Repository Table'!$A$3:$A$1462,'Economic Market Analysis'!C3)</f>
        <v>2744.570530306245</v>
      </c>
      <c r="D12" s="52">
        <f>AVERAGEIFS('Water Trading Repository Table'!$B$3:$B$1462,'Water Trading Repository Table'!$A$3:$A$1462,'Economic Market Analysis'!D3)</f>
        <v>2115.294528795825</v>
      </c>
      <c r="E12" s="52">
        <f>AVERAGEIFS('Water Trading Repository Table'!$B$3:$B$1462,'Water Trading Repository Table'!$A$3:$A$1462,'Economic Market Analysis'!E3)</f>
        <v>2151.1157345666597</v>
      </c>
      <c r="F12" s="52">
        <f>AVERAGEIFS('Water Trading Repository Table'!$B$3:$B$1462,'Water Trading Repository Table'!$A$3:$A$1462,'Economic Market Analysis'!F3)</f>
        <v>2004.6686956249901</v>
      </c>
      <c r="G12" s="52">
        <f>AVERAGEIFS('Water Trading Repository Table'!$B$3:$B$1462,'Water Trading Repository Table'!$A$3:$A$1462,'Economic Market Analysis'!G3)</f>
        <v>1911.7298337437451</v>
      </c>
      <c r="H12" s="52">
        <f>AVERAGEIFS('Water Trading Repository Table'!$B$3:$B$1462,'Water Trading Repository Table'!$A$3:$A$1462,'Economic Market Analysis'!H3)</f>
        <v>2200.6787575349899</v>
      </c>
      <c r="I12" s="52">
        <f>AVERAGEIFS('Water Trading Repository Table'!$B$3:$B$1462,'Water Trading Repository Table'!$A$3:$A$1462,'Economic Market Analysis'!I3)</f>
        <v>2479.6234272218749</v>
      </c>
      <c r="J12" s="52">
        <f>AVERAGEIFS('Water Trading Repository Table'!$B$3:$B$1462,'Water Trading Repository Table'!$A$3:$A$1462,'Economic Market Analysis'!J3)</f>
        <v>2443.8685007458298</v>
      </c>
      <c r="K12" s="52">
        <f>AVERAGEIFS('Water Trading Repository Table'!$B$3:$B$1462,'Water Trading Repository Table'!$A$3:$A$1462,'Economic Market Analysis'!K3)</f>
        <v>2090.5986287916598</v>
      </c>
      <c r="L12" s="52">
        <f>AVERAGEIFS('Water Trading Repository Table'!$B$3:$B$1462,'Water Trading Repository Table'!$A$3:$A$1462,'Economic Market Analysis'!L3)</f>
        <v>2026.5466180458252</v>
      </c>
      <c r="M12" s="52">
        <f>AVERAGEIFS('Water Trading Repository Table'!$B$3:$B$1462,'Water Trading Repository Table'!$A$3:$A$1462,'Economic Market Analysis'!M3)</f>
        <v>2103.6451441604149</v>
      </c>
      <c r="N12" s="52">
        <f>AVERAGEIFS('Water Trading Repository Table'!$B$3:$B$1462,'Water Trading Repository Table'!$A$3:$A$1462,'Economic Market Analysis'!N3)</f>
        <v>1853.60281700833</v>
      </c>
      <c r="O12" s="15"/>
      <c r="P12" s="15"/>
      <c r="Q12" s="15"/>
      <c r="R12" s="15"/>
    </row>
    <row r="13" spans="1:23" s="11" customFormat="1" ht="27.95" customHeight="1" x14ac:dyDescent="0.2">
      <c r="B13" s="14"/>
      <c r="C13" s="14"/>
      <c r="D13" s="14"/>
      <c r="E13" s="14"/>
    </row>
    <row r="15" spans="1:23" s="109" customFormat="1" ht="60.75" customHeight="1" x14ac:dyDescent="0.25">
      <c r="A15" s="113" t="s">
        <v>106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5"/>
    </row>
    <row r="16" spans="1:23" s="11" customFormat="1" ht="27.95" customHeight="1" x14ac:dyDescent="0.25">
      <c r="A16" s="20" t="s">
        <v>58</v>
      </c>
      <c r="B16" s="12"/>
      <c r="C16" s="12"/>
      <c r="D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23" s="11" customFormat="1" ht="27.95" customHeight="1" x14ac:dyDescent="0.25">
      <c r="A17" s="20" t="s">
        <v>61</v>
      </c>
      <c r="B17" s="12"/>
      <c r="C17" s="12"/>
      <c r="D17" s="12"/>
      <c r="E17" s="20" t="s">
        <v>95</v>
      </c>
      <c r="K17" s="20" t="s">
        <v>59</v>
      </c>
      <c r="R17" s="20"/>
    </row>
    <row r="18" spans="1:23" ht="27.95" customHeight="1" x14ac:dyDescent="0.2">
      <c r="B18" s="8"/>
      <c r="C18" s="8"/>
      <c r="D18" s="8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23" ht="27.95" customHeight="1" x14ac:dyDescent="0.2">
      <c r="B19" s="8"/>
      <c r="C19" s="8"/>
      <c r="D19" s="8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23" ht="27.95" customHeight="1" x14ac:dyDescent="0.2">
      <c r="B20" s="8"/>
      <c r="C20" s="8"/>
      <c r="D20" s="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23" ht="27.95" customHeight="1" x14ac:dyDescent="0.2">
      <c r="B21" s="8"/>
      <c r="C21" s="8"/>
      <c r="D21" s="8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23" ht="27.95" customHeight="1" x14ac:dyDescent="0.2">
      <c r="B22" s="8"/>
      <c r="C22" s="8"/>
      <c r="D22" s="8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23" ht="27.95" customHeight="1" x14ac:dyDescent="0.2">
      <c r="B23" s="8"/>
      <c r="C23" s="8"/>
      <c r="D23" s="8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23" ht="27.95" customHeight="1" x14ac:dyDescent="0.2">
      <c r="B24" s="8"/>
      <c r="C24" s="8"/>
      <c r="D24" s="8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23" ht="27.95" customHeight="1" x14ac:dyDescent="0.2">
      <c r="B25" s="8"/>
      <c r="C25" s="8"/>
      <c r="D25" s="8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23" ht="27.95" customHeight="1" x14ac:dyDescent="0.2">
      <c r="B26" s="8"/>
      <c r="C26" s="8"/>
      <c r="D26" s="8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23" s="109" customFormat="1" ht="51.75" customHeight="1" x14ac:dyDescent="0.25">
      <c r="A27" s="110" t="s">
        <v>107</v>
      </c>
      <c r="B27" s="111"/>
      <c r="C27" s="111"/>
      <c r="D27" s="106"/>
      <c r="E27" s="110" t="s">
        <v>107</v>
      </c>
      <c r="F27" s="111"/>
      <c r="G27" s="111"/>
      <c r="H27" s="112"/>
      <c r="I27" s="108"/>
      <c r="J27" s="110" t="s">
        <v>107</v>
      </c>
      <c r="K27" s="111"/>
      <c r="L27" s="111"/>
      <c r="M27" s="112"/>
      <c r="N27" s="112"/>
      <c r="O27" s="108"/>
      <c r="P27" s="108"/>
      <c r="Q27" s="108"/>
      <c r="R27" s="108"/>
    </row>
    <row r="28" spans="1:23" s="109" customFormat="1" ht="57.75" customHeight="1" x14ac:dyDescent="0.25">
      <c r="A28" s="113" t="s">
        <v>108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5"/>
    </row>
    <row r="29" spans="1:23" s="11" customFormat="1" ht="39.75" customHeight="1" x14ac:dyDescent="0.25">
      <c r="A29" s="20" t="s">
        <v>60</v>
      </c>
      <c r="B29" s="12"/>
      <c r="C29" s="12"/>
      <c r="D29" s="1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23" s="11" customFormat="1" ht="27.95" customHeight="1" x14ac:dyDescent="0.25">
      <c r="A30" s="20" t="s">
        <v>61</v>
      </c>
      <c r="B30" s="12"/>
      <c r="C30" s="12"/>
      <c r="D30" s="12"/>
      <c r="E30" s="20" t="s">
        <v>95</v>
      </c>
      <c r="K30" s="20" t="s">
        <v>59</v>
      </c>
      <c r="R30" s="20"/>
    </row>
    <row r="40" spans="1:16384" s="109" customFormat="1" ht="27.95" customHeight="1" x14ac:dyDescent="0.25">
      <c r="A40" s="117" t="s">
        <v>109</v>
      </c>
      <c r="B40" s="111"/>
      <c r="C40" s="111"/>
      <c r="D40" s="106"/>
      <c r="E40" s="117" t="s">
        <v>110</v>
      </c>
      <c r="F40" s="111"/>
      <c r="G40" s="111"/>
      <c r="H40" s="112"/>
      <c r="I40" s="108"/>
      <c r="J40" s="117" t="s">
        <v>111</v>
      </c>
      <c r="K40" s="111"/>
      <c r="L40" s="111"/>
      <c r="M40" s="112"/>
      <c r="N40" s="112"/>
      <c r="O40" s="108"/>
      <c r="P40" s="108"/>
      <c r="Q40" s="108"/>
      <c r="R40" s="108"/>
    </row>
    <row r="43" spans="1:16384" s="109" customFormat="1" ht="18" customHeight="1" x14ac:dyDescent="0.25">
      <c r="A43" s="113" t="s">
        <v>112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8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8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8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8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8"/>
      <c r="DH43" s="119"/>
      <c r="DI43" s="119"/>
      <c r="DJ43" s="119"/>
      <c r="DK43" s="119"/>
      <c r="DL43" s="119"/>
      <c r="DM43" s="119"/>
      <c r="DN43" s="119"/>
      <c r="DO43" s="119"/>
      <c r="DP43" s="119"/>
      <c r="DQ43" s="119"/>
      <c r="DR43" s="119"/>
      <c r="DS43" s="119"/>
      <c r="DT43" s="119"/>
      <c r="DU43" s="119"/>
      <c r="DV43" s="119"/>
      <c r="DW43" s="119"/>
      <c r="DX43" s="119"/>
      <c r="DY43" s="119"/>
      <c r="DZ43" s="119"/>
      <c r="EA43" s="119"/>
      <c r="EB43" s="119"/>
      <c r="EC43" s="118"/>
      <c r="ED43" s="119"/>
      <c r="EE43" s="119"/>
      <c r="EF43" s="119"/>
      <c r="EG43" s="119"/>
      <c r="EH43" s="119"/>
      <c r="EI43" s="119"/>
      <c r="EJ43" s="119"/>
      <c r="EK43" s="119"/>
      <c r="EL43" s="119"/>
      <c r="EM43" s="119"/>
      <c r="EN43" s="119"/>
      <c r="EO43" s="119"/>
      <c r="EP43" s="119"/>
      <c r="EQ43" s="119"/>
      <c r="ER43" s="119"/>
      <c r="ES43" s="119"/>
      <c r="ET43" s="119"/>
      <c r="EU43" s="119"/>
      <c r="EV43" s="119"/>
      <c r="EW43" s="119"/>
      <c r="EX43" s="119"/>
      <c r="EY43" s="118"/>
      <c r="EZ43" s="119"/>
      <c r="FA43" s="119"/>
      <c r="FB43" s="119"/>
      <c r="FC43" s="119"/>
      <c r="FD43" s="119"/>
      <c r="FE43" s="119"/>
      <c r="FF43" s="119"/>
      <c r="FG43" s="119"/>
      <c r="FH43" s="119"/>
      <c r="FI43" s="119"/>
      <c r="FJ43" s="119"/>
      <c r="FK43" s="119"/>
      <c r="FL43" s="119"/>
      <c r="FM43" s="119"/>
      <c r="FN43" s="119"/>
      <c r="FO43" s="119"/>
      <c r="FP43" s="119"/>
      <c r="FQ43" s="119"/>
      <c r="FR43" s="119"/>
      <c r="FS43" s="119"/>
      <c r="FT43" s="119"/>
      <c r="FU43" s="118"/>
      <c r="FV43" s="119"/>
      <c r="FW43" s="119"/>
      <c r="FX43" s="119"/>
      <c r="FY43" s="119"/>
      <c r="FZ43" s="119"/>
      <c r="GA43" s="119"/>
      <c r="GB43" s="119"/>
      <c r="GC43" s="119"/>
      <c r="GD43" s="119"/>
      <c r="GE43" s="119"/>
      <c r="GF43" s="119"/>
      <c r="GG43" s="119"/>
      <c r="GH43" s="119"/>
      <c r="GI43" s="119"/>
      <c r="GJ43" s="119"/>
      <c r="GK43" s="119"/>
      <c r="GL43" s="119"/>
      <c r="GM43" s="119"/>
      <c r="GN43" s="119"/>
      <c r="GO43" s="119"/>
      <c r="GP43" s="119"/>
      <c r="GQ43" s="118"/>
      <c r="GR43" s="119"/>
      <c r="GS43" s="119"/>
      <c r="GT43" s="119"/>
      <c r="GU43" s="119"/>
      <c r="GV43" s="119"/>
      <c r="GW43" s="119"/>
      <c r="GX43" s="119"/>
      <c r="GY43" s="119"/>
      <c r="GZ43" s="119"/>
      <c r="HA43" s="119"/>
      <c r="HB43" s="119"/>
      <c r="HC43" s="119"/>
      <c r="HD43" s="119"/>
      <c r="HE43" s="119"/>
      <c r="HF43" s="119"/>
      <c r="HG43" s="119"/>
      <c r="HH43" s="119"/>
      <c r="HI43" s="119"/>
      <c r="HJ43" s="119"/>
      <c r="HK43" s="119"/>
      <c r="HL43" s="119"/>
      <c r="HM43" s="118"/>
      <c r="HN43" s="119"/>
      <c r="HO43" s="119"/>
      <c r="HP43" s="119"/>
      <c r="HQ43" s="119"/>
      <c r="HR43" s="119"/>
      <c r="HS43" s="119"/>
      <c r="HT43" s="119"/>
      <c r="HU43" s="119"/>
      <c r="HV43" s="119"/>
      <c r="HW43" s="119"/>
      <c r="HX43" s="119"/>
      <c r="HY43" s="119"/>
      <c r="HZ43" s="119"/>
      <c r="IA43" s="119"/>
      <c r="IB43" s="119"/>
      <c r="IC43" s="119"/>
      <c r="ID43" s="119"/>
      <c r="IE43" s="119"/>
      <c r="IF43" s="119"/>
      <c r="IG43" s="119"/>
      <c r="IH43" s="119"/>
      <c r="II43" s="118"/>
      <c r="IJ43" s="119"/>
      <c r="IK43" s="119"/>
      <c r="IL43" s="119"/>
      <c r="IM43" s="119"/>
      <c r="IN43" s="119"/>
      <c r="IO43" s="119"/>
      <c r="IP43" s="119"/>
      <c r="IQ43" s="119"/>
      <c r="IR43" s="119"/>
      <c r="IS43" s="119"/>
      <c r="IT43" s="119"/>
      <c r="IU43" s="119"/>
      <c r="IV43" s="119"/>
      <c r="IW43" s="119"/>
      <c r="IX43" s="119"/>
      <c r="IY43" s="119"/>
      <c r="IZ43" s="119"/>
      <c r="JA43" s="119"/>
      <c r="JB43" s="119"/>
      <c r="JC43" s="119"/>
      <c r="JD43" s="119"/>
      <c r="JE43" s="118"/>
      <c r="JF43" s="119"/>
      <c r="JG43" s="119"/>
      <c r="JH43" s="119"/>
      <c r="JI43" s="119"/>
      <c r="JJ43" s="119"/>
      <c r="JK43" s="119"/>
      <c r="JL43" s="119"/>
      <c r="JM43" s="119"/>
      <c r="JN43" s="119"/>
      <c r="JO43" s="119"/>
      <c r="JP43" s="119"/>
      <c r="JQ43" s="119"/>
      <c r="JR43" s="119"/>
      <c r="JS43" s="119"/>
      <c r="JT43" s="119"/>
      <c r="JU43" s="119"/>
      <c r="JV43" s="119"/>
      <c r="JW43" s="119"/>
      <c r="JX43" s="119"/>
      <c r="JY43" s="119"/>
      <c r="JZ43" s="119"/>
      <c r="KA43" s="118"/>
      <c r="KB43" s="119"/>
      <c r="KC43" s="119"/>
      <c r="KD43" s="119"/>
      <c r="KE43" s="119"/>
      <c r="KF43" s="119"/>
      <c r="KG43" s="119"/>
      <c r="KH43" s="119"/>
      <c r="KI43" s="119"/>
      <c r="KJ43" s="119"/>
      <c r="KK43" s="119"/>
      <c r="KL43" s="119"/>
      <c r="KM43" s="119"/>
      <c r="KN43" s="119"/>
      <c r="KO43" s="119"/>
      <c r="KP43" s="119"/>
      <c r="KQ43" s="119"/>
      <c r="KR43" s="119"/>
      <c r="KS43" s="119"/>
      <c r="KT43" s="119"/>
      <c r="KU43" s="119"/>
      <c r="KV43" s="119"/>
      <c r="KW43" s="118"/>
      <c r="KX43" s="119"/>
      <c r="KY43" s="119"/>
      <c r="KZ43" s="119"/>
      <c r="LA43" s="119"/>
      <c r="LB43" s="119"/>
      <c r="LC43" s="119"/>
      <c r="LD43" s="119"/>
      <c r="LE43" s="119"/>
      <c r="LF43" s="119"/>
      <c r="LG43" s="119"/>
      <c r="LH43" s="119"/>
      <c r="LI43" s="119"/>
      <c r="LJ43" s="119"/>
      <c r="LK43" s="119"/>
      <c r="LL43" s="119"/>
      <c r="LM43" s="119"/>
      <c r="LN43" s="119"/>
      <c r="LO43" s="119"/>
      <c r="LP43" s="119"/>
      <c r="LQ43" s="119"/>
      <c r="LR43" s="119"/>
      <c r="LS43" s="118"/>
      <c r="LT43" s="119"/>
      <c r="LU43" s="119"/>
      <c r="LV43" s="119"/>
      <c r="LW43" s="119"/>
      <c r="LX43" s="119"/>
      <c r="LY43" s="119"/>
      <c r="LZ43" s="119"/>
      <c r="MA43" s="119"/>
      <c r="MB43" s="119"/>
      <c r="MC43" s="119"/>
      <c r="MD43" s="119"/>
      <c r="ME43" s="119"/>
      <c r="MF43" s="119"/>
      <c r="MG43" s="119"/>
      <c r="MH43" s="119"/>
      <c r="MI43" s="119"/>
      <c r="MJ43" s="119"/>
      <c r="MK43" s="119"/>
      <c r="ML43" s="119"/>
      <c r="MM43" s="119"/>
      <c r="MN43" s="119"/>
      <c r="MO43" s="118"/>
      <c r="MP43" s="119"/>
      <c r="MQ43" s="119"/>
      <c r="MR43" s="119"/>
      <c r="MS43" s="119"/>
      <c r="MT43" s="119"/>
      <c r="MU43" s="119"/>
      <c r="MV43" s="119"/>
      <c r="MW43" s="119"/>
      <c r="MX43" s="119"/>
      <c r="MY43" s="119"/>
      <c r="MZ43" s="119"/>
      <c r="NA43" s="119"/>
      <c r="NB43" s="119"/>
      <c r="NC43" s="119"/>
      <c r="ND43" s="119"/>
      <c r="NE43" s="119"/>
      <c r="NF43" s="119"/>
      <c r="NG43" s="119"/>
      <c r="NH43" s="119"/>
      <c r="NI43" s="119"/>
      <c r="NJ43" s="119"/>
      <c r="NK43" s="118"/>
      <c r="NL43" s="119"/>
      <c r="NM43" s="119"/>
      <c r="NN43" s="119"/>
      <c r="NO43" s="119"/>
      <c r="NP43" s="119"/>
      <c r="NQ43" s="119"/>
      <c r="NR43" s="119"/>
      <c r="NS43" s="119"/>
      <c r="NT43" s="119"/>
      <c r="NU43" s="119"/>
      <c r="NV43" s="119"/>
      <c r="NW43" s="119"/>
      <c r="NX43" s="119"/>
      <c r="NY43" s="119"/>
      <c r="NZ43" s="119"/>
      <c r="OA43" s="119"/>
      <c r="OB43" s="119"/>
      <c r="OC43" s="119"/>
      <c r="OD43" s="119"/>
      <c r="OE43" s="119"/>
      <c r="OF43" s="119"/>
      <c r="OG43" s="118"/>
      <c r="OH43" s="119"/>
      <c r="OI43" s="119"/>
      <c r="OJ43" s="119"/>
      <c r="OK43" s="119"/>
      <c r="OL43" s="119"/>
      <c r="OM43" s="119"/>
      <c r="ON43" s="119"/>
      <c r="OO43" s="119"/>
      <c r="OP43" s="119"/>
      <c r="OQ43" s="119"/>
      <c r="OR43" s="119"/>
      <c r="OS43" s="119"/>
      <c r="OT43" s="119"/>
      <c r="OU43" s="119"/>
      <c r="OV43" s="119"/>
      <c r="OW43" s="119"/>
      <c r="OX43" s="119"/>
      <c r="OY43" s="119"/>
      <c r="OZ43" s="119"/>
      <c r="PA43" s="119"/>
      <c r="PB43" s="119"/>
      <c r="PC43" s="118"/>
      <c r="PD43" s="119"/>
      <c r="PE43" s="119"/>
      <c r="PF43" s="119"/>
      <c r="PG43" s="119"/>
      <c r="PH43" s="119"/>
      <c r="PI43" s="119"/>
      <c r="PJ43" s="119"/>
      <c r="PK43" s="119"/>
      <c r="PL43" s="119"/>
      <c r="PM43" s="119"/>
      <c r="PN43" s="119"/>
      <c r="PO43" s="119"/>
      <c r="PP43" s="119"/>
      <c r="PQ43" s="119"/>
      <c r="PR43" s="119"/>
      <c r="PS43" s="119"/>
      <c r="PT43" s="119"/>
      <c r="PU43" s="119"/>
      <c r="PV43" s="119"/>
      <c r="PW43" s="119"/>
      <c r="PX43" s="119"/>
      <c r="PY43" s="118"/>
      <c r="PZ43" s="119"/>
      <c r="QA43" s="119"/>
      <c r="QB43" s="119"/>
      <c r="QC43" s="119"/>
      <c r="QD43" s="119"/>
      <c r="QE43" s="119"/>
      <c r="QF43" s="119"/>
      <c r="QG43" s="119"/>
      <c r="QH43" s="119"/>
      <c r="QI43" s="119"/>
      <c r="QJ43" s="119"/>
      <c r="QK43" s="119"/>
      <c r="QL43" s="119"/>
      <c r="QM43" s="119"/>
      <c r="QN43" s="119"/>
      <c r="QO43" s="119"/>
      <c r="QP43" s="119"/>
      <c r="QQ43" s="119"/>
      <c r="QR43" s="119"/>
      <c r="QS43" s="119"/>
      <c r="QT43" s="119"/>
      <c r="QU43" s="118"/>
      <c r="QV43" s="119"/>
      <c r="QW43" s="119"/>
      <c r="QX43" s="119"/>
      <c r="QY43" s="119"/>
      <c r="QZ43" s="119"/>
      <c r="RA43" s="119"/>
      <c r="RB43" s="119"/>
      <c r="RC43" s="119"/>
      <c r="RD43" s="119"/>
      <c r="RE43" s="119"/>
      <c r="RF43" s="119"/>
      <c r="RG43" s="119"/>
      <c r="RH43" s="119"/>
      <c r="RI43" s="119"/>
      <c r="RJ43" s="119"/>
      <c r="RK43" s="119"/>
      <c r="RL43" s="119"/>
      <c r="RM43" s="119"/>
      <c r="RN43" s="119"/>
      <c r="RO43" s="119"/>
      <c r="RP43" s="119"/>
      <c r="RQ43" s="118"/>
      <c r="RR43" s="119"/>
      <c r="RS43" s="119"/>
      <c r="RT43" s="119"/>
      <c r="RU43" s="119"/>
      <c r="RV43" s="119"/>
      <c r="RW43" s="119"/>
      <c r="RX43" s="119"/>
      <c r="RY43" s="119"/>
      <c r="RZ43" s="119"/>
      <c r="SA43" s="119"/>
      <c r="SB43" s="119"/>
      <c r="SC43" s="119"/>
      <c r="SD43" s="119"/>
      <c r="SE43" s="119"/>
      <c r="SF43" s="119"/>
      <c r="SG43" s="119"/>
      <c r="SH43" s="119"/>
      <c r="SI43" s="119"/>
      <c r="SJ43" s="119"/>
      <c r="SK43" s="119"/>
      <c r="SL43" s="119"/>
      <c r="SM43" s="118"/>
      <c r="SN43" s="119"/>
      <c r="SO43" s="119"/>
      <c r="SP43" s="119"/>
      <c r="SQ43" s="119"/>
      <c r="SR43" s="119"/>
      <c r="SS43" s="119"/>
      <c r="ST43" s="119"/>
      <c r="SU43" s="119"/>
      <c r="SV43" s="119"/>
      <c r="SW43" s="119"/>
      <c r="SX43" s="119"/>
      <c r="SY43" s="119"/>
      <c r="SZ43" s="119"/>
      <c r="TA43" s="119"/>
      <c r="TB43" s="119"/>
      <c r="TC43" s="119"/>
      <c r="TD43" s="119"/>
      <c r="TE43" s="119"/>
      <c r="TF43" s="119"/>
      <c r="TG43" s="119"/>
      <c r="TH43" s="119"/>
      <c r="TI43" s="118"/>
      <c r="TJ43" s="119"/>
      <c r="TK43" s="119"/>
      <c r="TL43" s="119"/>
      <c r="TM43" s="119"/>
      <c r="TN43" s="119"/>
      <c r="TO43" s="119"/>
      <c r="TP43" s="119"/>
      <c r="TQ43" s="119"/>
      <c r="TR43" s="119"/>
      <c r="TS43" s="119"/>
      <c r="TT43" s="119"/>
      <c r="TU43" s="119"/>
      <c r="TV43" s="119"/>
      <c r="TW43" s="119"/>
      <c r="TX43" s="119"/>
      <c r="TY43" s="119"/>
      <c r="TZ43" s="119"/>
      <c r="UA43" s="119"/>
      <c r="UB43" s="119"/>
      <c r="UC43" s="119"/>
      <c r="UD43" s="119"/>
      <c r="UE43" s="118"/>
      <c r="UF43" s="119"/>
      <c r="UG43" s="119"/>
      <c r="UH43" s="119"/>
      <c r="UI43" s="119"/>
      <c r="UJ43" s="119"/>
      <c r="UK43" s="119"/>
      <c r="UL43" s="119"/>
      <c r="UM43" s="119"/>
      <c r="UN43" s="119"/>
      <c r="UO43" s="119"/>
      <c r="UP43" s="119"/>
      <c r="UQ43" s="119"/>
      <c r="UR43" s="119"/>
      <c r="US43" s="119"/>
      <c r="UT43" s="119"/>
      <c r="UU43" s="119"/>
      <c r="UV43" s="119"/>
      <c r="UW43" s="119"/>
      <c r="UX43" s="119"/>
      <c r="UY43" s="119"/>
      <c r="UZ43" s="119"/>
      <c r="VA43" s="118"/>
      <c r="VB43" s="119"/>
      <c r="VC43" s="119"/>
      <c r="VD43" s="119"/>
      <c r="VE43" s="119"/>
      <c r="VF43" s="119"/>
      <c r="VG43" s="119"/>
      <c r="VH43" s="119"/>
      <c r="VI43" s="119"/>
      <c r="VJ43" s="119"/>
      <c r="VK43" s="119"/>
      <c r="VL43" s="119"/>
      <c r="VM43" s="119"/>
      <c r="VN43" s="119"/>
      <c r="VO43" s="119"/>
      <c r="VP43" s="119"/>
      <c r="VQ43" s="119"/>
      <c r="VR43" s="119"/>
      <c r="VS43" s="119"/>
      <c r="VT43" s="119"/>
      <c r="VU43" s="119"/>
      <c r="VV43" s="119"/>
      <c r="VW43" s="118"/>
      <c r="VX43" s="119"/>
      <c r="VY43" s="119"/>
      <c r="VZ43" s="119"/>
      <c r="WA43" s="119"/>
      <c r="WB43" s="119"/>
      <c r="WC43" s="119"/>
      <c r="WD43" s="119"/>
      <c r="WE43" s="119"/>
      <c r="WF43" s="119"/>
      <c r="WG43" s="119"/>
      <c r="WH43" s="119"/>
      <c r="WI43" s="119"/>
      <c r="WJ43" s="119"/>
      <c r="WK43" s="119"/>
      <c r="WL43" s="119"/>
      <c r="WM43" s="119"/>
      <c r="WN43" s="119"/>
      <c r="WO43" s="119"/>
      <c r="WP43" s="119"/>
      <c r="WQ43" s="119"/>
      <c r="WR43" s="119"/>
      <c r="WS43" s="118"/>
      <c r="WT43" s="119"/>
      <c r="WU43" s="119"/>
      <c r="WV43" s="119"/>
      <c r="WW43" s="119"/>
      <c r="WX43" s="119"/>
      <c r="WY43" s="119"/>
      <c r="WZ43" s="119"/>
      <c r="XA43" s="119"/>
      <c r="XB43" s="119"/>
      <c r="XC43" s="119"/>
      <c r="XD43" s="119"/>
      <c r="XE43" s="119"/>
      <c r="XF43" s="119"/>
      <c r="XG43" s="119"/>
      <c r="XH43" s="119"/>
      <c r="XI43" s="119"/>
      <c r="XJ43" s="119"/>
      <c r="XK43" s="119"/>
      <c r="XL43" s="119"/>
      <c r="XM43" s="119"/>
      <c r="XN43" s="119"/>
      <c r="XO43" s="118"/>
      <c r="XP43" s="119"/>
      <c r="XQ43" s="119"/>
      <c r="XR43" s="119"/>
      <c r="XS43" s="119"/>
      <c r="XT43" s="119"/>
      <c r="XU43" s="119"/>
      <c r="XV43" s="119"/>
      <c r="XW43" s="119"/>
      <c r="XX43" s="119"/>
      <c r="XY43" s="119"/>
      <c r="XZ43" s="119"/>
      <c r="YA43" s="119"/>
      <c r="YB43" s="119"/>
      <c r="YC43" s="119"/>
      <c r="YD43" s="119"/>
      <c r="YE43" s="119"/>
      <c r="YF43" s="119"/>
      <c r="YG43" s="119"/>
      <c r="YH43" s="119"/>
      <c r="YI43" s="119"/>
      <c r="YJ43" s="119"/>
      <c r="YK43" s="118"/>
      <c r="YL43" s="119"/>
      <c r="YM43" s="119"/>
      <c r="YN43" s="119"/>
      <c r="YO43" s="119"/>
      <c r="YP43" s="119"/>
      <c r="YQ43" s="119"/>
      <c r="YR43" s="119"/>
      <c r="YS43" s="119"/>
      <c r="YT43" s="119"/>
      <c r="YU43" s="119"/>
      <c r="YV43" s="119"/>
      <c r="YW43" s="119"/>
      <c r="YX43" s="119"/>
      <c r="YY43" s="119"/>
      <c r="YZ43" s="119"/>
      <c r="ZA43" s="119"/>
      <c r="ZB43" s="119"/>
      <c r="ZC43" s="119"/>
      <c r="ZD43" s="119"/>
      <c r="ZE43" s="119"/>
      <c r="ZF43" s="119"/>
      <c r="ZG43" s="118"/>
      <c r="ZH43" s="119"/>
      <c r="ZI43" s="119"/>
      <c r="ZJ43" s="119"/>
      <c r="ZK43" s="119"/>
      <c r="ZL43" s="119"/>
      <c r="ZM43" s="119"/>
      <c r="ZN43" s="119"/>
      <c r="ZO43" s="119"/>
      <c r="ZP43" s="119"/>
      <c r="ZQ43" s="119"/>
      <c r="ZR43" s="119"/>
      <c r="ZS43" s="119"/>
      <c r="ZT43" s="119"/>
      <c r="ZU43" s="119"/>
      <c r="ZV43" s="119"/>
      <c r="ZW43" s="119"/>
      <c r="ZX43" s="119"/>
      <c r="ZY43" s="119"/>
      <c r="ZZ43" s="119"/>
      <c r="AAA43" s="119"/>
      <c r="AAB43" s="119"/>
      <c r="AAC43" s="118"/>
      <c r="AAD43" s="119"/>
      <c r="AAE43" s="119"/>
      <c r="AAF43" s="119"/>
      <c r="AAG43" s="119"/>
      <c r="AAH43" s="119"/>
      <c r="AAI43" s="119"/>
      <c r="AAJ43" s="119"/>
      <c r="AAK43" s="119"/>
      <c r="AAL43" s="119"/>
      <c r="AAM43" s="119"/>
      <c r="AAN43" s="119"/>
      <c r="AAO43" s="119"/>
      <c r="AAP43" s="119"/>
      <c r="AAQ43" s="119"/>
      <c r="AAR43" s="119"/>
      <c r="AAS43" s="119"/>
      <c r="AAT43" s="119"/>
      <c r="AAU43" s="119"/>
      <c r="AAV43" s="119"/>
      <c r="AAW43" s="119"/>
      <c r="AAX43" s="119"/>
      <c r="AAY43" s="118"/>
      <c r="AAZ43" s="119"/>
      <c r="ABA43" s="119"/>
      <c r="ABB43" s="119"/>
      <c r="ABC43" s="119"/>
      <c r="ABD43" s="119"/>
      <c r="ABE43" s="119"/>
      <c r="ABF43" s="119"/>
      <c r="ABG43" s="119"/>
      <c r="ABH43" s="119"/>
      <c r="ABI43" s="119"/>
      <c r="ABJ43" s="119"/>
      <c r="ABK43" s="119"/>
      <c r="ABL43" s="119"/>
      <c r="ABM43" s="119"/>
      <c r="ABN43" s="119"/>
      <c r="ABO43" s="119"/>
      <c r="ABP43" s="119"/>
      <c r="ABQ43" s="119"/>
      <c r="ABR43" s="119"/>
      <c r="ABS43" s="119"/>
      <c r="ABT43" s="119"/>
      <c r="ABU43" s="118"/>
      <c r="ABV43" s="119"/>
      <c r="ABW43" s="119"/>
      <c r="ABX43" s="119"/>
      <c r="ABY43" s="119"/>
      <c r="ABZ43" s="119"/>
      <c r="ACA43" s="119"/>
      <c r="ACB43" s="119"/>
      <c r="ACC43" s="119"/>
      <c r="ACD43" s="119"/>
      <c r="ACE43" s="119"/>
      <c r="ACF43" s="119"/>
      <c r="ACG43" s="119"/>
      <c r="ACH43" s="119"/>
      <c r="ACI43" s="119"/>
      <c r="ACJ43" s="119"/>
      <c r="ACK43" s="119"/>
      <c r="ACL43" s="119"/>
      <c r="ACM43" s="119"/>
      <c r="ACN43" s="119"/>
      <c r="ACO43" s="119"/>
      <c r="ACP43" s="119"/>
      <c r="ACQ43" s="118"/>
      <c r="ACR43" s="119"/>
      <c r="ACS43" s="119"/>
      <c r="ACT43" s="119"/>
      <c r="ACU43" s="119"/>
      <c r="ACV43" s="119"/>
      <c r="ACW43" s="119"/>
      <c r="ACX43" s="119"/>
      <c r="ACY43" s="119"/>
      <c r="ACZ43" s="119"/>
      <c r="ADA43" s="119"/>
      <c r="ADB43" s="119"/>
      <c r="ADC43" s="119"/>
      <c r="ADD43" s="119"/>
      <c r="ADE43" s="119"/>
      <c r="ADF43" s="119"/>
      <c r="ADG43" s="119"/>
      <c r="ADH43" s="119"/>
      <c r="ADI43" s="119"/>
      <c r="ADJ43" s="119"/>
      <c r="ADK43" s="119"/>
      <c r="ADL43" s="119"/>
      <c r="ADM43" s="118"/>
      <c r="ADN43" s="119"/>
      <c r="ADO43" s="119"/>
      <c r="ADP43" s="119"/>
      <c r="ADQ43" s="119"/>
      <c r="ADR43" s="119"/>
      <c r="ADS43" s="119"/>
      <c r="ADT43" s="119"/>
      <c r="ADU43" s="119"/>
      <c r="ADV43" s="119"/>
      <c r="ADW43" s="119"/>
      <c r="ADX43" s="119"/>
      <c r="ADY43" s="119"/>
      <c r="ADZ43" s="119"/>
      <c r="AEA43" s="119"/>
      <c r="AEB43" s="119"/>
      <c r="AEC43" s="119"/>
      <c r="AED43" s="119"/>
      <c r="AEE43" s="119"/>
      <c r="AEF43" s="119"/>
      <c r="AEG43" s="119"/>
      <c r="AEH43" s="119"/>
      <c r="AEI43" s="118"/>
      <c r="AEJ43" s="119"/>
      <c r="AEK43" s="119"/>
      <c r="AEL43" s="119"/>
      <c r="AEM43" s="119"/>
      <c r="AEN43" s="119"/>
      <c r="AEO43" s="119"/>
      <c r="AEP43" s="119"/>
      <c r="AEQ43" s="119"/>
      <c r="AER43" s="119"/>
      <c r="AES43" s="119"/>
      <c r="AET43" s="119"/>
      <c r="AEU43" s="119"/>
      <c r="AEV43" s="119"/>
      <c r="AEW43" s="119"/>
      <c r="AEX43" s="119"/>
      <c r="AEY43" s="119"/>
      <c r="AEZ43" s="119"/>
      <c r="AFA43" s="119"/>
      <c r="AFB43" s="119"/>
      <c r="AFC43" s="119"/>
      <c r="AFD43" s="119"/>
      <c r="AFE43" s="118"/>
      <c r="AFF43" s="119"/>
      <c r="AFG43" s="119"/>
      <c r="AFH43" s="119"/>
      <c r="AFI43" s="119"/>
      <c r="AFJ43" s="119"/>
      <c r="AFK43" s="119"/>
      <c r="AFL43" s="119"/>
      <c r="AFM43" s="119"/>
      <c r="AFN43" s="119"/>
      <c r="AFO43" s="119"/>
      <c r="AFP43" s="119"/>
      <c r="AFQ43" s="119"/>
      <c r="AFR43" s="119"/>
      <c r="AFS43" s="119"/>
      <c r="AFT43" s="119"/>
      <c r="AFU43" s="119"/>
      <c r="AFV43" s="119"/>
      <c r="AFW43" s="119"/>
      <c r="AFX43" s="119"/>
      <c r="AFY43" s="119"/>
      <c r="AFZ43" s="119"/>
      <c r="AGA43" s="118"/>
      <c r="AGB43" s="119"/>
      <c r="AGC43" s="119"/>
      <c r="AGD43" s="119"/>
      <c r="AGE43" s="119"/>
      <c r="AGF43" s="119"/>
      <c r="AGG43" s="119"/>
      <c r="AGH43" s="119"/>
      <c r="AGI43" s="119"/>
      <c r="AGJ43" s="119"/>
      <c r="AGK43" s="119"/>
      <c r="AGL43" s="119"/>
      <c r="AGM43" s="119"/>
      <c r="AGN43" s="119"/>
      <c r="AGO43" s="119"/>
      <c r="AGP43" s="119"/>
      <c r="AGQ43" s="119"/>
      <c r="AGR43" s="119"/>
      <c r="AGS43" s="119"/>
      <c r="AGT43" s="119"/>
      <c r="AGU43" s="119"/>
      <c r="AGV43" s="119"/>
      <c r="AGW43" s="118"/>
      <c r="AGX43" s="119"/>
      <c r="AGY43" s="119"/>
      <c r="AGZ43" s="119"/>
      <c r="AHA43" s="119"/>
      <c r="AHB43" s="119"/>
      <c r="AHC43" s="119"/>
      <c r="AHD43" s="119"/>
      <c r="AHE43" s="119"/>
      <c r="AHF43" s="119"/>
      <c r="AHG43" s="119"/>
      <c r="AHH43" s="119"/>
      <c r="AHI43" s="119"/>
      <c r="AHJ43" s="119"/>
      <c r="AHK43" s="119"/>
      <c r="AHL43" s="119"/>
      <c r="AHM43" s="119"/>
      <c r="AHN43" s="119"/>
      <c r="AHO43" s="119"/>
      <c r="AHP43" s="119"/>
      <c r="AHQ43" s="119"/>
      <c r="AHR43" s="119"/>
      <c r="AHS43" s="118"/>
      <c r="AHT43" s="119"/>
      <c r="AHU43" s="119"/>
      <c r="AHV43" s="119"/>
      <c r="AHW43" s="119"/>
      <c r="AHX43" s="119"/>
      <c r="AHY43" s="119"/>
      <c r="AHZ43" s="119"/>
      <c r="AIA43" s="119"/>
      <c r="AIB43" s="119"/>
      <c r="AIC43" s="119"/>
      <c r="AID43" s="119"/>
      <c r="AIE43" s="119"/>
      <c r="AIF43" s="119"/>
      <c r="AIG43" s="119"/>
      <c r="AIH43" s="119"/>
      <c r="AII43" s="119"/>
      <c r="AIJ43" s="119"/>
      <c r="AIK43" s="119"/>
      <c r="AIL43" s="119"/>
      <c r="AIM43" s="119"/>
      <c r="AIN43" s="119"/>
      <c r="AIO43" s="118"/>
      <c r="AIP43" s="119"/>
      <c r="AIQ43" s="119"/>
      <c r="AIR43" s="119"/>
      <c r="AIS43" s="119"/>
      <c r="AIT43" s="119"/>
      <c r="AIU43" s="119"/>
      <c r="AIV43" s="119"/>
      <c r="AIW43" s="119"/>
      <c r="AIX43" s="119"/>
      <c r="AIY43" s="119"/>
      <c r="AIZ43" s="119"/>
      <c r="AJA43" s="119"/>
      <c r="AJB43" s="119"/>
      <c r="AJC43" s="119"/>
      <c r="AJD43" s="119"/>
      <c r="AJE43" s="119"/>
      <c r="AJF43" s="119"/>
      <c r="AJG43" s="119"/>
      <c r="AJH43" s="119"/>
      <c r="AJI43" s="119"/>
      <c r="AJJ43" s="119"/>
      <c r="AJK43" s="118"/>
      <c r="AJL43" s="119"/>
      <c r="AJM43" s="119"/>
      <c r="AJN43" s="119"/>
      <c r="AJO43" s="119"/>
      <c r="AJP43" s="119"/>
      <c r="AJQ43" s="119"/>
      <c r="AJR43" s="119"/>
      <c r="AJS43" s="119"/>
      <c r="AJT43" s="119"/>
      <c r="AJU43" s="119"/>
      <c r="AJV43" s="119"/>
      <c r="AJW43" s="119"/>
      <c r="AJX43" s="119"/>
      <c r="AJY43" s="119"/>
      <c r="AJZ43" s="119"/>
      <c r="AKA43" s="119"/>
      <c r="AKB43" s="119"/>
      <c r="AKC43" s="119"/>
      <c r="AKD43" s="119"/>
      <c r="AKE43" s="119"/>
      <c r="AKF43" s="119"/>
      <c r="AKG43" s="118"/>
      <c r="AKH43" s="119"/>
      <c r="AKI43" s="119"/>
      <c r="AKJ43" s="119"/>
      <c r="AKK43" s="119"/>
      <c r="AKL43" s="119"/>
      <c r="AKM43" s="119"/>
      <c r="AKN43" s="119"/>
      <c r="AKO43" s="119"/>
      <c r="AKP43" s="119"/>
      <c r="AKQ43" s="119"/>
      <c r="AKR43" s="119"/>
      <c r="AKS43" s="119"/>
      <c r="AKT43" s="119"/>
      <c r="AKU43" s="119"/>
      <c r="AKV43" s="119"/>
      <c r="AKW43" s="119"/>
      <c r="AKX43" s="119"/>
      <c r="AKY43" s="119"/>
      <c r="AKZ43" s="119"/>
      <c r="ALA43" s="119"/>
      <c r="ALB43" s="119"/>
      <c r="ALC43" s="118"/>
      <c r="ALD43" s="119"/>
      <c r="ALE43" s="119"/>
      <c r="ALF43" s="119"/>
      <c r="ALG43" s="119"/>
      <c r="ALH43" s="119"/>
      <c r="ALI43" s="119"/>
      <c r="ALJ43" s="119"/>
      <c r="ALK43" s="119"/>
      <c r="ALL43" s="119"/>
      <c r="ALM43" s="119"/>
      <c r="ALN43" s="119"/>
      <c r="ALO43" s="119"/>
      <c r="ALP43" s="119"/>
      <c r="ALQ43" s="119"/>
      <c r="ALR43" s="119"/>
      <c r="ALS43" s="119"/>
      <c r="ALT43" s="119"/>
      <c r="ALU43" s="119"/>
      <c r="ALV43" s="119"/>
      <c r="ALW43" s="119"/>
      <c r="ALX43" s="119"/>
      <c r="ALY43" s="118"/>
      <c r="ALZ43" s="119"/>
      <c r="AMA43" s="119"/>
      <c r="AMB43" s="119"/>
      <c r="AMC43" s="119"/>
      <c r="AMD43" s="119"/>
      <c r="AME43" s="119"/>
      <c r="AMF43" s="119"/>
      <c r="AMG43" s="119"/>
      <c r="AMH43" s="119"/>
      <c r="AMI43" s="119"/>
      <c r="AMJ43" s="119"/>
      <c r="AMK43" s="119"/>
      <c r="AML43" s="119"/>
      <c r="AMM43" s="119"/>
      <c r="AMN43" s="119"/>
      <c r="AMO43" s="119"/>
      <c r="AMP43" s="119"/>
      <c r="AMQ43" s="119"/>
      <c r="AMR43" s="119"/>
      <c r="AMS43" s="119"/>
      <c r="AMT43" s="119"/>
      <c r="AMU43" s="118"/>
      <c r="AMV43" s="119"/>
      <c r="AMW43" s="119"/>
      <c r="AMX43" s="119"/>
      <c r="AMY43" s="119"/>
      <c r="AMZ43" s="119"/>
      <c r="ANA43" s="119"/>
      <c r="ANB43" s="119"/>
      <c r="ANC43" s="119"/>
      <c r="AND43" s="119"/>
      <c r="ANE43" s="119"/>
      <c r="ANF43" s="119"/>
      <c r="ANG43" s="119"/>
      <c r="ANH43" s="119"/>
      <c r="ANI43" s="119"/>
      <c r="ANJ43" s="119"/>
      <c r="ANK43" s="119"/>
      <c r="ANL43" s="119"/>
      <c r="ANM43" s="119"/>
      <c r="ANN43" s="119"/>
      <c r="ANO43" s="119"/>
      <c r="ANP43" s="119"/>
      <c r="ANQ43" s="118"/>
      <c r="ANR43" s="119"/>
      <c r="ANS43" s="119"/>
      <c r="ANT43" s="119"/>
      <c r="ANU43" s="119"/>
      <c r="ANV43" s="119"/>
      <c r="ANW43" s="119"/>
      <c r="ANX43" s="119"/>
      <c r="ANY43" s="119"/>
      <c r="ANZ43" s="119"/>
      <c r="AOA43" s="119"/>
      <c r="AOB43" s="119"/>
      <c r="AOC43" s="119"/>
      <c r="AOD43" s="119"/>
      <c r="AOE43" s="119"/>
      <c r="AOF43" s="119"/>
      <c r="AOG43" s="119"/>
      <c r="AOH43" s="119"/>
      <c r="AOI43" s="119"/>
      <c r="AOJ43" s="119"/>
      <c r="AOK43" s="119"/>
      <c r="AOL43" s="119"/>
      <c r="AOM43" s="118"/>
      <c r="AON43" s="119"/>
      <c r="AOO43" s="119"/>
      <c r="AOP43" s="119"/>
      <c r="AOQ43" s="119"/>
      <c r="AOR43" s="119"/>
      <c r="AOS43" s="119"/>
      <c r="AOT43" s="119"/>
      <c r="AOU43" s="119"/>
      <c r="AOV43" s="119"/>
      <c r="AOW43" s="119"/>
      <c r="AOX43" s="119"/>
      <c r="AOY43" s="119"/>
      <c r="AOZ43" s="119"/>
      <c r="APA43" s="119"/>
      <c r="APB43" s="119"/>
      <c r="APC43" s="119"/>
      <c r="APD43" s="119"/>
      <c r="APE43" s="119"/>
      <c r="APF43" s="119"/>
      <c r="APG43" s="119"/>
      <c r="APH43" s="119"/>
      <c r="API43" s="118"/>
      <c r="APJ43" s="119"/>
      <c r="APK43" s="119"/>
      <c r="APL43" s="119"/>
      <c r="APM43" s="119"/>
      <c r="APN43" s="119"/>
      <c r="APO43" s="119"/>
      <c r="APP43" s="119"/>
      <c r="APQ43" s="119"/>
      <c r="APR43" s="119"/>
      <c r="APS43" s="119"/>
      <c r="APT43" s="119"/>
      <c r="APU43" s="119"/>
      <c r="APV43" s="119"/>
      <c r="APW43" s="119"/>
      <c r="APX43" s="119"/>
      <c r="APY43" s="119"/>
      <c r="APZ43" s="119"/>
      <c r="AQA43" s="119"/>
      <c r="AQB43" s="119"/>
      <c r="AQC43" s="119"/>
      <c r="AQD43" s="119"/>
      <c r="AQE43" s="118"/>
      <c r="AQF43" s="119"/>
      <c r="AQG43" s="119"/>
      <c r="AQH43" s="119"/>
      <c r="AQI43" s="119"/>
      <c r="AQJ43" s="119"/>
      <c r="AQK43" s="119"/>
      <c r="AQL43" s="119"/>
      <c r="AQM43" s="119"/>
      <c r="AQN43" s="119"/>
      <c r="AQO43" s="119"/>
      <c r="AQP43" s="119"/>
      <c r="AQQ43" s="119"/>
      <c r="AQR43" s="119"/>
      <c r="AQS43" s="119"/>
      <c r="AQT43" s="119"/>
      <c r="AQU43" s="119"/>
      <c r="AQV43" s="119"/>
      <c r="AQW43" s="119"/>
      <c r="AQX43" s="119"/>
      <c r="AQY43" s="119"/>
      <c r="AQZ43" s="119"/>
      <c r="ARA43" s="118"/>
      <c r="ARB43" s="119"/>
      <c r="ARC43" s="119"/>
      <c r="ARD43" s="119"/>
      <c r="ARE43" s="119"/>
      <c r="ARF43" s="119"/>
      <c r="ARG43" s="119"/>
      <c r="ARH43" s="119"/>
      <c r="ARI43" s="119"/>
      <c r="ARJ43" s="119"/>
      <c r="ARK43" s="119"/>
      <c r="ARL43" s="119"/>
      <c r="ARM43" s="119"/>
      <c r="ARN43" s="119"/>
      <c r="ARO43" s="119"/>
      <c r="ARP43" s="119"/>
      <c r="ARQ43" s="119"/>
      <c r="ARR43" s="119"/>
      <c r="ARS43" s="119"/>
      <c r="ART43" s="119"/>
      <c r="ARU43" s="119"/>
      <c r="ARV43" s="119"/>
      <c r="ARW43" s="118"/>
      <c r="ARX43" s="119"/>
      <c r="ARY43" s="119"/>
      <c r="ARZ43" s="119"/>
      <c r="ASA43" s="119"/>
      <c r="ASB43" s="119"/>
      <c r="ASC43" s="119"/>
      <c r="ASD43" s="119"/>
      <c r="ASE43" s="119"/>
      <c r="ASF43" s="119"/>
      <c r="ASG43" s="119"/>
      <c r="ASH43" s="119"/>
      <c r="ASI43" s="119"/>
      <c r="ASJ43" s="119"/>
      <c r="ASK43" s="119"/>
      <c r="ASL43" s="119"/>
      <c r="ASM43" s="119"/>
      <c r="ASN43" s="119"/>
      <c r="ASO43" s="119"/>
      <c r="ASP43" s="119"/>
      <c r="ASQ43" s="119"/>
      <c r="ASR43" s="119"/>
      <c r="ASS43" s="118"/>
      <c r="AST43" s="119"/>
      <c r="ASU43" s="119"/>
      <c r="ASV43" s="119"/>
      <c r="ASW43" s="119"/>
      <c r="ASX43" s="119"/>
      <c r="ASY43" s="119"/>
      <c r="ASZ43" s="119"/>
      <c r="ATA43" s="119"/>
      <c r="ATB43" s="119"/>
      <c r="ATC43" s="119"/>
      <c r="ATD43" s="119"/>
      <c r="ATE43" s="119"/>
      <c r="ATF43" s="119"/>
      <c r="ATG43" s="119"/>
      <c r="ATH43" s="119"/>
      <c r="ATI43" s="119"/>
      <c r="ATJ43" s="119"/>
      <c r="ATK43" s="119"/>
      <c r="ATL43" s="119"/>
      <c r="ATM43" s="119"/>
      <c r="ATN43" s="119"/>
      <c r="ATO43" s="118"/>
      <c r="ATP43" s="119"/>
      <c r="ATQ43" s="119"/>
      <c r="ATR43" s="119"/>
      <c r="ATS43" s="119"/>
      <c r="ATT43" s="119"/>
      <c r="ATU43" s="119"/>
      <c r="ATV43" s="119"/>
      <c r="ATW43" s="119"/>
      <c r="ATX43" s="119"/>
      <c r="ATY43" s="119"/>
      <c r="ATZ43" s="119"/>
      <c r="AUA43" s="119"/>
      <c r="AUB43" s="119"/>
      <c r="AUC43" s="119"/>
      <c r="AUD43" s="119"/>
      <c r="AUE43" s="119"/>
      <c r="AUF43" s="119"/>
      <c r="AUG43" s="119"/>
      <c r="AUH43" s="119"/>
      <c r="AUI43" s="119"/>
      <c r="AUJ43" s="119"/>
      <c r="AUK43" s="118"/>
      <c r="AUL43" s="119"/>
      <c r="AUM43" s="119"/>
      <c r="AUN43" s="119"/>
      <c r="AUO43" s="119"/>
      <c r="AUP43" s="119"/>
      <c r="AUQ43" s="119"/>
      <c r="AUR43" s="119"/>
      <c r="AUS43" s="119"/>
      <c r="AUT43" s="119"/>
      <c r="AUU43" s="119"/>
      <c r="AUV43" s="119"/>
      <c r="AUW43" s="119"/>
      <c r="AUX43" s="119"/>
      <c r="AUY43" s="119"/>
      <c r="AUZ43" s="119"/>
      <c r="AVA43" s="119"/>
      <c r="AVB43" s="119"/>
      <c r="AVC43" s="119"/>
      <c r="AVD43" s="119"/>
      <c r="AVE43" s="119"/>
      <c r="AVF43" s="119"/>
      <c r="AVG43" s="118"/>
      <c r="AVH43" s="119"/>
      <c r="AVI43" s="119"/>
      <c r="AVJ43" s="119"/>
      <c r="AVK43" s="119"/>
      <c r="AVL43" s="119"/>
      <c r="AVM43" s="119"/>
      <c r="AVN43" s="119"/>
      <c r="AVO43" s="119"/>
      <c r="AVP43" s="119"/>
      <c r="AVQ43" s="119"/>
      <c r="AVR43" s="119"/>
      <c r="AVS43" s="119"/>
      <c r="AVT43" s="119"/>
      <c r="AVU43" s="119"/>
      <c r="AVV43" s="119"/>
      <c r="AVW43" s="119"/>
      <c r="AVX43" s="119"/>
      <c r="AVY43" s="119"/>
      <c r="AVZ43" s="119"/>
      <c r="AWA43" s="119"/>
      <c r="AWB43" s="119"/>
      <c r="AWC43" s="118"/>
      <c r="AWD43" s="119"/>
      <c r="AWE43" s="119"/>
      <c r="AWF43" s="119"/>
      <c r="AWG43" s="119"/>
      <c r="AWH43" s="119"/>
      <c r="AWI43" s="119"/>
      <c r="AWJ43" s="119"/>
      <c r="AWK43" s="119"/>
      <c r="AWL43" s="119"/>
      <c r="AWM43" s="119"/>
      <c r="AWN43" s="119"/>
      <c r="AWO43" s="119"/>
      <c r="AWP43" s="119"/>
      <c r="AWQ43" s="119"/>
      <c r="AWR43" s="119"/>
      <c r="AWS43" s="119"/>
      <c r="AWT43" s="119"/>
      <c r="AWU43" s="119"/>
      <c r="AWV43" s="119"/>
      <c r="AWW43" s="119"/>
      <c r="AWX43" s="119"/>
      <c r="AWY43" s="118"/>
      <c r="AWZ43" s="119"/>
      <c r="AXA43" s="119"/>
      <c r="AXB43" s="119"/>
      <c r="AXC43" s="119"/>
      <c r="AXD43" s="119"/>
      <c r="AXE43" s="119"/>
      <c r="AXF43" s="119"/>
      <c r="AXG43" s="119"/>
      <c r="AXH43" s="119"/>
      <c r="AXI43" s="119"/>
      <c r="AXJ43" s="119"/>
      <c r="AXK43" s="119"/>
      <c r="AXL43" s="119"/>
      <c r="AXM43" s="119"/>
      <c r="AXN43" s="119"/>
      <c r="AXO43" s="119"/>
      <c r="AXP43" s="119"/>
      <c r="AXQ43" s="119"/>
      <c r="AXR43" s="119"/>
      <c r="AXS43" s="119"/>
      <c r="AXT43" s="119"/>
      <c r="AXU43" s="118"/>
      <c r="AXV43" s="119"/>
      <c r="AXW43" s="119"/>
      <c r="AXX43" s="119"/>
      <c r="AXY43" s="119"/>
      <c r="AXZ43" s="119"/>
      <c r="AYA43" s="119"/>
      <c r="AYB43" s="119"/>
      <c r="AYC43" s="119"/>
      <c r="AYD43" s="119"/>
      <c r="AYE43" s="119"/>
      <c r="AYF43" s="119"/>
      <c r="AYG43" s="119"/>
      <c r="AYH43" s="119"/>
      <c r="AYI43" s="119"/>
      <c r="AYJ43" s="119"/>
      <c r="AYK43" s="119"/>
      <c r="AYL43" s="119"/>
      <c r="AYM43" s="119"/>
      <c r="AYN43" s="119"/>
      <c r="AYO43" s="119"/>
      <c r="AYP43" s="119"/>
      <c r="AYQ43" s="118"/>
      <c r="AYR43" s="119"/>
      <c r="AYS43" s="119"/>
      <c r="AYT43" s="119"/>
      <c r="AYU43" s="119"/>
      <c r="AYV43" s="119"/>
      <c r="AYW43" s="119"/>
      <c r="AYX43" s="119"/>
      <c r="AYY43" s="119"/>
      <c r="AYZ43" s="119"/>
      <c r="AZA43" s="119"/>
      <c r="AZB43" s="119"/>
      <c r="AZC43" s="119"/>
      <c r="AZD43" s="119"/>
      <c r="AZE43" s="119"/>
      <c r="AZF43" s="119"/>
      <c r="AZG43" s="119"/>
      <c r="AZH43" s="119"/>
      <c r="AZI43" s="119"/>
      <c r="AZJ43" s="119"/>
      <c r="AZK43" s="119"/>
      <c r="AZL43" s="119"/>
      <c r="AZM43" s="118"/>
      <c r="AZN43" s="119"/>
      <c r="AZO43" s="119"/>
      <c r="AZP43" s="119"/>
      <c r="AZQ43" s="119"/>
      <c r="AZR43" s="119"/>
      <c r="AZS43" s="119"/>
      <c r="AZT43" s="119"/>
      <c r="AZU43" s="119"/>
      <c r="AZV43" s="119"/>
      <c r="AZW43" s="119"/>
      <c r="AZX43" s="119"/>
      <c r="AZY43" s="119"/>
      <c r="AZZ43" s="119"/>
      <c r="BAA43" s="119"/>
      <c r="BAB43" s="119"/>
      <c r="BAC43" s="119"/>
      <c r="BAD43" s="119"/>
      <c r="BAE43" s="119"/>
      <c r="BAF43" s="119"/>
      <c r="BAG43" s="119"/>
      <c r="BAH43" s="119"/>
      <c r="BAI43" s="118"/>
      <c r="BAJ43" s="119"/>
      <c r="BAK43" s="119"/>
      <c r="BAL43" s="119"/>
      <c r="BAM43" s="119"/>
      <c r="BAN43" s="119"/>
      <c r="BAO43" s="119"/>
      <c r="BAP43" s="119"/>
      <c r="BAQ43" s="119"/>
      <c r="BAR43" s="119"/>
      <c r="BAS43" s="119"/>
      <c r="BAT43" s="119"/>
      <c r="BAU43" s="119"/>
      <c r="BAV43" s="119"/>
      <c r="BAW43" s="119"/>
      <c r="BAX43" s="119"/>
      <c r="BAY43" s="119"/>
      <c r="BAZ43" s="119"/>
      <c r="BBA43" s="119"/>
      <c r="BBB43" s="119"/>
      <c r="BBC43" s="119"/>
      <c r="BBD43" s="119"/>
      <c r="BBE43" s="118"/>
      <c r="BBF43" s="119"/>
      <c r="BBG43" s="119"/>
      <c r="BBH43" s="119"/>
      <c r="BBI43" s="119"/>
      <c r="BBJ43" s="119"/>
      <c r="BBK43" s="119"/>
      <c r="BBL43" s="119"/>
      <c r="BBM43" s="119"/>
      <c r="BBN43" s="119"/>
      <c r="BBO43" s="119"/>
      <c r="BBP43" s="119"/>
      <c r="BBQ43" s="119"/>
      <c r="BBR43" s="119"/>
      <c r="BBS43" s="119"/>
      <c r="BBT43" s="119"/>
      <c r="BBU43" s="119"/>
      <c r="BBV43" s="119"/>
      <c r="BBW43" s="119"/>
      <c r="BBX43" s="119"/>
      <c r="BBY43" s="119"/>
      <c r="BBZ43" s="119"/>
      <c r="BCA43" s="118"/>
      <c r="BCB43" s="119"/>
      <c r="BCC43" s="119"/>
      <c r="BCD43" s="119"/>
      <c r="BCE43" s="119"/>
      <c r="BCF43" s="119"/>
      <c r="BCG43" s="119"/>
      <c r="BCH43" s="119"/>
      <c r="BCI43" s="119"/>
      <c r="BCJ43" s="119"/>
      <c r="BCK43" s="119"/>
      <c r="BCL43" s="119"/>
      <c r="BCM43" s="119"/>
      <c r="BCN43" s="119"/>
      <c r="BCO43" s="119"/>
      <c r="BCP43" s="119"/>
      <c r="BCQ43" s="119"/>
      <c r="BCR43" s="119"/>
      <c r="BCS43" s="119"/>
      <c r="BCT43" s="119"/>
      <c r="BCU43" s="119"/>
      <c r="BCV43" s="119"/>
      <c r="BCW43" s="118"/>
      <c r="BCX43" s="119"/>
      <c r="BCY43" s="119"/>
      <c r="BCZ43" s="119"/>
      <c r="BDA43" s="119"/>
      <c r="BDB43" s="119"/>
      <c r="BDC43" s="119"/>
      <c r="BDD43" s="119"/>
      <c r="BDE43" s="119"/>
      <c r="BDF43" s="119"/>
      <c r="BDG43" s="119"/>
      <c r="BDH43" s="119"/>
      <c r="BDI43" s="119"/>
      <c r="BDJ43" s="119"/>
      <c r="BDK43" s="119"/>
      <c r="BDL43" s="119"/>
      <c r="BDM43" s="119"/>
      <c r="BDN43" s="119"/>
      <c r="BDO43" s="119"/>
      <c r="BDP43" s="119"/>
      <c r="BDQ43" s="119"/>
      <c r="BDR43" s="119"/>
      <c r="BDS43" s="118"/>
      <c r="BDT43" s="119"/>
      <c r="BDU43" s="119"/>
      <c r="BDV43" s="119"/>
      <c r="BDW43" s="119"/>
      <c r="BDX43" s="119"/>
      <c r="BDY43" s="119"/>
      <c r="BDZ43" s="119"/>
      <c r="BEA43" s="119"/>
      <c r="BEB43" s="119"/>
      <c r="BEC43" s="119"/>
      <c r="BED43" s="119"/>
      <c r="BEE43" s="119"/>
      <c r="BEF43" s="119"/>
      <c r="BEG43" s="119"/>
      <c r="BEH43" s="119"/>
      <c r="BEI43" s="119"/>
      <c r="BEJ43" s="119"/>
      <c r="BEK43" s="119"/>
      <c r="BEL43" s="119"/>
      <c r="BEM43" s="119"/>
      <c r="BEN43" s="119"/>
      <c r="BEO43" s="118"/>
      <c r="BEP43" s="119"/>
      <c r="BEQ43" s="119"/>
      <c r="BER43" s="119"/>
      <c r="BES43" s="119"/>
      <c r="BET43" s="119"/>
      <c r="BEU43" s="119"/>
      <c r="BEV43" s="119"/>
      <c r="BEW43" s="119"/>
      <c r="BEX43" s="119"/>
      <c r="BEY43" s="119"/>
      <c r="BEZ43" s="119"/>
      <c r="BFA43" s="119"/>
      <c r="BFB43" s="119"/>
      <c r="BFC43" s="119"/>
      <c r="BFD43" s="119"/>
      <c r="BFE43" s="119"/>
      <c r="BFF43" s="119"/>
      <c r="BFG43" s="119"/>
      <c r="BFH43" s="119"/>
      <c r="BFI43" s="119"/>
      <c r="BFJ43" s="119"/>
      <c r="BFK43" s="118"/>
      <c r="BFL43" s="119"/>
      <c r="BFM43" s="119"/>
      <c r="BFN43" s="119"/>
      <c r="BFO43" s="119"/>
      <c r="BFP43" s="119"/>
      <c r="BFQ43" s="119"/>
      <c r="BFR43" s="119"/>
      <c r="BFS43" s="119"/>
      <c r="BFT43" s="119"/>
      <c r="BFU43" s="119"/>
      <c r="BFV43" s="119"/>
      <c r="BFW43" s="119"/>
      <c r="BFX43" s="119"/>
      <c r="BFY43" s="119"/>
      <c r="BFZ43" s="119"/>
      <c r="BGA43" s="119"/>
      <c r="BGB43" s="119"/>
      <c r="BGC43" s="119"/>
      <c r="BGD43" s="119"/>
      <c r="BGE43" s="119"/>
      <c r="BGF43" s="119"/>
      <c r="BGG43" s="118"/>
      <c r="BGH43" s="119"/>
      <c r="BGI43" s="119"/>
      <c r="BGJ43" s="119"/>
      <c r="BGK43" s="119"/>
      <c r="BGL43" s="119"/>
      <c r="BGM43" s="119"/>
      <c r="BGN43" s="119"/>
      <c r="BGO43" s="119"/>
      <c r="BGP43" s="119"/>
      <c r="BGQ43" s="119"/>
      <c r="BGR43" s="119"/>
      <c r="BGS43" s="119"/>
      <c r="BGT43" s="119"/>
      <c r="BGU43" s="119"/>
      <c r="BGV43" s="119"/>
      <c r="BGW43" s="119"/>
      <c r="BGX43" s="119"/>
      <c r="BGY43" s="119"/>
      <c r="BGZ43" s="119"/>
      <c r="BHA43" s="119"/>
      <c r="BHB43" s="119"/>
      <c r="BHC43" s="118"/>
      <c r="BHD43" s="119"/>
      <c r="BHE43" s="119"/>
      <c r="BHF43" s="119"/>
      <c r="BHG43" s="119"/>
      <c r="BHH43" s="119"/>
      <c r="BHI43" s="119"/>
      <c r="BHJ43" s="119"/>
      <c r="BHK43" s="119"/>
      <c r="BHL43" s="119"/>
      <c r="BHM43" s="119"/>
      <c r="BHN43" s="119"/>
      <c r="BHO43" s="119"/>
      <c r="BHP43" s="119"/>
      <c r="BHQ43" s="119"/>
      <c r="BHR43" s="119"/>
      <c r="BHS43" s="119"/>
      <c r="BHT43" s="119"/>
      <c r="BHU43" s="119"/>
      <c r="BHV43" s="119"/>
      <c r="BHW43" s="119"/>
      <c r="BHX43" s="119"/>
      <c r="BHY43" s="118"/>
      <c r="BHZ43" s="119"/>
      <c r="BIA43" s="119"/>
      <c r="BIB43" s="119"/>
      <c r="BIC43" s="119"/>
      <c r="BID43" s="119"/>
      <c r="BIE43" s="119"/>
      <c r="BIF43" s="119"/>
      <c r="BIG43" s="119"/>
      <c r="BIH43" s="119"/>
      <c r="BII43" s="119"/>
      <c r="BIJ43" s="119"/>
      <c r="BIK43" s="119"/>
      <c r="BIL43" s="119"/>
      <c r="BIM43" s="119"/>
      <c r="BIN43" s="119"/>
      <c r="BIO43" s="119"/>
      <c r="BIP43" s="119"/>
      <c r="BIQ43" s="119"/>
      <c r="BIR43" s="119"/>
      <c r="BIS43" s="119"/>
      <c r="BIT43" s="119"/>
      <c r="BIU43" s="118"/>
      <c r="BIV43" s="119"/>
      <c r="BIW43" s="119"/>
      <c r="BIX43" s="119"/>
      <c r="BIY43" s="119"/>
      <c r="BIZ43" s="119"/>
      <c r="BJA43" s="119"/>
      <c r="BJB43" s="119"/>
      <c r="BJC43" s="119"/>
      <c r="BJD43" s="119"/>
      <c r="BJE43" s="119"/>
      <c r="BJF43" s="119"/>
      <c r="BJG43" s="119"/>
      <c r="BJH43" s="119"/>
      <c r="BJI43" s="119"/>
      <c r="BJJ43" s="119"/>
      <c r="BJK43" s="119"/>
      <c r="BJL43" s="119"/>
      <c r="BJM43" s="119"/>
      <c r="BJN43" s="119"/>
      <c r="BJO43" s="119"/>
      <c r="BJP43" s="119"/>
      <c r="BJQ43" s="118"/>
      <c r="BJR43" s="119"/>
      <c r="BJS43" s="119"/>
      <c r="BJT43" s="119"/>
      <c r="BJU43" s="119"/>
      <c r="BJV43" s="119"/>
      <c r="BJW43" s="119"/>
      <c r="BJX43" s="119"/>
      <c r="BJY43" s="119"/>
      <c r="BJZ43" s="119"/>
      <c r="BKA43" s="119"/>
      <c r="BKB43" s="119"/>
      <c r="BKC43" s="119"/>
      <c r="BKD43" s="119"/>
      <c r="BKE43" s="119"/>
      <c r="BKF43" s="119"/>
      <c r="BKG43" s="119"/>
      <c r="BKH43" s="119"/>
      <c r="BKI43" s="119"/>
      <c r="BKJ43" s="119"/>
      <c r="BKK43" s="119"/>
      <c r="BKL43" s="119"/>
      <c r="BKM43" s="118"/>
      <c r="BKN43" s="119"/>
      <c r="BKO43" s="119"/>
      <c r="BKP43" s="119"/>
      <c r="BKQ43" s="119"/>
      <c r="BKR43" s="119"/>
      <c r="BKS43" s="119"/>
      <c r="BKT43" s="119"/>
      <c r="BKU43" s="119"/>
      <c r="BKV43" s="119"/>
      <c r="BKW43" s="119"/>
      <c r="BKX43" s="119"/>
      <c r="BKY43" s="119"/>
      <c r="BKZ43" s="119"/>
      <c r="BLA43" s="119"/>
      <c r="BLB43" s="119"/>
      <c r="BLC43" s="119"/>
      <c r="BLD43" s="119"/>
      <c r="BLE43" s="119"/>
      <c r="BLF43" s="119"/>
      <c r="BLG43" s="119"/>
      <c r="BLH43" s="119"/>
      <c r="BLI43" s="118"/>
      <c r="BLJ43" s="119"/>
      <c r="BLK43" s="119"/>
      <c r="BLL43" s="119"/>
      <c r="BLM43" s="119"/>
      <c r="BLN43" s="119"/>
      <c r="BLO43" s="119"/>
      <c r="BLP43" s="119"/>
      <c r="BLQ43" s="119"/>
      <c r="BLR43" s="119"/>
      <c r="BLS43" s="119"/>
      <c r="BLT43" s="119"/>
      <c r="BLU43" s="119"/>
      <c r="BLV43" s="119"/>
      <c r="BLW43" s="119"/>
      <c r="BLX43" s="119"/>
      <c r="BLY43" s="119"/>
      <c r="BLZ43" s="119"/>
      <c r="BMA43" s="119"/>
      <c r="BMB43" s="119"/>
      <c r="BMC43" s="119"/>
      <c r="BMD43" s="119"/>
      <c r="BME43" s="118"/>
      <c r="BMF43" s="119"/>
      <c r="BMG43" s="119"/>
      <c r="BMH43" s="119"/>
      <c r="BMI43" s="119"/>
      <c r="BMJ43" s="119"/>
      <c r="BMK43" s="119"/>
      <c r="BML43" s="119"/>
      <c r="BMM43" s="119"/>
      <c r="BMN43" s="119"/>
      <c r="BMO43" s="119"/>
      <c r="BMP43" s="119"/>
      <c r="BMQ43" s="119"/>
      <c r="BMR43" s="119"/>
      <c r="BMS43" s="119"/>
      <c r="BMT43" s="119"/>
      <c r="BMU43" s="119"/>
      <c r="BMV43" s="119"/>
      <c r="BMW43" s="119"/>
      <c r="BMX43" s="119"/>
      <c r="BMY43" s="119"/>
      <c r="BMZ43" s="119"/>
      <c r="BNA43" s="118"/>
      <c r="BNB43" s="119"/>
      <c r="BNC43" s="119"/>
      <c r="BND43" s="119"/>
      <c r="BNE43" s="119"/>
      <c r="BNF43" s="119"/>
      <c r="BNG43" s="119"/>
      <c r="BNH43" s="119"/>
      <c r="BNI43" s="119"/>
      <c r="BNJ43" s="119"/>
      <c r="BNK43" s="119"/>
      <c r="BNL43" s="119"/>
      <c r="BNM43" s="119"/>
      <c r="BNN43" s="119"/>
      <c r="BNO43" s="119"/>
      <c r="BNP43" s="119"/>
      <c r="BNQ43" s="119"/>
      <c r="BNR43" s="119"/>
      <c r="BNS43" s="119"/>
      <c r="BNT43" s="119"/>
      <c r="BNU43" s="119"/>
      <c r="BNV43" s="119"/>
      <c r="BNW43" s="118"/>
      <c r="BNX43" s="119"/>
      <c r="BNY43" s="119"/>
      <c r="BNZ43" s="119"/>
      <c r="BOA43" s="119"/>
      <c r="BOB43" s="119"/>
      <c r="BOC43" s="119"/>
      <c r="BOD43" s="119"/>
      <c r="BOE43" s="119"/>
      <c r="BOF43" s="119"/>
      <c r="BOG43" s="119"/>
      <c r="BOH43" s="119"/>
      <c r="BOI43" s="119"/>
      <c r="BOJ43" s="119"/>
      <c r="BOK43" s="119"/>
      <c r="BOL43" s="119"/>
      <c r="BOM43" s="119"/>
      <c r="BON43" s="119"/>
      <c r="BOO43" s="119"/>
      <c r="BOP43" s="119"/>
      <c r="BOQ43" s="119"/>
      <c r="BOR43" s="119"/>
      <c r="BOS43" s="118"/>
      <c r="BOT43" s="119"/>
      <c r="BOU43" s="119"/>
      <c r="BOV43" s="119"/>
      <c r="BOW43" s="119"/>
      <c r="BOX43" s="119"/>
      <c r="BOY43" s="119"/>
      <c r="BOZ43" s="119"/>
      <c r="BPA43" s="119"/>
      <c r="BPB43" s="119"/>
      <c r="BPC43" s="119"/>
      <c r="BPD43" s="119"/>
      <c r="BPE43" s="119"/>
      <c r="BPF43" s="119"/>
      <c r="BPG43" s="119"/>
      <c r="BPH43" s="119"/>
      <c r="BPI43" s="119"/>
      <c r="BPJ43" s="119"/>
      <c r="BPK43" s="119"/>
      <c r="BPL43" s="119"/>
      <c r="BPM43" s="119"/>
      <c r="BPN43" s="119"/>
      <c r="BPO43" s="118"/>
      <c r="BPP43" s="119"/>
      <c r="BPQ43" s="119"/>
      <c r="BPR43" s="119"/>
      <c r="BPS43" s="119"/>
      <c r="BPT43" s="119"/>
      <c r="BPU43" s="119"/>
      <c r="BPV43" s="119"/>
      <c r="BPW43" s="119"/>
      <c r="BPX43" s="119"/>
      <c r="BPY43" s="119"/>
      <c r="BPZ43" s="119"/>
      <c r="BQA43" s="119"/>
      <c r="BQB43" s="119"/>
      <c r="BQC43" s="119"/>
      <c r="BQD43" s="119"/>
      <c r="BQE43" s="119"/>
      <c r="BQF43" s="119"/>
      <c r="BQG43" s="119"/>
      <c r="BQH43" s="119"/>
      <c r="BQI43" s="119"/>
      <c r="BQJ43" s="119"/>
      <c r="BQK43" s="118"/>
      <c r="BQL43" s="119"/>
      <c r="BQM43" s="119"/>
      <c r="BQN43" s="119"/>
      <c r="BQO43" s="119"/>
      <c r="BQP43" s="119"/>
      <c r="BQQ43" s="119"/>
      <c r="BQR43" s="119"/>
      <c r="BQS43" s="119"/>
      <c r="BQT43" s="119"/>
      <c r="BQU43" s="119"/>
      <c r="BQV43" s="119"/>
      <c r="BQW43" s="119"/>
      <c r="BQX43" s="119"/>
      <c r="BQY43" s="119"/>
      <c r="BQZ43" s="119"/>
      <c r="BRA43" s="119"/>
      <c r="BRB43" s="119"/>
      <c r="BRC43" s="119"/>
      <c r="BRD43" s="119"/>
      <c r="BRE43" s="119"/>
      <c r="BRF43" s="119"/>
      <c r="BRG43" s="118"/>
      <c r="BRH43" s="119"/>
      <c r="BRI43" s="119"/>
      <c r="BRJ43" s="119"/>
      <c r="BRK43" s="119"/>
      <c r="BRL43" s="119"/>
      <c r="BRM43" s="119"/>
      <c r="BRN43" s="119"/>
      <c r="BRO43" s="119"/>
      <c r="BRP43" s="119"/>
      <c r="BRQ43" s="119"/>
      <c r="BRR43" s="119"/>
      <c r="BRS43" s="119"/>
      <c r="BRT43" s="119"/>
      <c r="BRU43" s="119"/>
      <c r="BRV43" s="119"/>
      <c r="BRW43" s="119"/>
      <c r="BRX43" s="119"/>
      <c r="BRY43" s="119"/>
      <c r="BRZ43" s="119"/>
      <c r="BSA43" s="119"/>
      <c r="BSB43" s="119"/>
      <c r="BSC43" s="118"/>
      <c r="BSD43" s="119"/>
      <c r="BSE43" s="119"/>
      <c r="BSF43" s="119"/>
      <c r="BSG43" s="119"/>
      <c r="BSH43" s="119"/>
      <c r="BSI43" s="119"/>
      <c r="BSJ43" s="119"/>
      <c r="BSK43" s="119"/>
      <c r="BSL43" s="119"/>
      <c r="BSM43" s="119"/>
      <c r="BSN43" s="119"/>
      <c r="BSO43" s="119"/>
      <c r="BSP43" s="119"/>
      <c r="BSQ43" s="119"/>
      <c r="BSR43" s="119"/>
      <c r="BSS43" s="119"/>
      <c r="BST43" s="119"/>
      <c r="BSU43" s="119"/>
      <c r="BSV43" s="119"/>
      <c r="BSW43" s="119"/>
      <c r="BSX43" s="119"/>
      <c r="BSY43" s="118"/>
      <c r="BSZ43" s="119"/>
      <c r="BTA43" s="119"/>
      <c r="BTB43" s="119"/>
      <c r="BTC43" s="119"/>
      <c r="BTD43" s="119"/>
      <c r="BTE43" s="119"/>
      <c r="BTF43" s="119"/>
      <c r="BTG43" s="119"/>
      <c r="BTH43" s="119"/>
      <c r="BTI43" s="119"/>
      <c r="BTJ43" s="119"/>
      <c r="BTK43" s="119"/>
      <c r="BTL43" s="119"/>
      <c r="BTM43" s="119"/>
      <c r="BTN43" s="119"/>
      <c r="BTO43" s="119"/>
      <c r="BTP43" s="119"/>
      <c r="BTQ43" s="119"/>
      <c r="BTR43" s="119"/>
      <c r="BTS43" s="119"/>
      <c r="BTT43" s="119"/>
      <c r="BTU43" s="118"/>
      <c r="BTV43" s="119"/>
      <c r="BTW43" s="119"/>
      <c r="BTX43" s="119"/>
      <c r="BTY43" s="119"/>
      <c r="BTZ43" s="119"/>
      <c r="BUA43" s="119"/>
      <c r="BUB43" s="119"/>
      <c r="BUC43" s="119"/>
      <c r="BUD43" s="119"/>
      <c r="BUE43" s="119"/>
      <c r="BUF43" s="119"/>
      <c r="BUG43" s="119"/>
      <c r="BUH43" s="119"/>
      <c r="BUI43" s="119"/>
      <c r="BUJ43" s="119"/>
      <c r="BUK43" s="119"/>
      <c r="BUL43" s="119"/>
      <c r="BUM43" s="119"/>
      <c r="BUN43" s="119"/>
      <c r="BUO43" s="119"/>
      <c r="BUP43" s="119"/>
      <c r="BUQ43" s="118"/>
      <c r="BUR43" s="119"/>
      <c r="BUS43" s="119"/>
      <c r="BUT43" s="119"/>
      <c r="BUU43" s="119"/>
      <c r="BUV43" s="119"/>
      <c r="BUW43" s="119"/>
      <c r="BUX43" s="119"/>
      <c r="BUY43" s="119"/>
      <c r="BUZ43" s="119"/>
      <c r="BVA43" s="119"/>
      <c r="BVB43" s="119"/>
      <c r="BVC43" s="119"/>
      <c r="BVD43" s="119"/>
      <c r="BVE43" s="119"/>
      <c r="BVF43" s="119"/>
      <c r="BVG43" s="119"/>
      <c r="BVH43" s="119"/>
      <c r="BVI43" s="119"/>
      <c r="BVJ43" s="119"/>
      <c r="BVK43" s="119"/>
      <c r="BVL43" s="119"/>
      <c r="BVM43" s="118"/>
      <c r="BVN43" s="119"/>
      <c r="BVO43" s="119"/>
      <c r="BVP43" s="119"/>
      <c r="BVQ43" s="119"/>
      <c r="BVR43" s="119"/>
      <c r="BVS43" s="119"/>
      <c r="BVT43" s="119"/>
      <c r="BVU43" s="119"/>
      <c r="BVV43" s="119"/>
      <c r="BVW43" s="119"/>
      <c r="BVX43" s="119"/>
      <c r="BVY43" s="119"/>
      <c r="BVZ43" s="119"/>
      <c r="BWA43" s="119"/>
      <c r="BWB43" s="119"/>
      <c r="BWC43" s="119"/>
      <c r="BWD43" s="119"/>
      <c r="BWE43" s="119"/>
      <c r="BWF43" s="119"/>
      <c r="BWG43" s="119"/>
      <c r="BWH43" s="119"/>
      <c r="BWI43" s="118"/>
      <c r="BWJ43" s="119"/>
      <c r="BWK43" s="119"/>
      <c r="BWL43" s="119"/>
      <c r="BWM43" s="119"/>
      <c r="BWN43" s="119"/>
      <c r="BWO43" s="119"/>
      <c r="BWP43" s="119"/>
      <c r="BWQ43" s="119"/>
      <c r="BWR43" s="119"/>
      <c r="BWS43" s="119"/>
      <c r="BWT43" s="119"/>
      <c r="BWU43" s="119"/>
      <c r="BWV43" s="119"/>
      <c r="BWW43" s="119"/>
      <c r="BWX43" s="119"/>
      <c r="BWY43" s="119"/>
      <c r="BWZ43" s="119"/>
      <c r="BXA43" s="119"/>
      <c r="BXB43" s="119"/>
      <c r="BXC43" s="119"/>
      <c r="BXD43" s="119"/>
      <c r="BXE43" s="118"/>
      <c r="BXF43" s="119"/>
      <c r="BXG43" s="119"/>
      <c r="BXH43" s="119"/>
      <c r="BXI43" s="119"/>
      <c r="BXJ43" s="119"/>
      <c r="BXK43" s="119"/>
      <c r="BXL43" s="119"/>
      <c r="BXM43" s="119"/>
      <c r="BXN43" s="119"/>
      <c r="BXO43" s="119"/>
      <c r="BXP43" s="119"/>
      <c r="BXQ43" s="119"/>
      <c r="BXR43" s="119"/>
      <c r="BXS43" s="119"/>
      <c r="BXT43" s="119"/>
      <c r="BXU43" s="119"/>
      <c r="BXV43" s="119"/>
      <c r="BXW43" s="119"/>
      <c r="BXX43" s="119"/>
      <c r="BXY43" s="119"/>
      <c r="BXZ43" s="119"/>
      <c r="BYA43" s="118"/>
      <c r="BYB43" s="119"/>
      <c r="BYC43" s="119"/>
      <c r="BYD43" s="119"/>
      <c r="BYE43" s="119"/>
      <c r="BYF43" s="119"/>
      <c r="BYG43" s="119"/>
      <c r="BYH43" s="119"/>
      <c r="BYI43" s="119"/>
      <c r="BYJ43" s="119"/>
      <c r="BYK43" s="119"/>
      <c r="BYL43" s="119"/>
      <c r="BYM43" s="119"/>
      <c r="BYN43" s="119"/>
      <c r="BYO43" s="119"/>
      <c r="BYP43" s="119"/>
      <c r="BYQ43" s="119"/>
      <c r="BYR43" s="119"/>
      <c r="BYS43" s="119"/>
      <c r="BYT43" s="119"/>
      <c r="BYU43" s="119"/>
      <c r="BYV43" s="119"/>
      <c r="BYW43" s="118"/>
      <c r="BYX43" s="119"/>
      <c r="BYY43" s="119"/>
      <c r="BYZ43" s="119"/>
      <c r="BZA43" s="119"/>
      <c r="BZB43" s="119"/>
      <c r="BZC43" s="119"/>
      <c r="BZD43" s="119"/>
      <c r="BZE43" s="119"/>
      <c r="BZF43" s="119"/>
      <c r="BZG43" s="119"/>
      <c r="BZH43" s="119"/>
      <c r="BZI43" s="119"/>
      <c r="BZJ43" s="119"/>
      <c r="BZK43" s="119"/>
      <c r="BZL43" s="119"/>
      <c r="BZM43" s="119"/>
      <c r="BZN43" s="119"/>
      <c r="BZO43" s="119"/>
      <c r="BZP43" s="119"/>
      <c r="BZQ43" s="119"/>
      <c r="BZR43" s="119"/>
      <c r="BZS43" s="118"/>
      <c r="BZT43" s="119"/>
      <c r="BZU43" s="119"/>
      <c r="BZV43" s="119"/>
      <c r="BZW43" s="119"/>
      <c r="BZX43" s="119"/>
      <c r="BZY43" s="119"/>
      <c r="BZZ43" s="119"/>
      <c r="CAA43" s="119"/>
      <c r="CAB43" s="119"/>
      <c r="CAC43" s="119"/>
      <c r="CAD43" s="119"/>
      <c r="CAE43" s="119"/>
      <c r="CAF43" s="119"/>
      <c r="CAG43" s="119"/>
      <c r="CAH43" s="119"/>
      <c r="CAI43" s="119"/>
      <c r="CAJ43" s="119"/>
      <c r="CAK43" s="119"/>
      <c r="CAL43" s="119"/>
      <c r="CAM43" s="119"/>
      <c r="CAN43" s="119"/>
      <c r="CAO43" s="118"/>
      <c r="CAP43" s="119"/>
      <c r="CAQ43" s="119"/>
      <c r="CAR43" s="119"/>
      <c r="CAS43" s="119"/>
      <c r="CAT43" s="119"/>
      <c r="CAU43" s="119"/>
      <c r="CAV43" s="119"/>
      <c r="CAW43" s="119"/>
      <c r="CAX43" s="119"/>
      <c r="CAY43" s="119"/>
      <c r="CAZ43" s="119"/>
      <c r="CBA43" s="119"/>
      <c r="CBB43" s="119"/>
      <c r="CBC43" s="119"/>
      <c r="CBD43" s="119"/>
      <c r="CBE43" s="119"/>
      <c r="CBF43" s="119"/>
      <c r="CBG43" s="119"/>
      <c r="CBH43" s="119"/>
      <c r="CBI43" s="119"/>
      <c r="CBJ43" s="119"/>
      <c r="CBK43" s="118"/>
      <c r="CBL43" s="119"/>
      <c r="CBM43" s="119"/>
      <c r="CBN43" s="119"/>
      <c r="CBO43" s="119"/>
      <c r="CBP43" s="119"/>
      <c r="CBQ43" s="119"/>
      <c r="CBR43" s="119"/>
      <c r="CBS43" s="119"/>
      <c r="CBT43" s="119"/>
      <c r="CBU43" s="119"/>
      <c r="CBV43" s="119"/>
      <c r="CBW43" s="119"/>
      <c r="CBX43" s="119"/>
      <c r="CBY43" s="119"/>
      <c r="CBZ43" s="119"/>
      <c r="CCA43" s="119"/>
      <c r="CCB43" s="119"/>
      <c r="CCC43" s="119"/>
      <c r="CCD43" s="119"/>
      <c r="CCE43" s="119"/>
      <c r="CCF43" s="119"/>
      <c r="CCG43" s="118"/>
      <c r="CCH43" s="119"/>
      <c r="CCI43" s="119"/>
      <c r="CCJ43" s="119"/>
      <c r="CCK43" s="119"/>
      <c r="CCL43" s="119"/>
      <c r="CCM43" s="119"/>
      <c r="CCN43" s="119"/>
      <c r="CCO43" s="119"/>
      <c r="CCP43" s="119"/>
      <c r="CCQ43" s="119"/>
      <c r="CCR43" s="119"/>
      <c r="CCS43" s="119"/>
      <c r="CCT43" s="119"/>
      <c r="CCU43" s="119"/>
      <c r="CCV43" s="119"/>
      <c r="CCW43" s="119"/>
      <c r="CCX43" s="119"/>
      <c r="CCY43" s="119"/>
      <c r="CCZ43" s="119"/>
      <c r="CDA43" s="119"/>
      <c r="CDB43" s="119"/>
      <c r="CDC43" s="118"/>
      <c r="CDD43" s="119"/>
      <c r="CDE43" s="119"/>
      <c r="CDF43" s="119"/>
      <c r="CDG43" s="119"/>
      <c r="CDH43" s="119"/>
      <c r="CDI43" s="119"/>
      <c r="CDJ43" s="119"/>
      <c r="CDK43" s="119"/>
      <c r="CDL43" s="119"/>
      <c r="CDM43" s="119"/>
      <c r="CDN43" s="119"/>
      <c r="CDO43" s="119"/>
      <c r="CDP43" s="119"/>
      <c r="CDQ43" s="119"/>
      <c r="CDR43" s="119"/>
      <c r="CDS43" s="119"/>
      <c r="CDT43" s="119"/>
      <c r="CDU43" s="119"/>
      <c r="CDV43" s="119"/>
      <c r="CDW43" s="119"/>
      <c r="CDX43" s="119"/>
      <c r="CDY43" s="118"/>
      <c r="CDZ43" s="119"/>
      <c r="CEA43" s="119"/>
      <c r="CEB43" s="119"/>
      <c r="CEC43" s="119"/>
      <c r="CED43" s="119"/>
      <c r="CEE43" s="119"/>
      <c r="CEF43" s="119"/>
      <c r="CEG43" s="119"/>
      <c r="CEH43" s="119"/>
      <c r="CEI43" s="119"/>
      <c r="CEJ43" s="119"/>
      <c r="CEK43" s="119"/>
      <c r="CEL43" s="119"/>
      <c r="CEM43" s="119"/>
      <c r="CEN43" s="119"/>
      <c r="CEO43" s="119"/>
      <c r="CEP43" s="119"/>
      <c r="CEQ43" s="119"/>
      <c r="CER43" s="119"/>
      <c r="CES43" s="119"/>
      <c r="CET43" s="119"/>
      <c r="CEU43" s="118"/>
      <c r="CEV43" s="119"/>
      <c r="CEW43" s="119"/>
      <c r="CEX43" s="119"/>
      <c r="CEY43" s="119"/>
      <c r="CEZ43" s="119"/>
      <c r="CFA43" s="119"/>
      <c r="CFB43" s="119"/>
      <c r="CFC43" s="119"/>
      <c r="CFD43" s="119"/>
      <c r="CFE43" s="119"/>
      <c r="CFF43" s="119"/>
      <c r="CFG43" s="119"/>
      <c r="CFH43" s="119"/>
      <c r="CFI43" s="119"/>
      <c r="CFJ43" s="119"/>
      <c r="CFK43" s="119"/>
      <c r="CFL43" s="119"/>
      <c r="CFM43" s="119"/>
      <c r="CFN43" s="119"/>
      <c r="CFO43" s="119"/>
      <c r="CFP43" s="119"/>
      <c r="CFQ43" s="118"/>
      <c r="CFR43" s="119"/>
      <c r="CFS43" s="119"/>
      <c r="CFT43" s="119"/>
      <c r="CFU43" s="119"/>
      <c r="CFV43" s="119"/>
      <c r="CFW43" s="119"/>
      <c r="CFX43" s="119"/>
      <c r="CFY43" s="119"/>
      <c r="CFZ43" s="119"/>
      <c r="CGA43" s="119"/>
      <c r="CGB43" s="119"/>
      <c r="CGC43" s="119"/>
      <c r="CGD43" s="119"/>
      <c r="CGE43" s="119"/>
      <c r="CGF43" s="119"/>
      <c r="CGG43" s="119"/>
      <c r="CGH43" s="119"/>
      <c r="CGI43" s="119"/>
      <c r="CGJ43" s="119"/>
      <c r="CGK43" s="119"/>
      <c r="CGL43" s="119"/>
      <c r="CGM43" s="118"/>
      <c r="CGN43" s="119"/>
      <c r="CGO43" s="119"/>
      <c r="CGP43" s="119"/>
      <c r="CGQ43" s="119"/>
      <c r="CGR43" s="119"/>
      <c r="CGS43" s="119"/>
      <c r="CGT43" s="119"/>
      <c r="CGU43" s="119"/>
      <c r="CGV43" s="119"/>
      <c r="CGW43" s="119"/>
      <c r="CGX43" s="119"/>
      <c r="CGY43" s="119"/>
      <c r="CGZ43" s="119"/>
      <c r="CHA43" s="119"/>
      <c r="CHB43" s="119"/>
      <c r="CHC43" s="119"/>
      <c r="CHD43" s="119"/>
      <c r="CHE43" s="119"/>
      <c r="CHF43" s="119"/>
      <c r="CHG43" s="119"/>
      <c r="CHH43" s="119"/>
      <c r="CHI43" s="118"/>
      <c r="CHJ43" s="119"/>
      <c r="CHK43" s="119"/>
      <c r="CHL43" s="119"/>
      <c r="CHM43" s="119"/>
      <c r="CHN43" s="119"/>
      <c r="CHO43" s="119"/>
      <c r="CHP43" s="119"/>
      <c r="CHQ43" s="119"/>
      <c r="CHR43" s="119"/>
      <c r="CHS43" s="119"/>
      <c r="CHT43" s="119"/>
      <c r="CHU43" s="119"/>
      <c r="CHV43" s="119"/>
      <c r="CHW43" s="119"/>
      <c r="CHX43" s="119"/>
      <c r="CHY43" s="119"/>
      <c r="CHZ43" s="119"/>
      <c r="CIA43" s="119"/>
      <c r="CIB43" s="119"/>
      <c r="CIC43" s="119"/>
      <c r="CID43" s="119"/>
      <c r="CIE43" s="118"/>
      <c r="CIF43" s="119"/>
      <c r="CIG43" s="119"/>
      <c r="CIH43" s="119"/>
      <c r="CII43" s="119"/>
      <c r="CIJ43" s="119"/>
      <c r="CIK43" s="119"/>
      <c r="CIL43" s="119"/>
      <c r="CIM43" s="119"/>
      <c r="CIN43" s="119"/>
      <c r="CIO43" s="119"/>
      <c r="CIP43" s="119"/>
      <c r="CIQ43" s="119"/>
      <c r="CIR43" s="119"/>
      <c r="CIS43" s="119"/>
      <c r="CIT43" s="119"/>
      <c r="CIU43" s="119"/>
      <c r="CIV43" s="119"/>
      <c r="CIW43" s="119"/>
      <c r="CIX43" s="119"/>
      <c r="CIY43" s="119"/>
      <c r="CIZ43" s="119"/>
      <c r="CJA43" s="118"/>
      <c r="CJB43" s="119"/>
      <c r="CJC43" s="119"/>
      <c r="CJD43" s="119"/>
      <c r="CJE43" s="119"/>
      <c r="CJF43" s="119"/>
      <c r="CJG43" s="119"/>
      <c r="CJH43" s="119"/>
      <c r="CJI43" s="119"/>
      <c r="CJJ43" s="119"/>
      <c r="CJK43" s="119"/>
      <c r="CJL43" s="119"/>
      <c r="CJM43" s="119"/>
      <c r="CJN43" s="119"/>
      <c r="CJO43" s="119"/>
      <c r="CJP43" s="119"/>
      <c r="CJQ43" s="119"/>
      <c r="CJR43" s="119"/>
      <c r="CJS43" s="119"/>
      <c r="CJT43" s="119"/>
      <c r="CJU43" s="119"/>
      <c r="CJV43" s="119"/>
      <c r="CJW43" s="118"/>
      <c r="CJX43" s="119"/>
      <c r="CJY43" s="119"/>
      <c r="CJZ43" s="119"/>
      <c r="CKA43" s="119"/>
      <c r="CKB43" s="119"/>
      <c r="CKC43" s="119"/>
      <c r="CKD43" s="119"/>
      <c r="CKE43" s="119"/>
      <c r="CKF43" s="119"/>
      <c r="CKG43" s="119"/>
      <c r="CKH43" s="119"/>
      <c r="CKI43" s="119"/>
      <c r="CKJ43" s="119"/>
      <c r="CKK43" s="119"/>
      <c r="CKL43" s="119"/>
      <c r="CKM43" s="119"/>
      <c r="CKN43" s="119"/>
      <c r="CKO43" s="119"/>
      <c r="CKP43" s="119"/>
      <c r="CKQ43" s="119"/>
      <c r="CKR43" s="119"/>
      <c r="CKS43" s="118"/>
      <c r="CKT43" s="119"/>
      <c r="CKU43" s="119"/>
      <c r="CKV43" s="119"/>
      <c r="CKW43" s="119"/>
      <c r="CKX43" s="119"/>
      <c r="CKY43" s="119"/>
      <c r="CKZ43" s="119"/>
      <c r="CLA43" s="119"/>
      <c r="CLB43" s="119"/>
      <c r="CLC43" s="119"/>
      <c r="CLD43" s="119"/>
      <c r="CLE43" s="119"/>
      <c r="CLF43" s="119"/>
      <c r="CLG43" s="119"/>
      <c r="CLH43" s="119"/>
      <c r="CLI43" s="119"/>
      <c r="CLJ43" s="119"/>
      <c r="CLK43" s="119"/>
      <c r="CLL43" s="119"/>
      <c r="CLM43" s="119"/>
      <c r="CLN43" s="119"/>
      <c r="CLO43" s="118"/>
      <c r="CLP43" s="119"/>
      <c r="CLQ43" s="119"/>
      <c r="CLR43" s="119"/>
      <c r="CLS43" s="119"/>
      <c r="CLT43" s="119"/>
      <c r="CLU43" s="119"/>
      <c r="CLV43" s="119"/>
      <c r="CLW43" s="119"/>
      <c r="CLX43" s="119"/>
      <c r="CLY43" s="119"/>
      <c r="CLZ43" s="119"/>
      <c r="CMA43" s="119"/>
      <c r="CMB43" s="119"/>
      <c r="CMC43" s="119"/>
      <c r="CMD43" s="119"/>
      <c r="CME43" s="119"/>
      <c r="CMF43" s="119"/>
      <c r="CMG43" s="119"/>
      <c r="CMH43" s="119"/>
      <c r="CMI43" s="119"/>
      <c r="CMJ43" s="119"/>
      <c r="CMK43" s="118"/>
      <c r="CML43" s="119"/>
      <c r="CMM43" s="119"/>
      <c r="CMN43" s="119"/>
      <c r="CMO43" s="119"/>
      <c r="CMP43" s="119"/>
      <c r="CMQ43" s="119"/>
      <c r="CMR43" s="119"/>
      <c r="CMS43" s="119"/>
      <c r="CMT43" s="119"/>
      <c r="CMU43" s="119"/>
      <c r="CMV43" s="119"/>
      <c r="CMW43" s="119"/>
      <c r="CMX43" s="119"/>
      <c r="CMY43" s="119"/>
      <c r="CMZ43" s="119"/>
      <c r="CNA43" s="119"/>
      <c r="CNB43" s="119"/>
      <c r="CNC43" s="119"/>
      <c r="CND43" s="119"/>
      <c r="CNE43" s="119"/>
      <c r="CNF43" s="119"/>
      <c r="CNG43" s="118"/>
      <c r="CNH43" s="119"/>
      <c r="CNI43" s="119"/>
      <c r="CNJ43" s="119"/>
      <c r="CNK43" s="119"/>
      <c r="CNL43" s="119"/>
      <c r="CNM43" s="119"/>
      <c r="CNN43" s="119"/>
      <c r="CNO43" s="119"/>
      <c r="CNP43" s="119"/>
      <c r="CNQ43" s="119"/>
      <c r="CNR43" s="119"/>
      <c r="CNS43" s="119"/>
      <c r="CNT43" s="119"/>
      <c r="CNU43" s="119"/>
      <c r="CNV43" s="119"/>
      <c r="CNW43" s="119"/>
      <c r="CNX43" s="119"/>
      <c r="CNY43" s="119"/>
      <c r="CNZ43" s="119"/>
      <c r="COA43" s="119"/>
      <c r="COB43" s="119"/>
      <c r="COC43" s="118"/>
      <c r="COD43" s="119"/>
      <c r="COE43" s="119"/>
      <c r="COF43" s="119"/>
      <c r="COG43" s="119"/>
      <c r="COH43" s="119"/>
      <c r="COI43" s="119"/>
      <c r="COJ43" s="119"/>
      <c r="COK43" s="119"/>
      <c r="COL43" s="119"/>
      <c r="COM43" s="119"/>
      <c r="CON43" s="119"/>
      <c r="COO43" s="119"/>
      <c r="COP43" s="119"/>
      <c r="COQ43" s="119"/>
      <c r="COR43" s="119"/>
      <c r="COS43" s="119"/>
      <c r="COT43" s="119"/>
      <c r="COU43" s="119"/>
      <c r="COV43" s="119"/>
      <c r="COW43" s="119"/>
      <c r="COX43" s="119"/>
      <c r="COY43" s="118"/>
      <c r="COZ43" s="119"/>
      <c r="CPA43" s="119"/>
      <c r="CPB43" s="119"/>
      <c r="CPC43" s="119"/>
      <c r="CPD43" s="119"/>
      <c r="CPE43" s="119"/>
      <c r="CPF43" s="119"/>
      <c r="CPG43" s="119"/>
      <c r="CPH43" s="119"/>
      <c r="CPI43" s="119"/>
      <c r="CPJ43" s="119"/>
      <c r="CPK43" s="119"/>
      <c r="CPL43" s="119"/>
      <c r="CPM43" s="119"/>
      <c r="CPN43" s="119"/>
      <c r="CPO43" s="119"/>
      <c r="CPP43" s="119"/>
      <c r="CPQ43" s="119"/>
      <c r="CPR43" s="119"/>
      <c r="CPS43" s="119"/>
      <c r="CPT43" s="119"/>
      <c r="CPU43" s="118"/>
      <c r="CPV43" s="119"/>
      <c r="CPW43" s="119"/>
      <c r="CPX43" s="119"/>
      <c r="CPY43" s="119"/>
      <c r="CPZ43" s="119"/>
      <c r="CQA43" s="119"/>
      <c r="CQB43" s="119"/>
      <c r="CQC43" s="119"/>
      <c r="CQD43" s="119"/>
      <c r="CQE43" s="119"/>
      <c r="CQF43" s="119"/>
      <c r="CQG43" s="119"/>
      <c r="CQH43" s="119"/>
      <c r="CQI43" s="119"/>
      <c r="CQJ43" s="119"/>
      <c r="CQK43" s="119"/>
      <c r="CQL43" s="119"/>
      <c r="CQM43" s="119"/>
      <c r="CQN43" s="119"/>
      <c r="CQO43" s="119"/>
      <c r="CQP43" s="119"/>
      <c r="CQQ43" s="118"/>
      <c r="CQR43" s="119"/>
      <c r="CQS43" s="119"/>
      <c r="CQT43" s="119"/>
      <c r="CQU43" s="119"/>
      <c r="CQV43" s="119"/>
      <c r="CQW43" s="119"/>
      <c r="CQX43" s="119"/>
      <c r="CQY43" s="119"/>
      <c r="CQZ43" s="119"/>
      <c r="CRA43" s="119"/>
      <c r="CRB43" s="119"/>
      <c r="CRC43" s="119"/>
      <c r="CRD43" s="119"/>
      <c r="CRE43" s="119"/>
      <c r="CRF43" s="119"/>
      <c r="CRG43" s="119"/>
      <c r="CRH43" s="119"/>
      <c r="CRI43" s="119"/>
      <c r="CRJ43" s="119"/>
      <c r="CRK43" s="119"/>
      <c r="CRL43" s="119"/>
      <c r="CRM43" s="118"/>
      <c r="CRN43" s="119"/>
      <c r="CRO43" s="119"/>
      <c r="CRP43" s="119"/>
      <c r="CRQ43" s="119"/>
      <c r="CRR43" s="119"/>
      <c r="CRS43" s="119"/>
      <c r="CRT43" s="119"/>
      <c r="CRU43" s="119"/>
      <c r="CRV43" s="119"/>
      <c r="CRW43" s="119"/>
      <c r="CRX43" s="119"/>
      <c r="CRY43" s="119"/>
      <c r="CRZ43" s="119"/>
      <c r="CSA43" s="119"/>
      <c r="CSB43" s="119"/>
      <c r="CSC43" s="119"/>
      <c r="CSD43" s="119"/>
      <c r="CSE43" s="119"/>
      <c r="CSF43" s="119"/>
      <c r="CSG43" s="119"/>
      <c r="CSH43" s="119"/>
      <c r="CSI43" s="118"/>
      <c r="CSJ43" s="119"/>
      <c r="CSK43" s="119"/>
      <c r="CSL43" s="119"/>
      <c r="CSM43" s="119"/>
      <c r="CSN43" s="119"/>
      <c r="CSO43" s="119"/>
      <c r="CSP43" s="119"/>
      <c r="CSQ43" s="119"/>
      <c r="CSR43" s="119"/>
      <c r="CSS43" s="119"/>
      <c r="CST43" s="119"/>
      <c r="CSU43" s="119"/>
      <c r="CSV43" s="119"/>
      <c r="CSW43" s="119"/>
      <c r="CSX43" s="119"/>
      <c r="CSY43" s="119"/>
      <c r="CSZ43" s="119"/>
      <c r="CTA43" s="119"/>
      <c r="CTB43" s="119"/>
      <c r="CTC43" s="119"/>
      <c r="CTD43" s="119"/>
      <c r="CTE43" s="118"/>
      <c r="CTF43" s="119"/>
      <c r="CTG43" s="119"/>
      <c r="CTH43" s="119"/>
      <c r="CTI43" s="119"/>
      <c r="CTJ43" s="119"/>
      <c r="CTK43" s="119"/>
      <c r="CTL43" s="119"/>
      <c r="CTM43" s="119"/>
      <c r="CTN43" s="119"/>
      <c r="CTO43" s="119"/>
      <c r="CTP43" s="119"/>
      <c r="CTQ43" s="119"/>
      <c r="CTR43" s="119"/>
      <c r="CTS43" s="119"/>
      <c r="CTT43" s="119"/>
      <c r="CTU43" s="119"/>
      <c r="CTV43" s="119"/>
      <c r="CTW43" s="119"/>
      <c r="CTX43" s="119"/>
      <c r="CTY43" s="119"/>
      <c r="CTZ43" s="119"/>
      <c r="CUA43" s="118"/>
      <c r="CUB43" s="119"/>
      <c r="CUC43" s="119"/>
      <c r="CUD43" s="119"/>
      <c r="CUE43" s="119"/>
      <c r="CUF43" s="119"/>
      <c r="CUG43" s="119"/>
      <c r="CUH43" s="119"/>
      <c r="CUI43" s="119"/>
      <c r="CUJ43" s="119"/>
      <c r="CUK43" s="119"/>
      <c r="CUL43" s="119"/>
      <c r="CUM43" s="119"/>
      <c r="CUN43" s="119"/>
      <c r="CUO43" s="119"/>
      <c r="CUP43" s="119"/>
      <c r="CUQ43" s="119"/>
      <c r="CUR43" s="119"/>
      <c r="CUS43" s="119"/>
      <c r="CUT43" s="119"/>
      <c r="CUU43" s="119"/>
      <c r="CUV43" s="119"/>
      <c r="CUW43" s="118"/>
      <c r="CUX43" s="119"/>
      <c r="CUY43" s="119"/>
      <c r="CUZ43" s="119"/>
      <c r="CVA43" s="119"/>
      <c r="CVB43" s="119"/>
      <c r="CVC43" s="119"/>
      <c r="CVD43" s="119"/>
      <c r="CVE43" s="119"/>
      <c r="CVF43" s="119"/>
      <c r="CVG43" s="119"/>
      <c r="CVH43" s="119"/>
      <c r="CVI43" s="119"/>
      <c r="CVJ43" s="119"/>
      <c r="CVK43" s="119"/>
      <c r="CVL43" s="119"/>
      <c r="CVM43" s="119"/>
      <c r="CVN43" s="119"/>
      <c r="CVO43" s="119"/>
      <c r="CVP43" s="119"/>
      <c r="CVQ43" s="119"/>
      <c r="CVR43" s="119"/>
      <c r="CVS43" s="118"/>
      <c r="CVT43" s="119"/>
      <c r="CVU43" s="119"/>
      <c r="CVV43" s="119"/>
      <c r="CVW43" s="119"/>
      <c r="CVX43" s="119"/>
      <c r="CVY43" s="119"/>
      <c r="CVZ43" s="119"/>
      <c r="CWA43" s="119"/>
      <c r="CWB43" s="119"/>
      <c r="CWC43" s="119"/>
      <c r="CWD43" s="119"/>
      <c r="CWE43" s="119"/>
      <c r="CWF43" s="119"/>
      <c r="CWG43" s="119"/>
      <c r="CWH43" s="119"/>
      <c r="CWI43" s="119"/>
      <c r="CWJ43" s="119"/>
      <c r="CWK43" s="119"/>
      <c r="CWL43" s="119"/>
      <c r="CWM43" s="119"/>
      <c r="CWN43" s="119"/>
      <c r="CWO43" s="118"/>
      <c r="CWP43" s="119"/>
      <c r="CWQ43" s="119"/>
      <c r="CWR43" s="119"/>
      <c r="CWS43" s="119"/>
      <c r="CWT43" s="119"/>
      <c r="CWU43" s="119"/>
      <c r="CWV43" s="119"/>
      <c r="CWW43" s="119"/>
      <c r="CWX43" s="119"/>
      <c r="CWY43" s="119"/>
      <c r="CWZ43" s="119"/>
      <c r="CXA43" s="119"/>
      <c r="CXB43" s="119"/>
      <c r="CXC43" s="119"/>
      <c r="CXD43" s="119"/>
      <c r="CXE43" s="119"/>
      <c r="CXF43" s="119"/>
      <c r="CXG43" s="119"/>
      <c r="CXH43" s="119"/>
      <c r="CXI43" s="119"/>
      <c r="CXJ43" s="119"/>
      <c r="CXK43" s="118"/>
      <c r="CXL43" s="119"/>
      <c r="CXM43" s="119"/>
      <c r="CXN43" s="119"/>
      <c r="CXO43" s="119"/>
      <c r="CXP43" s="119"/>
      <c r="CXQ43" s="119"/>
      <c r="CXR43" s="119"/>
      <c r="CXS43" s="119"/>
      <c r="CXT43" s="119"/>
      <c r="CXU43" s="119"/>
      <c r="CXV43" s="119"/>
      <c r="CXW43" s="119"/>
      <c r="CXX43" s="119"/>
      <c r="CXY43" s="119"/>
      <c r="CXZ43" s="119"/>
      <c r="CYA43" s="119"/>
      <c r="CYB43" s="119"/>
      <c r="CYC43" s="119"/>
      <c r="CYD43" s="119"/>
      <c r="CYE43" s="119"/>
      <c r="CYF43" s="119"/>
      <c r="CYG43" s="118"/>
      <c r="CYH43" s="119"/>
      <c r="CYI43" s="119"/>
      <c r="CYJ43" s="119"/>
      <c r="CYK43" s="119"/>
      <c r="CYL43" s="119"/>
      <c r="CYM43" s="119"/>
      <c r="CYN43" s="119"/>
      <c r="CYO43" s="119"/>
      <c r="CYP43" s="119"/>
      <c r="CYQ43" s="119"/>
      <c r="CYR43" s="119"/>
      <c r="CYS43" s="119"/>
      <c r="CYT43" s="119"/>
      <c r="CYU43" s="119"/>
      <c r="CYV43" s="119"/>
      <c r="CYW43" s="119"/>
      <c r="CYX43" s="119"/>
      <c r="CYY43" s="119"/>
      <c r="CYZ43" s="119"/>
      <c r="CZA43" s="119"/>
      <c r="CZB43" s="119"/>
      <c r="CZC43" s="118"/>
      <c r="CZD43" s="119"/>
      <c r="CZE43" s="119"/>
      <c r="CZF43" s="119"/>
      <c r="CZG43" s="119"/>
      <c r="CZH43" s="119"/>
      <c r="CZI43" s="119"/>
      <c r="CZJ43" s="119"/>
      <c r="CZK43" s="119"/>
      <c r="CZL43" s="119"/>
      <c r="CZM43" s="119"/>
      <c r="CZN43" s="119"/>
      <c r="CZO43" s="119"/>
      <c r="CZP43" s="119"/>
      <c r="CZQ43" s="119"/>
      <c r="CZR43" s="119"/>
      <c r="CZS43" s="119"/>
      <c r="CZT43" s="119"/>
      <c r="CZU43" s="119"/>
      <c r="CZV43" s="119"/>
      <c r="CZW43" s="119"/>
      <c r="CZX43" s="119"/>
      <c r="CZY43" s="118"/>
      <c r="CZZ43" s="119"/>
      <c r="DAA43" s="119"/>
      <c r="DAB43" s="119"/>
      <c r="DAC43" s="119"/>
      <c r="DAD43" s="119"/>
      <c r="DAE43" s="119"/>
      <c r="DAF43" s="119"/>
      <c r="DAG43" s="119"/>
      <c r="DAH43" s="119"/>
      <c r="DAI43" s="119"/>
      <c r="DAJ43" s="119"/>
      <c r="DAK43" s="119"/>
      <c r="DAL43" s="119"/>
      <c r="DAM43" s="119"/>
      <c r="DAN43" s="119"/>
      <c r="DAO43" s="119"/>
      <c r="DAP43" s="119"/>
      <c r="DAQ43" s="119"/>
      <c r="DAR43" s="119"/>
      <c r="DAS43" s="119"/>
      <c r="DAT43" s="119"/>
      <c r="DAU43" s="118"/>
      <c r="DAV43" s="119"/>
      <c r="DAW43" s="119"/>
      <c r="DAX43" s="119"/>
      <c r="DAY43" s="119"/>
      <c r="DAZ43" s="119"/>
      <c r="DBA43" s="119"/>
      <c r="DBB43" s="119"/>
      <c r="DBC43" s="119"/>
      <c r="DBD43" s="119"/>
      <c r="DBE43" s="119"/>
      <c r="DBF43" s="119"/>
      <c r="DBG43" s="119"/>
      <c r="DBH43" s="119"/>
      <c r="DBI43" s="119"/>
      <c r="DBJ43" s="119"/>
      <c r="DBK43" s="119"/>
      <c r="DBL43" s="119"/>
      <c r="DBM43" s="119"/>
      <c r="DBN43" s="119"/>
      <c r="DBO43" s="119"/>
      <c r="DBP43" s="119"/>
      <c r="DBQ43" s="118"/>
      <c r="DBR43" s="119"/>
      <c r="DBS43" s="119"/>
      <c r="DBT43" s="119"/>
      <c r="DBU43" s="119"/>
      <c r="DBV43" s="119"/>
      <c r="DBW43" s="119"/>
      <c r="DBX43" s="119"/>
      <c r="DBY43" s="119"/>
      <c r="DBZ43" s="119"/>
      <c r="DCA43" s="119"/>
      <c r="DCB43" s="119"/>
      <c r="DCC43" s="119"/>
      <c r="DCD43" s="119"/>
      <c r="DCE43" s="119"/>
      <c r="DCF43" s="119"/>
      <c r="DCG43" s="119"/>
      <c r="DCH43" s="119"/>
      <c r="DCI43" s="119"/>
      <c r="DCJ43" s="119"/>
      <c r="DCK43" s="119"/>
      <c r="DCL43" s="119"/>
      <c r="DCM43" s="118"/>
      <c r="DCN43" s="119"/>
      <c r="DCO43" s="119"/>
      <c r="DCP43" s="119"/>
      <c r="DCQ43" s="119"/>
      <c r="DCR43" s="119"/>
      <c r="DCS43" s="119"/>
      <c r="DCT43" s="119"/>
      <c r="DCU43" s="119"/>
      <c r="DCV43" s="119"/>
      <c r="DCW43" s="119"/>
      <c r="DCX43" s="119"/>
      <c r="DCY43" s="119"/>
      <c r="DCZ43" s="119"/>
      <c r="DDA43" s="119"/>
      <c r="DDB43" s="119"/>
      <c r="DDC43" s="119"/>
      <c r="DDD43" s="119"/>
      <c r="DDE43" s="119"/>
      <c r="DDF43" s="119"/>
      <c r="DDG43" s="119"/>
      <c r="DDH43" s="119"/>
      <c r="DDI43" s="118"/>
      <c r="DDJ43" s="119"/>
      <c r="DDK43" s="119"/>
      <c r="DDL43" s="119"/>
      <c r="DDM43" s="119"/>
      <c r="DDN43" s="119"/>
      <c r="DDO43" s="119"/>
      <c r="DDP43" s="119"/>
      <c r="DDQ43" s="119"/>
      <c r="DDR43" s="119"/>
      <c r="DDS43" s="119"/>
      <c r="DDT43" s="119"/>
      <c r="DDU43" s="119"/>
      <c r="DDV43" s="119"/>
      <c r="DDW43" s="119"/>
      <c r="DDX43" s="119"/>
      <c r="DDY43" s="119"/>
      <c r="DDZ43" s="119"/>
      <c r="DEA43" s="119"/>
      <c r="DEB43" s="119"/>
      <c r="DEC43" s="119"/>
      <c r="DED43" s="119"/>
      <c r="DEE43" s="118"/>
      <c r="DEF43" s="119"/>
      <c r="DEG43" s="119"/>
      <c r="DEH43" s="119"/>
      <c r="DEI43" s="119"/>
      <c r="DEJ43" s="119"/>
      <c r="DEK43" s="119"/>
      <c r="DEL43" s="119"/>
      <c r="DEM43" s="119"/>
      <c r="DEN43" s="119"/>
      <c r="DEO43" s="119"/>
      <c r="DEP43" s="119"/>
      <c r="DEQ43" s="119"/>
      <c r="DER43" s="119"/>
      <c r="DES43" s="119"/>
      <c r="DET43" s="119"/>
      <c r="DEU43" s="119"/>
      <c r="DEV43" s="119"/>
      <c r="DEW43" s="119"/>
      <c r="DEX43" s="119"/>
      <c r="DEY43" s="119"/>
      <c r="DEZ43" s="119"/>
      <c r="DFA43" s="118"/>
      <c r="DFB43" s="119"/>
      <c r="DFC43" s="119"/>
      <c r="DFD43" s="119"/>
      <c r="DFE43" s="119"/>
      <c r="DFF43" s="119"/>
      <c r="DFG43" s="119"/>
      <c r="DFH43" s="119"/>
      <c r="DFI43" s="119"/>
      <c r="DFJ43" s="119"/>
      <c r="DFK43" s="119"/>
      <c r="DFL43" s="119"/>
      <c r="DFM43" s="119"/>
      <c r="DFN43" s="119"/>
      <c r="DFO43" s="119"/>
      <c r="DFP43" s="119"/>
      <c r="DFQ43" s="119"/>
      <c r="DFR43" s="119"/>
      <c r="DFS43" s="119"/>
      <c r="DFT43" s="119"/>
      <c r="DFU43" s="119"/>
      <c r="DFV43" s="119"/>
      <c r="DFW43" s="118"/>
      <c r="DFX43" s="119"/>
      <c r="DFY43" s="119"/>
      <c r="DFZ43" s="119"/>
      <c r="DGA43" s="119"/>
      <c r="DGB43" s="119"/>
      <c r="DGC43" s="119"/>
      <c r="DGD43" s="119"/>
      <c r="DGE43" s="119"/>
      <c r="DGF43" s="119"/>
      <c r="DGG43" s="119"/>
      <c r="DGH43" s="119"/>
      <c r="DGI43" s="119"/>
      <c r="DGJ43" s="119"/>
      <c r="DGK43" s="119"/>
      <c r="DGL43" s="119"/>
      <c r="DGM43" s="119"/>
      <c r="DGN43" s="119"/>
      <c r="DGO43" s="119"/>
      <c r="DGP43" s="119"/>
      <c r="DGQ43" s="119"/>
      <c r="DGR43" s="119"/>
      <c r="DGS43" s="118"/>
      <c r="DGT43" s="119"/>
      <c r="DGU43" s="119"/>
      <c r="DGV43" s="119"/>
      <c r="DGW43" s="119"/>
      <c r="DGX43" s="119"/>
      <c r="DGY43" s="119"/>
      <c r="DGZ43" s="119"/>
      <c r="DHA43" s="119"/>
      <c r="DHB43" s="119"/>
      <c r="DHC43" s="119"/>
      <c r="DHD43" s="119"/>
      <c r="DHE43" s="119"/>
      <c r="DHF43" s="119"/>
      <c r="DHG43" s="119"/>
      <c r="DHH43" s="119"/>
      <c r="DHI43" s="119"/>
      <c r="DHJ43" s="119"/>
      <c r="DHK43" s="119"/>
      <c r="DHL43" s="119"/>
      <c r="DHM43" s="119"/>
      <c r="DHN43" s="119"/>
      <c r="DHO43" s="118"/>
      <c r="DHP43" s="119"/>
      <c r="DHQ43" s="119"/>
      <c r="DHR43" s="119"/>
      <c r="DHS43" s="119"/>
      <c r="DHT43" s="119"/>
      <c r="DHU43" s="119"/>
      <c r="DHV43" s="119"/>
      <c r="DHW43" s="119"/>
      <c r="DHX43" s="119"/>
      <c r="DHY43" s="119"/>
      <c r="DHZ43" s="119"/>
      <c r="DIA43" s="119"/>
      <c r="DIB43" s="119"/>
      <c r="DIC43" s="119"/>
      <c r="DID43" s="119"/>
      <c r="DIE43" s="119"/>
      <c r="DIF43" s="119"/>
      <c r="DIG43" s="119"/>
      <c r="DIH43" s="119"/>
      <c r="DII43" s="119"/>
      <c r="DIJ43" s="119"/>
      <c r="DIK43" s="118"/>
      <c r="DIL43" s="119"/>
      <c r="DIM43" s="119"/>
      <c r="DIN43" s="119"/>
      <c r="DIO43" s="119"/>
      <c r="DIP43" s="119"/>
      <c r="DIQ43" s="119"/>
      <c r="DIR43" s="119"/>
      <c r="DIS43" s="119"/>
      <c r="DIT43" s="119"/>
      <c r="DIU43" s="119"/>
      <c r="DIV43" s="119"/>
      <c r="DIW43" s="119"/>
      <c r="DIX43" s="119"/>
      <c r="DIY43" s="119"/>
      <c r="DIZ43" s="119"/>
      <c r="DJA43" s="119"/>
      <c r="DJB43" s="119"/>
      <c r="DJC43" s="119"/>
      <c r="DJD43" s="119"/>
      <c r="DJE43" s="119"/>
      <c r="DJF43" s="119"/>
      <c r="DJG43" s="118"/>
      <c r="DJH43" s="119"/>
      <c r="DJI43" s="119"/>
      <c r="DJJ43" s="119"/>
      <c r="DJK43" s="119"/>
      <c r="DJL43" s="119"/>
      <c r="DJM43" s="119"/>
      <c r="DJN43" s="119"/>
      <c r="DJO43" s="119"/>
      <c r="DJP43" s="119"/>
      <c r="DJQ43" s="119"/>
      <c r="DJR43" s="119"/>
      <c r="DJS43" s="119"/>
      <c r="DJT43" s="119"/>
      <c r="DJU43" s="119"/>
      <c r="DJV43" s="119"/>
      <c r="DJW43" s="119"/>
      <c r="DJX43" s="119"/>
      <c r="DJY43" s="119"/>
      <c r="DJZ43" s="119"/>
      <c r="DKA43" s="119"/>
      <c r="DKB43" s="119"/>
      <c r="DKC43" s="118"/>
      <c r="DKD43" s="119"/>
      <c r="DKE43" s="119"/>
      <c r="DKF43" s="119"/>
      <c r="DKG43" s="119"/>
      <c r="DKH43" s="119"/>
      <c r="DKI43" s="119"/>
      <c r="DKJ43" s="119"/>
      <c r="DKK43" s="119"/>
      <c r="DKL43" s="119"/>
      <c r="DKM43" s="119"/>
      <c r="DKN43" s="119"/>
      <c r="DKO43" s="119"/>
      <c r="DKP43" s="119"/>
      <c r="DKQ43" s="119"/>
      <c r="DKR43" s="119"/>
      <c r="DKS43" s="119"/>
      <c r="DKT43" s="119"/>
      <c r="DKU43" s="119"/>
      <c r="DKV43" s="119"/>
      <c r="DKW43" s="119"/>
      <c r="DKX43" s="119"/>
      <c r="DKY43" s="118"/>
      <c r="DKZ43" s="119"/>
      <c r="DLA43" s="119"/>
      <c r="DLB43" s="119"/>
      <c r="DLC43" s="119"/>
      <c r="DLD43" s="119"/>
      <c r="DLE43" s="119"/>
      <c r="DLF43" s="119"/>
      <c r="DLG43" s="119"/>
      <c r="DLH43" s="119"/>
      <c r="DLI43" s="119"/>
      <c r="DLJ43" s="119"/>
      <c r="DLK43" s="119"/>
      <c r="DLL43" s="119"/>
      <c r="DLM43" s="119"/>
      <c r="DLN43" s="119"/>
      <c r="DLO43" s="119"/>
      <c r="DLP43" s="119"/>
      <c r="DLQ43" s="119"/>
      <c r="DLR43" s="119"/>
      <c r="DLS43" s="119"/>
      <c r="DLT43" s="119"/>
      <c r="DLU43" s="118"/>
      <c r="DLV43" s="119"/>
      <c r="DLW43" s="119"/>
      <c r="DLX43" s="119"/>
      <c r="DLY43" s="119"/>
      <c r="DLZ43" s="119"/>
      <c r="DMA43" s="119"/>
      <c r="DMB43" s="119"/>
      <c r="DMC43" s="119"/>
      <c r="DMD43" s="119"/>
      <c r="DME43" s="119"/>
      <c r="DMF43" s="119"/>
      <c r="DMG43" s="119"/>
      <c r="DMH43" s="119"/>
      <c r="DMI43" s="119"/>
      <c r="DMJ43" s="119"/>
      <c r="DMK43" s="119"/>
      <c r="DML43" s="119"/>
      <c r="DMM43" s="119"/>
      <c r="DMN43" s="119"/>
      <c r="DMO43" s="119"/>
      <c r="DMP43" s="119"/>
      <c r="DMQ43" s="118"/>
      <c r="DMR43" s="119"/>
      <c r="DMS43" s="119"/>
      <c r="DMT43" s="119"/>
      <c r="DMU43" s="119"/>
      <c r="DMV43" s="119"/>
      <c r="DMW43" s="119"/>
      <c r="DMX43" s="119"/>
      <c r="DMY43" s="119"/>
      <c r="DMZ43" s="119"/>
      <c r="DNA43" s="119"/>
      <c r="DNB43" s="119"/>
      <c r="DNC43" s="119"/>
      <c r="DND43" s="119"/>
      <c r="DNE43" s="119"/>
      <c r="DNF43" s="119"/>
      <c r="DNG43" s="119"/>
      <c r="DNH43" s="119"/>
      <c r="DNI43" s="119"/>
      <c r="DNJ43" s="119"/>
      <c r="DNK43" s="119"/>
      <c r="DNL43" s="119"/>
      <c r="DNM43" s="118"/>
      <c r="DNN43" s="119"/>
      <c r="DNO43" s="119"/>
      <c r="DNP43" s="119"/>
      <c r="DNQ43" s="119"/>
      <c r="DNR43" s="119"/>
      <c r="DNS43" s="119"/>
      <c r="DNT43" s="119"/>
      <c r="DNU43" s="119"/>
      <c r="DNV43" s="119"/>
      <c r="DNW43" s="119"/>
      <c r="DNX43" s="119"/>
      <c r="DNY43" s="119"/>
      <c r="DNZ43" s="119"/>
      <c r="DOA43" s="119"/>
      <c r="DOB43" s="119"/>
      <c r="DOC43" s="119"/>
      <c r="DOD43" s="119"/>
      <c r="DOE43" s="119"/>
      <c r="DOF43" s="119"/>
      <c r="DOG43" s="119"/>
      <c r="DOH43" s="119"/>
      <c r="DOI43" s="118"/>
      <c r="DOJ43" s="119"/>
      <c r="DOK43" s="119"/>
      <c r="DOL43" s="119"/>
      <c r="DOM43" s="119"/>
      <c r="DON43" s="119"/>
      <c r="DOO43" s="119"/>
      <c r="DOP43" s="119"/>
      <c r="DOQ43" s="119"/>
      <c r="DOR43" s="119"/>
      <c r="DOS43" s="119"/>
      <c r="DOT43" s="119"/>
      <c r="DOU43" s="119"/>
      <c r="DOV43" s="119"/>
      <c r="DOW43" s="119"/>
      <c r="DOX43" s="119"/>
      <c r="DOY43" s="119"/>
      <c r="DOZ43" s="119"/>
      <c r="DPA43" s="119"/>
      <c r="DPB43" s="119"/>
      <c r="DPC43" s="119"/>
      <c r="DPD43" s="119"/>
      <c r="DPE43" s="118"/>
      <c r="DPF43" s="119"/>
      <c r="DPG43" s="119"/>
      <c r="DPH43" s="119"/>
      <c r="DPI43" s="119"/>
      <c r="DPJ43" s="119"/>
      <c r="DPK43" s="119"/>
      <c r="DPL43" s="119"/>
      <c r="DPM43" s="119"/>
      <c r="DPN43" s="119"/>
      <c r="DPO43" s="119"/>
      <c r="DPP43" s="119"/>
      <c r="DPQ43" s="119"/>
      <c r="DPR43" s="119"/>
      <c r="DPS43" s="119"/>
      <c r="DPT43" s="119"/>
      <c r="DPU43" s="119"/>
      <c r="DPV43" s="119"/>
      <c r="DPW43" s="119"/>
      <c r="DPX43" s="119"/>
      <c r="DPY43" s="119"/>
      <c r="DPZ43" s="119"/>
      <c r="DQA43" s="118"/>
      <c r="DQB43" s="119"/>
      <c r="DQC43" s="119"/>
      <c r="DQD43" s="119"/>
      <c r="DQE43" s="119"/>
      <c r="DQF43" s="119"/>
      <c r="DQG43" s="119"/>
      <c r="DQH43" s="119"/>
      <c r="DQI43" s="119"/>
      <c r="DQJ43" s="119"/>
      <c r="DQK43" s="119"/>
      <c r="DQL43" s="119"/>
      <c r="DQM43" s="119"/>
      <c r="DQN43" s="119"/>
      <c r="DQO43" s="119"/>
      <c r="DQP43" s="119"/>
      <c r="DQQ43" s="119"/>
      <c r="DQR43" s="119"/>
      <c r="DQS43" s="119"/>
      <c r="DQT43" s="119"/>
      <c r="DQU43" s="119"/>
      <c r="DQV43" s="119"/>
      <c r="DQW43" s="118"/>
      <c r="DQX43" s="119"/>
      <c r="DQY43" s="119"/>
      <c r="DQZ43" s="119"/>
      <c r="DRA43" s="119"/>
      <c r="DRB43" s="119"/>
      <c r="DRC43" s="119"/>
      <c r="DRD43" s="119"/>
      <c r="DRE43" s="119"/>
      <c r="DRF43" s="119"/>
      <c r="DRG43" s="119"/>
      <c r="DRH43" s="119"/>
      <c r="DRI43" s="119"/>
      <c r="DRJ43" s="119"/>
      <c r="DRK43" s="119"/>
      <c r="DRL43" s="119"/>
      <c r="DRM43" s="119"/>
      <c r="DRN43" s="119"/>
      <c r="DRO43" s="119"/>
      <c r="DRP43" s="119"/>
      <c r="DRQ43" s="119"/>
      <c r="DRR43" s="119"/>
      <c r="DRS43" s="118"/>
      <c r="DRT43" s="119"/>
      <c r="DRU43" s="119"/>
      <c r="DRV43" s="119"/>
      <c r="DRW43" s="119"/>
      <c r="DRX43" s="119"/>
      <c r="DRY43" s="119"/>
      <c r="DRZ43" s="119"/>
      <c r="DSA43" s="119"/>
      <c r="DSB43" s="119"/>
      <c r="DSC43" s="119"/>
      <c r="DSD43" s="119"/>
      <c r="DSE43" s="119"/>
      <c r="DSF43" s="119"/>
      <c r="DSG43" s="119"/>
      <c r="DSH43" s="119"/>
      <c r="DSI43" s="119"/>
      <c r="DSJ43" s="119"/>
      <c r="DSK43" s="119"/>
      <c r="DSL43" s="119"/>
      <c r="DSM43" s="119"/>
      <c r="DSN43" s="119"/>
      <c r="DSO43" s="118"/>
      <c r="DSP43" s="119"/>
      <c r="DSQ43" s="119"/>
      <c r="DSR43" s="119"/>
      <c r="DSS43" s="119"/>
      <c r="DST43" s="119"/>
      <c r="DSU43" s="119"/>
      <c r="DSV43" s="119"/>
      <c r="DSW43" s="119"/>
      <c r="DSX43" s="119"/>
      <c r="DSY43" s="119"/>
      <c r="DSZ43" s="119"/>
      <c r="DTA43" s="119"/>
      <c r="DTB43" s="119"/>
      <c r="DTC43" s="119"/>
      <c r="DTD43" s="119"/>
      <c r="DTE43" s="119"/>
      <c r="DTF43" s="119"/>
      <c r="DTG43" s="119"/>
      <c r="DTH43" s="119"/>
      <c r="DTI43" s="119"/>
      <c r="DTJ43" s="119"/>
      <c r="DTK43" s="118"/>
      <c r="DTL43" s="119"/>
      <c r="DTM43" s="119"/>
      <c r="DTN43" s="119"/>
      <c r="DTO43" s="119"/>
      <c r="DTP43" s="119"/>
      <c r="DTQ43" s="119"/>
      <c r="DTR43" s="119"/>
      <c r="DTS43" s="119"/>
      <c r="DTT43" s="119"/>
      <c r="DTU43" s="119"/>
      <c r="DTV43" s="119"/>
      <c r="DTW43" s="119"/>
      <c r="DTX43" s="119"/>
      <c r="DTY43" s="119"/>
      <c r="DTZ43" s="119"/>
      <c r="DUA43" s="119"/>
      <c r="DUB43" s="119"/>
      <c r="DUC43" s="119"/>
      <c r="DUD43" s="119"/>
      <c r="DUE43" s="119"/>
      <c r="DUF43" s="119"/>
      <c r="DUG43" s="118"/>
      <c r="DUH43" s="119"/>
      <c r="DUI43" s="119"/>
      <c r="DUJ43" s="119"/>
      <c r="DUK43" s="119"/>
      <c r="DUL43" s="119"/>
      <c r="DUM43" s="119"/>
      <c r="DUN43" s="119"/>
      <c r="DUO43" s="119"/>
      <c r="DUP43" s="119"/>
      <c r="DUQ43" s="119"/>
      <c r="DUR43" s="119"/>
      <c r="DUS43" s="119"/>
      <c r="DUT43" s="119"/>
      <c r="DUU43" s="119"/>
      <c r="DUV43" s="119"/>
      <c r="DUW43" s="119"/>
      <c r="DUX43" s="119"/>
      <c r="DUY43" s="119"/>
      <c r="DUZ43" s="119"/>
      <c r="DVA43" s="119"/>
      <c r="DVB43" s="119"/>
      <c r="DVC43" s="118"/>
      <c r="DVD43" s="119"/>
      <c r="DVE43" s="119"/>
      <c r="DVF43" s="119"/>
      <c r="DVG43" s="119"/>
      <c r="DVH43" s="119"/>
      <c r="DVI43" s="119"/>
      <c r="DVJ43" s="119"/>
      <c r="DVK43" s="119"/>
      <c r="DVL43" s="119"/>
      <c r="DVM43" s="119"/>
      <c r="DVN43" s="119"/>
      <c r="DVO43" s="119"/>
      <c r="DVP43" s="119"/>
      <c r="DVQ43" s="119"/>
      <c r="DVR43" s="119"/>
      <c r="DVS43" s="119"/>
      <c r="DVT43" s="119"/>
      <c r="DVU43" s="119"/>
      <c r="DVV43" s="119"/>
      <c r="DVW43" s="119"/>
      <c r="DVX43" s="119"/>
      <c r="DVY43" s="118"/>
      <c r="DVZ43" s="119"/>
      <c r="DWA43" s="119"/>
      <c r="DWB43" s="119"/>
      <c r="DWC43" s="119"/>
      <c r="DWD43" s="119"/>
      <c r="DWE43" s="119"/>
      <c r="DWF43" s="119"/>
      <c r="DWG43" s="119"/>
      <c r="DWH43" s="119"/>
      <c r="DWI43" s="119"/>
      <c r="DWJ43" s="119"/>
      <c r="DWK43" s="119"/>
      <c r="DWL43" s="119"/>
      <c r="DWM43" s="119"/>
      <c r="DWN43" s="119"/>
      <c r="DWO43" s="119"/>
      <c r="DWP43" s="119"/>
      <c r="DWQ43" s="119"/>
      <c r="DWR43" s="119"/>
      <c r="DWS43" s="119"/>
      <c r="DWT43" s="119"/>
      <c r="DWU43" s="118"/>
      <c r="DWV43" s="119"/>
      <c r="DWW43" s="119"/>
      <c r="DWX43" s="119"/>
      <c r="DWY43" s="119"/>
      <c r="DWZ43" s="119"/>
      <c r="DXA43" s="119"/>
      <c r="DXB43" s="119"/>
      <c r="DXC43" s="119"/>
      <c r="DXD43" s="119"/>
      <c r="DXE43" s="119"/>
      <c r="DXF43" s="119"/>
      <c r="DXG43" s="119"/>
      <c r="DXH43" s="119"/>
      <c r="DXI43" s="119"/>
      <c r="DXJ43" s="119"/>
      <c r="DXK43" s="119"/>
      <c r="DXL43" s="119"/>
      <c r="DXM43" s="119"/>
      <c r="DXN43" s="119"/>
      <c r="DXO43" s="119"/>
      <c r="DXP43" s="119"/>
      <c r="DXQ43" s="118"/>
      <c r="DXR43" s="119"/>
      <c r="DXS43" s="119"/>
      <c r="DXT43" s="119"/>
      <c r="DXU43" s="119"/>
      <c r="DXV43" s="119"/>
      <c r="DXW43" s="119"/>
      <c r="DXX43" s="119"/>
      <c r="DXY43" s="119"/>
      <c r="DXZ43" s="119"/>
      <c r="DYA43" s="119"/>
      <c r="DYB43" s="119"/>
      <c r="DYC43" s="119"/>
      <c r="DYD43" s="119"/>
      <c r="DYE43" s="119"/>
      <c r="DYF43" s="119"/>
      <c r="DYG43" s="119"/>
      <c r="DYH43" s="119"/>
      <c r="DYI43" s="119"/>
      <c r="DYJ43" s="119"/>
      <c r="DYK43" s="119"/>
      <c r="DYL43" s="119"/>
      <c r="DYM43" s="118"/>
      <c r="DYN43" s="119"/>
      <c r="DYO43" s="119"/>
      <c r="DYP43" s="119"/>
      <c r="DYQ43" s="119"/>
      <c r="DYR43" s="119"/>
      <c r="DYS43" s="119"/>
      <c r="DYT43" s="119"/>
      <c r="DYU43" s="119"/>
      <c r="DYV43" s="119"/>
      <c r="DYW43" s="119"/>
      <c r="DYX43" s="119"/>
      <c r="DYY43" s="119"/>
      <c r="DYZ43" s="119"/>
      <c r="DZA43" s="119"/>
      <c r="DZB43" s="119"/>
      <c r="DZC43" s="119"/>
      <c r="DZD43" s="119"/>
      <c r="DZE43" s="119"/>
      <c r="DZF43" s="119"/>
      <c r="DZG43" s="119"/>
      <c r="DZH43" s="119"/>
      <c r="DZI43" s="118"/>
      <c r="DZJ43" s="119"/>
      <c r="DZK43" s="119"/>
      <c r="DZL43" s="119"/>
      <c r="DZM43" s="119"/>
      <c r="DZN43" s="119"/>
      <c r="DZO43" s="119"/>
      <c r="DZP43" s="119"/>
      <c r="DZQ43" s="119"/>
      <c r="DZR43" s="119"/>
      <c r="DZS43" s="119"/>
      <c r="DZT43" s="119"/>
      <c r="DZU43" s="119"/>
      <c r="DZV43" s="119"/>
      <c r="DZW43" s="119"/>
      <c r="DZX43" s="119"/>
      <c r="DZY43" s="119"/>
      <c r="DZZ43" s="119"/>
      <c r="EAA43" s="119"/>
      <c r="EAB43" s="119"/>
      <c r="EAC43" s="119"/>
      <c r="EAD43" s="119"/>
      <c r="EAE43" s="118"/>
      <c r="EAF43" s="119"/>
      <c r="EAG43" s="119"/>
      <c r="EAH43" s="119"/>
      <c r="EAI43" s="119"/>
      <c r="EAJ43" s="119"/>
      <c r="EAK43" s="119"/>
      <c r="EAL43" s="119"/>
      <c r="EAM43" s="119"/>
      <c r="EAN43" s="119"/>
      <c r="EAO43" s="119"/>
      <c r="EAP43" s="119"/>
      <c r="EAQ43" s="119"/>
      <c r="EAR43" s="119"/>
      <c r="EAS43" s="119"/>
      <c r="EAT43" s="119"/>
      <c r="EAU43" s="119"/>
      <c r="EAV43" s="119"/>
      <c r="EAW43" s="119"/>
      <c r="EAX43" s="119"/>
      <c r="EAY43" s="119"/>
      <c r="EAZ43" s="119"/>
      <c r="EBA43" s="118"/>
      <c r="EBB43" s="119"/>
      <c r="EBC43" s="119"/>
      <c r="EBD43" s="119"/>
      <c r="EBE43" s="119"/>
      <c r="EBF43" s="119"/>
      <c r="EBG43" s="119"/>
      <c r="EBH43" s="119"/>
      <c r="EBI43" s="119"/>
      <c r="EBJ43" s="119"/>
      <c r="EBK43" s="119"/>
      <c r="EBL43" s="119"/>
      <c r="EBM43" s="119"/>
      <c r="EBN43" s="119"/>
      <c r="EBO43" s="119"/>
      <c r="EBP43" s="119"/>
      <c r="EBQ43" s="119"/>
      <c r="EBR43" s="119"/>
      <c r="EBS43" s="119"/>
      <c r="EBT43" s="119"/>
      <c r="EBU43" s="119"/>
      <c r="EBV43" s="119"/>
      <c r="EBW43" s="118"/>
      <c r="EBX43" s="119"/>
      <c r="EBY43" s="119"/>
      <c r="EBZ43" s="119"/>
      <c r="ECA43" s="119"/>
      <c r="ECB43" s="119"/>
      <c r="ECC43" s="119"/>
      <c r="ECD43" s="119"/>
      <c r="ECE43" s="119"/>
      <c r="ECF43" s="119"/>
      <c r="ECG43" s="119"/>
      <c r="ECH43" s="119"/>
      <c r="ECI43" s="119"/>
      <c r="ECJ43" s="119"/>
      <c r="ECK43" s="119"/>
      <c r="ECL43" s="119"/>
      <c r="ECM43" s="119"/>
      <c r="ECN43" s="119"/>
      <c r="ECO43" s="119"/>
      <c r="ECP43" s="119"/>
      <c r="ECQ43" s="119"/>
      <c r="ECR43" s="119"/>
      <c r="ECS43" s="118"/>
      <c r="ECT43" s="119"/>
      <c r="ECU43" s="119"/>
      <c r="ECV43" s="119"/>
      <c r="ECW43" s="119"/>
      <c r="ECX43" s="119"/>
      <c r="ECY43" s="119"/>
      <c r="ECZ43" s="119"/>
      <c r="EDA43" s="119"/>
      <c r="EDB43" s="119"/>
      <c r="EDC43" s="119"/>
      <c r="EDD43" s="119"/>
      <c r="EDE43" s="119"/>
      <c r="EDF43" s="119"/>
      <c r="EDG43" s="119"/>
      <c r="EDH43" s="119"/>
      <c r="EDI43" s="119"/>
      <c r="EDJ43" s="119"/>
      <c r="EDK43" s="119"/>
      <c r="EDL43" s="119"/>
      <c r="EDM43" s="119"/>
      <c r="EDN43" s="119"/>
      <c r="EDO43" s="118"/>
      <c r="EDP43" s="119"/>
      <c r="EDQ43" s="119"/>
      <c r="EDR43" s="119"/>
      <c r="EDS43" s="119"/>
      <c r="EDT43" s="119"/>
      <c r="EDU43" s="119"/>
      <c r="EDV43" s="119"/>
      <c r="EDW43" s="119"/>
      <c r="EDX43" s="119"/>
      <c r="EDY43" s="119"/>
      <c r="EDZ43" s="119"/>
      <c r="EEA43" s="119"/>
      <c r="EEB43" s="119"/>
      <c r="EEC43" s="119"/>
      <c r="EED43" s="119"/>
      <c r="EEE43" s="119"/>
      <c r="EEF43" s="119"/>
      <c r="EEG43" s="119"/>
      <c r="EEH43" s="119"/>
      <c r="EEI43" s="119"/>
      <c r="EEJ43" s="119"/>
      <c r="EEK43" s="118"/>
      <c r="EEL43" s="119"/>
      <c r="EEM43" s="119"/>
      <c r="EEN43" s="119"/>
      <c r="EEO43" s="119"/>
      <c r="EEP43" s="119"/>
      <c r="EEQ43" s="119"/>
      <c r="EER43" s="119"/>
      <c r="EES43" s="119"/>
      <c r="EET43" s="119"/>
      <c r="EEU43" s="119"/>
      <c r="EEV43" s="119"/>
      <c r="EEW43" s="119"/>
      <c r="EEX43" s="119"/>
      <c r="EEY43" s="119"/>
      <c r="EEZ43" s="119"/>
      <c r="EFA43" s="119"/>
      <c r="EFB43" s="119"/>
      <c r="EFC43" s="119"/>
      <c r="EFD43" s="119"/>
      <c r="EFE43" s="119"/>
      <c r="EFF43" s="119"/>
      <c r="EFG43" s="118"/>
      <c r="EFH43" s="119"/>
      <c r="EFI43" s="119"/>
      <c r="EFJ43" s="119"/>
      <c r="EFK43" s="119"/>
      <c r="EFL43" s="119"/>
      <c r="EFM43" s="119"/>
      <c r="EFN43" s="119"/>
      <c r="EFO43" s="119"/>
      <c r="EFP43" s="119"/>
      <c r="EFQ43" s="119"/>
      <c r="EFR43" s="119"/>
      <c r="EFS43" s="119"/>
      <c r="EFT43" s="119"/>
      <c r="EFU43" s="119"/>
      <c r="EFV43" s="119"/>
      <c r="EFW43" s="119"/>
      <c r="EFX43" s="119"/>
      <c r="EFY43" s="119"/>
      <c r="EFZ43" s="119"/>
      <c r="EGA43" s="119"/>
      <c r="EGB43" s="119"/>
      <c r="EGC43" s="118"/>
      <c r="EGD43" s="119"/>
      <c r="EGE43" s="119"/>
      <c r="EGF43" s="119"/>
      <c r="EGG43" s="119"/>
      <c r="EGH43" s="119"/>
      <c r="EGI43" s="119"/>
      <c r="EGJ43" s="119"/>
      <c r="EGK43" s="119"/>
      <c r="EGL43" s="119"/>
      <c r="EGM43" s="119"/>
      <c r="EGN43" s="119"/>
      <c r="EGO43" s="119"/>
      <c r="EGP43" s="119"/>
      <c r="EGQ43" s="119"/>
      <c r="EGR43" s="119"/>
      <c r="EGS43" s="119"/>
      <c r="EGT43" s="119"/>
      <c r="EGU43" s="119"/>
      <c r="EGV43" s="119"/>
      <c r="EGW43" s="119"/>
      <c r="EGX43" s="119"/>
      <c r="EGY43" s="118"/>
      <c r="EGZ43" s="119"/>
      <c r="EHA43" s="119"/>
      <c r="EHB43" s="119"/>
      <c r="EHC43" s="119"/>
      <c r="EHD43" s="119"/>
      <c r="EHE43" s="119"/>
      <c r="EHF43" s="119"/>
      <c r="EHG43" s="119"/>
      <c r="EHH43" s="119"/>
      <c r="EHI43" s="119"/>
      <c r="EHJ43" s="119"/>
      <c r="EHK43" s="119"/>
      <c r="EHL43" s="119"/>
      <c r="EHM43" s="119"/>
      <c r="EHN43" s="119"/>
      <c r="EHO43" s="119"/>
      <c r="EHP43" s="119"/>
      <c r="EHQ43" s="119"/>
      <c r="EHR43" s="119"/>
      <c r="EHS43" s="119"/>
      <c r="EHT43" s="119"/>
      <c r="EHU43" s="118"/>
      <c r="EHV43" s="119"/>
      <c r="EHW43" s="119"/>
      <c r="EHX43" s="119"/>
      <c r="EHY43" s="119"/>
      <c r="EHZ43" s="119"/>
      <c r="EIA43" s="119"/>
      <c r="EIB43" s="119"/>
      <c r="EIC43" s="119"/>
      <c r="EID43" s="119"/>
      <c r="EIE43" s="119"/>
      <c r="EIF43" s="119"/>
      <c r="EIG43" s="119"/>
      <c r="EIH43" s="119"/>
      <c r="EII43" s="119"/>
      <c r="EIJ43" s="119"/>
      <c r="EIK43" s="119"/>
      <c r="EIL43" s="119"/>
      <c r="EIM43" s="119"/>
      <c r="EIN43" s="119"/>
      <c r="EIO43" s="119"/>
      <c r="EIP43" s="119"/>
      <c r="EIQ43" s="118"/>
      <c r="EIR43" s="119"/>
      <c r="EIS43" s="119"/>
      <c r="EIT43" s="119"/>
      <c r="EIU43" s="119"/>
      <c r="EIV43" s="119"/>
      <c r="EIW43" s="119"/>
      <c r="EIX43" s="119"/>
      <c r="EIY43" s="119"/>
      <c r="EIZ43" s="119"/>
      <c r="EJA43" s="119"/>
      <c r="EJB43" s="119"/>
      <c r="EJC43" s="119"/>
      <c r="EJD43" s="119"/>
      <c r="EJE43" s="119"/>
      <c r="EJF43" s="119"/>
      <c r="EJG43" s="119"/>
      <c r="EJH43" s="119"/>
      <c r="EJI43" s="119"/>
      <c r="EJJ43" s="119"/>
      <c r="EJK43" s="119"/>
      <c r="EJL43" s="119"/>
      <c r="EJM43" s="118"/>
      <c r="EJN43" s="119"/>
      <c r="EJO43" s="119"/>
      <c r="EJP43" s="119"/>
      <c r="EJQ43" s="119"/>
      <c r="EJR43" s="119"/>
      <c r="EJS43" s="119"/>
      <c r="EJT43" s="119"/>
      <c r="EJU43" s="119"/>
      <c r="EJV43" s="119"/>
      <c r="EJW43" s="119"/>
      <c r="EJX43" s="119"/>
      <c r="EJY43" s="119"/>
      <c r="EJZ43" s="119"/>
      <c r="EKA43" s="119"/>
      <c r="EKB43" s="119"/>
      <c r="EKC43" s="119"/>
      <c r="EKD43" s="119"/>
      <c r="EKE43" s="119"/>
      <c r="EKF43" s="119"/>
      <c r="EKG43" s="119"/>
      <c r="EKH43" s="119"/>
      <c r="EKI43" s="118"/>
      <c r="EKJ43" s="119"/>
      <c r="EKK43" s="119"/>
      <c r="EKL43" s="119"/>
      <c r="EKM43" s="119"/>
      <c r="EKN43" s="119"/>
      <c r="EKO43" s="119"/>
      <c r="EKP43" s="119"/>
      <c r="EKQ43" s="119"/>
      <c r="EKR43" s="119"/>
      <c r="EKS43" s="119"/>
      <c r="EKT43" s="119"/>
      <c r="EKU43" s="119"/>
      <c r="EKV43" s="119"/>
      <c r="EKW43" s="119"/>
      <c r="EKX43" s="119"/>
      <c r="EKY43" s="119"/>
      <c r="EKZ43" s="119"/>
      <c r="ELA43" s="119"/>
      <c r="ELB43" s="119"/>
      <c r="ELC43" s="119"/>
      <c r="ELD43" s="119"/>
      <c r="ELE43" s="118"/>
      <c r="ELF43" s="119"/>
      <c r="ELG43" s="119"/>
      <c r="ELH43" s="119"/>
      <c r="ELI43" s="119"/>
      <c r="ELJ43" s="119"/>
      <c r="ELK43" s="119"/>
      <c r="ELL43" s="119"/>
      <c r="ELM43" s="119"/>
      <c r="ELN43" s="119"/>
      <c r="ELO43" s="119"/>
      <c r="ELP43" s="119"/>
      <c r="ELQ43" s="119"/>
      <c r="ELR43" s="119"/>
      <c r="ELS43" s="119"/>
      <c r="ELT43" s="119"/>
      <c r="ELU43" s="119"/>
      <c r="ELV43" s="119"/>
      <c r="ELW43" s="119"/>
      <c r="ELX43" s="119"/>
      <c r="ELY43" s="119"/>
      <c r="ELZ43" s="119"/>
      <c r="EMA43" s="118"/>
      <c r="EMB43" s="119"/>
      <c r="EMC43" s="119"/>
      <c r="EMD43" s="119"/>
      <c r="EME43" s="119"/>
      <c r="EMF43" s="119"/>
      <c r="EMG43" s="119"/>
      <c r="EMH43" s="119"/>
      <c r="EMI43" s="119"/>
      <c r="EMJ43" s="119"/>
      <c r="EMK43" s="119"/>
      <c r="EML43" s="119"/>
      <c r="EMM43" s="119"/>
      <c r="EMN43" s="119"/>
      <c r="EMO43" s="119"/>
      <c r="EMP43" s="119"/>
      <c r="EMQ43" s="119"/>
      <c r="EMR43" s="119"/>
      <c r="EMS43" s="119"/>
      <c r="EMT43" s="119"/>
      <c r="EMU43" s="119"/>
      <c r="EMV43" s="119"/>
      <c r="EMW43" s="118"/>
      <c r="EMX43" s="119"/>
      <c r="EMY43" s="119"/>
      <c r="EMZ43" s="119"/>
      <c r="ENA43" s="119"/>
      <c r="ENB43" s="119"/>
      <c r="ENC43" s="119"/>
      <c r="END43" s="119"/>
      <c r="ENE43" s="119"/>
      <c r="ENF43" s="119"/>
      <c r="ENG43" s="119"/>
      <c r="ENH43" s="119"/>
      <c r="ENI43" s="119"/>
      <c r="ENJ43" s="119"/>
      <c r="ENK43" s="119"/>
      <c r="ENL43" s="119"/>
      <c r="ENM43" s="119"/>
      <c r="ENN43" s="119"/>
      <c r="ENO43" s="119"/>
      <c r="ENP43" s="119"/>
      <c r="ENQ43" s="119"/>
      <c r="ENR43" s="119"/>
      <c r="ENS43" s="118"/>
      <c r="ENT43" s="119"/>
      <c r="ENU43" s="119"/>
      <c r="ENV43" s="119"/>
      <c r="ENW43" s="119"/>
      <c r="ENX43" s="119"/>
      <c r="ENY43" s="119"/>
      <c r="ENZ43" s="119"/>
      <c r="EOA43" s="119"/>
      <c r="EOB43" s="119"/>
      <c r="EOC43" s="119"/>
      <c r="EOD43" s="119"/>
      <c r="EOE43" s="119"/>
      <c r="EOF43" s="119"/>
      <c r="EOG43" s="119"/>
      <c r="EOH43" s="119"/>
      <c r="EOI43" s="119"/>
      <c r="EOJ43" s="119"/>
      <c r="EOK43" s="119"/>
      <c r="EOL43" s="119"/>
      <c r="EOM43" s="119"/>
      <c r="EON43" s="119"/>
      <c r="EOO43" s="118"/>
      <c r="EOP43" s="119"/>
      <c r="EOQ43" s="119"/>
      <c r="EOR43" s="119"/>
      <c r="EOS43" s="119"/>
      <c r="EOT43" s="119"/>
      <c r="EOU43" s="119"/>
      <c r="EOV43" s="119"/>
      <c r="EOW43" s="119"/>
      <c r="EOX43" s="119"/>
      <c r="EOY43" s="119"/>
      <c r="EOZ43" s="119"/>
      <c r="EPA43" s="119"/>
      <c r="EPB43" s="119"/>
      <c r="EPC43" s="119"/>
      <c r="EPD43" s="119"/>
      <c r="EPE43" s="119"/>
      <c r="EPF43" s="119"/>
      <c r="EPG43" s="119"/>
      <c r="EPH43" s="119"/>
      <c r="EPI43" s="119"/>
      <c r="EPJ43" s="119"/>
      <c r="EPK43" s="118"/>
      <c r="EPL43" s="119"/>
      <c r="EPM43" s="119"/>
      <c r="EPN43" s="119"/>
      <c r="EPO43" s="119"/>
      <c r="EPP43" s="119"/>
      <c r="EPQ43" s="119"/>
      <c r="EPR43" s="119"/>
      <c r="EPS43" s="119"/>
      <c r="EPT43" s="119"/>
      <c r="EPU43" s="119"/>
      <c r="EPV43" s="119"/>
      <c r="EPW43" s="119"/>
      <c r="EPX43" s="119"/>
      <c r="EPY43" s="119"/>
      <c r="EPZ43" s="119"/>
      <c r="EQA43" s="119"/>
      <c r="EQB43" s="119"/>
      <c r="EQC43" s="119"/>
      <c r="EQD43" s="119"/>
      <c r="EQE43" s="119"/>
      <c r="EQF43" s="119"/>
      <c r="EQG43" s="118"/>
      <c r="EQH43" s="119"/>
      <c r="EQI43" s="119"/>
      <c r="EQJ43" s="119"/>
      <c r="EQK43" s="119"/>
      <c r="EQL43" s="119"/>
      <c r="EQM43" s="119"/>
      <c r="EQN43" s="119"/>
      <c r="EQO43" s="119"/>
      <c r="EQP43" s="119"/>
      <c r="EQQ43" s="119"/>
      <c r="EQR43" s="119"/>
      <c r="EQS43" s="119"/>
      <c r="EQT43" s="119"/>
      <c r="EQU43" s="119"/>
      <c r="EQV43" s="119"/>
      <c r="EQW43" s="119"/>
      <c r="EQX43" s="119"/>
      <c r="EQY43" s="119"/>
      <c r="EQZ43" s="119"/>
      <c r="ERA43" s="119"/>
      <c r="ERB43" s="119"/>
      <c r="ERC43" s="118"/>
      <c r="ERD43" s="119"/>
      <c r="ERE43" s="119"/>
      <c r="ERF43" s="119"/>
      <c r="ERG43" s="119"/>
      <c r="ERH43" s="119"/>
      <c r="ERI43" s="119"/>
      <c r="ERJ43" s="119"/>
      <c r="ERK43" s="119"/>
      <c r="ERL43" s="119"/>
      <c r="ERM43" s="119"/>
      <c r="ERN43" s="119"/>
      <c r="ERO43" s="119"/>
      <c r="ERP43" s="119"/>
      <c r="ERQ43" s="119"/>
      <c r="ERR43" s="119"/>
      <c r="ERS43" s="119"/>
      <c r="ERT43" s="119"/>
      <c r="ERU43" s="119"/>
      <c r="ERV43" s="119"/>
      <c r="ERW43" s="119"/>
      <c r="ERX43" s="119"/>
      <c r="ERY43" s="118"/>
      <c r="ERZ43" s="119"/>
      <c r="ESA43" s="119"/>
      <c r="ESB43" s="119"/>
      <c r="ESC43" s="119"/>
      <c r="ESD43" s="119"/>
      <c r="ESE43" s="119"/>
      <c r="ESF43" s="119"/>
      <c r="ESG43" s="119"/>
      <c r="ESH43" s="119"/>
      <c r="ESI43" s="119"/>
      <c r="ESJ43" s="119"/>
      <c r="ESK43" s="119"/>
      <c r="ESL43" s="119"/>
      <c r="ESM43" s="119"/>
      <c r="ESN43" s="119"/>
      <c r="ESO43" s="119"/>
      <c r="ESP43" s="119"/>
      <c r="ESQ43" s="119"/>
      <c r="ESR43" s="119"/>
      <c r="ESS43" s="119"/>
      <c r="EST43" s="119"/>
      <c r="ESU43" s="118"/>
      <c r="ESV43" s="119"/>
      <c r="ESW43" s="119"/>
      <c r="ESX43" s="119"/>
      <c r="ESY43" s="119"/>
      <c r="ESZ43" s="119"/>
      <c r="ETA43" s="119"/>
      <c r="ETB43" s="119"/>
      <c r="ETC43" s="119"/>
      <c r="ETD43" s="119"/>
      <c r="ETE43" s="119"/>
      <c r="ETF43" s="119"/>
      <c r="ETG43" s="119"/>
      <c r="ETH43" s="119"/>
      <c r="ETI43" s="119"/>
      <c r="ETJ43" s="119"/>
      <c r="ETK43" s="119"/>
      <c r="ETL43" s="119"/>
      <c r="ETM43" s="119"/>
      <c r="ETN43" s="119"/>
      <c r="ETO43" s="119"/>
      <c r="ETP43" s="119"/>
      <c r="ETQ43" s="118"/>
      <c r="ETR43" s="119"/>
      <c r="ETS43" s="119"/>
      <c r="ETT43" s="119"/>
      <c r="ETU43" s="119"/>
      <c r="ETV43" s="119"/>
      <c r="ETW43" s="119"/>
      <c r="ETX43" s="119"/>
      <c r="ETY43" s="119"/>
      <c r="ETZ43" s="119"/>
      <c r="EUA43" s="119"/>
      <c r="EUB43" s="119"/>
      <c r="EUC43" s="119"/>
      <c r="EUD43" s="119"/>
      <c r="EUE43" s="119"/>
      <c r="EUF43" s="119"/>
      <c r="EUG43" s="119"/>
      <c r="EUH43" s="119"/>
      <c r="EUI43" s="119"/>
      <c r="EUJ43" s="119"/>
      <c r="EUK43" s="119"/>
      <c r="EUL43" s="119"/>
      <c r="EUM43" s="118"/>
      <c r="EUN43" s="119"/>
      <c r="EUO43" s="119"/>
      <c r="EUP43" s="119"/>
      <c r="EUQ43" s="119"/>
      <c r="EUR43" s="119"/>
      <c r="EUS43" s="119"/>
      <c r="EUT43" s="119"/>
      <c r="EUU43" s="119"/>
      <c r="EUV43" s="119"/>
      <c r="EUW43" s="119"/>
      <c r="EUX43" s="119"/>
      <c r="EUY43" s="119"/>
      <c r="EUZ43" s="119"/>
      <c r="EVA43" s="119"/>
      <c r="EVB43" s="119"/>
      <c r="EVC43" s="119"/>
      <c r="EVD43" s="119"/>
      <c r="EVE43" s="119"/>
      <c r="EVF43" s="119"/>
      <c r="EVG43" s="119"/>
      <c r="EVH43" s="119"/>
      <c r="EVI43" s="118"/>
      <c r="EVJ43" s="119"/>
      <c r="EVK43" s="119"/>
      <c r="EVL43" s="119"/>
      <c r="EVM43" s="119"/>
      <c r="EVN43" s="119"/>
      <c r="EVO43" s="119"/>
      <c r="EVP43" s="119"/>
      <c r="EVQ43" s="119"/>
      <c r="EVR43" s="119"/>
      <c r="EVS43" s="119"/>
      <c r="EVT43" s="119"/>
      <c r="EVU43" s="119"/>
      <c r="EVV43" s="119"/>
      <c r="EVW43" s="119"/>
      <c r="EVX43" s="119"/>
      <c r="EVY43" s="119"/>
      <c r="EVZ43" s="119"/>
      <c r="EWA43" s="119"/>
      <c r="EWB43" s="119"/>
      <c r="EWC43" s="119"/>
      <c r="EWD43" s="119"/>
      <c r="EWE43" s="118"/>
      <c r="EWF43" s="119"/>
      <c r="EWG43" s="119"/>
      <c r="EWH43" s="119"/>
      <c r="EWI43" s="119"/>
      <c r="EWJ43" s="119"/>
      <c r="EWK43" s="119"/>
      <c r="EWL43" s="119"/>
      <c r="EWM43" s="119"/>
      <c r="EWN43" s="119"/>
      <c r="EWO43" s="119"/>
      <c r="EWP43" s="119"/>
      <c r="EWQ43" s="119"/>
      <c r="EWR43" s="119"/>
      <c r="EWS43" s="119"/>
      <c r="EWT43" s="119"/>
      <c r="EWU43" s="119"/>
      <c r="EWV43" s="119"/>
      <c r="EWW43" s="119"/>
      <c r="EWX43" s="119"/>
      <c r="EWY43" s="119"/>
      <c r="EWZ43" s="119"/>
      <c r="EXA43" s="118"/>
      <c r="EXB43" s="119"/>
      <c r="EXC43" s="119"/>
      <c r="EXD43" s="119"/>
      <c r="EXE43" s="119"/>
      <c r="EXF43" s="119"/>
      <c r="EXG43" s="119"/>
      <c r="EXH43" s="119"/>
      <c r="EXI43" s="119"/>
      <c r="EXJ43" s="119"/>
      <c r="EXK43" s="119"/>
      <c r="EXL43" s="119"/>
      <c r="EXM43" s="119"/>
      <c r="EXN43" s="119"/>
      <c r="EXO43" s="119"/>
      <c r="EXP43" s="119"/>
      <c r="EXQ43" s="119"/>
      <c r="EXR43" s="119"/>
      <c r="EXS43" s="119"/>
      <c r="EXT43" s="119"/>
      <c r="EXU43" s="119"/>
      <c r="EXV43" s="119"/>
      <c r="EXW43" s="118"/>
      <c r="EXX43" s="119"/>
      <c r="EXY43" s="119"/>
      <c r="EXZ43" s="119"/>
      <c r="EYA43" s="119"/>
      <c r="EYB43" s="119"/>
      <c r="EYC43" s="119"/>
      <c r="EYD43" s="119"/>
      <c r="EYE43" s="119"/>
      <c r="EYF43" s="119"/>
      <c r="EYG43" s="119"/>
      <c r="EYH43" s="119"/>
      <c r="EYI43" s="119"/>
      <c r="EYJ43" s="119"/>
      <c r="EYK43" s="119"/>
      <c r="EYL43" s="119"/>
      <c r="EYM43" s="119"/>
      <c r="EYN43" s="119"/>
      <c r="EYO43" s="119"/>
      <c r="EYP43" s="119"/>
      <c r="EYQ43" s="119"/>
      <c r="EYR43" s="119"/>
      <c r="EYS43" s="118"/>
      <c r="EYT43" s="119"/>
      <c r="EYU43" s="119"/>
      <c r="EYV43" s="119"/>
      <c r="EYW43" s="119"/>
      <c r="EYX43" s="119"/>
      <c r="EYY43" s="119"/>
      <c r="EYZ43" s="119"/>
      <c r="EZA43" s="119"/>
      <c r="EZB43" s="119"/>
      <c r="EZC43" s="119"/>
      <c r="EZD43" s="119"/>
      <c r="EZE43" s="119"/>
      <c r="EZF43" s="119"/>
      <c r="EZG43" s="119"/>
      <c r="EZH43" s="119"/>
      <c r="EZI43" s="119"/>
      <c r="EZJ43" s="119"/>
      <c r="EZK43" s="119"/>
      <c r="EZL43" s="119"/>
      <c r="EZM43" s="119"/>
      <c r="EZN43" s="119"/>
      <c r="EZO43" s="118"/>
      <c r="EZP43" s="119"/>
      <c r="EZQ43" s="119"/>
      <c r="EZR43" s="119"/>
      <c r="EZS43" s="119"/>
      <c r="EZT43" s="119"/>
      <c r="EZU43" s="119"/>
      <c r="EZV43" s="119"/>
      <c r="EZW43" s="119"/>
      <c r="EZX43" s="119"/>
      <c r="EZY43" s="119"/>
      <c r="EZZ43" s="119"/>
      <c r="FAA43" s="119"/>
      <c r="FAB43" s="119"/>
      <c r="FAC43" s="119"/>
      <c r="FAD43" s="119"/>
      <c r="FAE43" s="119"/>
      <c r="FAF43" s="119"/>
      <c r="FAG43" s="119"/>
      <c r="FAH43" s="119"/>
      <c r="FAI43" s="119"/>
      <c r="FAJ43" s="119"/>
      <c r="FAK43" s="118"/>
      <c r="FAL43" s="119"/>
      <c r="FAM43" s="119"/>
      <c r="FAN43" s="119"/>
      <c r="FAO43" s="119"/>
      <c r="FAP43" s="119"/>
      <c r="FAQ43" s="119"/>
      <c r="FAR43" s="119"/>
      <c r="FAS43" s="119"/>
      <c r="FAT43" s="119"/>
      <c r="FAU43" s="119"/>
      <c r="FAV43" s="119"/>
      <c r="FAW43" s="119"/>
      <c r="FAX43" s="119"/>
      <c r="FAY43" s="119"/>
      <c r="FAZ43" s="119"/>
      <c r="FBA43" s="119"/>
      <c r="FBB43" s="119"/>
      <c r="FBC43" s="119"/>
      <c r="FBD43" s="119"/>
      <c r="FBE43" s="119"/>
      <c r="FBF43" s="119"/>
      <c r="FBG43" s="118"/>
      <c r="FBH43" s="119"/>
      <c r="FBI43" s="119"/>
      <c r="FBJ43" s="119"/>
      <c r="FBK43" s="119"/>
      <c r="FBL43" s="119"/>
      <c r="FBM43" s="119"/>
      <c r="FBN43" s="119"/>
      <c r="FBO43" s="119"/>
      <c r="FBP43" s="119"/>
      <c r="FBQ43" s="119"/>
      <c r="FBR43" s="119"/>
      <c r="FBS43" s="119"/>
      <c r="FBT43" s="119"/>
      <c r="FBU43" s="119"/>
      <c r="FBV43" s="119"/>
      <c r="FBW43" s="119"/>
      <c r="FBX43" s="119"/>
      <c r="FBY43" s="119"/>
      <c r="FBZ43" s="119"/>
      <c r="FCA43" s="119"/>
      <c r="FCB43" s="119"/>
      <c r="FCC43" s="118"/>
      <c r="FCD43" s="119"/>
      <c r="FCE43" s="119"/>
      <c r="FCF43" s="119"/>
      <c r="FCG43" s="119"/>
      <c r="FCH43" s="119"/>
      <c r="FCI43" s="119"/>
      <c r="FCJ43" s="119"/>
      <c r="FCK43" s="119"/>
      <c r="FCL43" s="119"/>
      <c r="FCM43" s="119"/>
      <c r="FCN43" s="119"/>
      <c r="FCO43" s="119"/>
      <c r="FCP43" s="119"/>
      <c r="FCQ43" s="119"/>
      <c r="FCR43" s="119"/>
      <c r="FCS43" s="119"/>
      <c r="FCT43" s="119"/>
      <c r="FCU43" s="119"/>
      <c r="FCV43" s="119"/>
      <c r="FCW43" s="119"/>
      <c r="FCX43" s="119"/>
      <c r="FCY43" s="118"/>
      <c r="FCZ43" s="119"/>
      <c r="FDA43" s="119"/>
      <c r="FDB43" s="119"/>
      <c r="FDC43" s="119"/>
      <c r="FDD43" s="119"/>
      <c r="FDE43" s="119"/>
      <c r="FDF43" s="119"/>
      <c r="FDG43" s="119"/>
      <c r="FDH43" s="119"/>
      <c r="FDI43" s="119"/>
      <c r="FDJ43" s="119"/>
      <c r="FDK43" s="119"/>
      <c r="FDL43" s="119"/>
      <c r="FDM43" s="119"/>
      <c r="FDN43" s="119"/>
      <c r="FDO43" s="119"/>
      <c r="FDP43" s="119"/>
      <c r="FDQ43" s="119"/>
      <c r="FDR43" s="119"/>
      <c r="FDS43" s="119"/>
      <c r="FDT43" s="119"/>
      <c r="FDU43" s="118"/>
      <c r="FDV43" s="119"/>
      <c r="FDW43" s="119"/>
      <c r="FDX43" s="119"/>
      <c r="FDY43" s="119"/>
      <c r="FDZ43" s="119"/>
      <c r="FEA43" s="119"/>
      <c r="FEB43" s="119"/>
      <c r="FEC43" s="119"/>
      <c r="FED43" s="119"/>
      <c r="FEE43" s="119"/>
      <c r="FEF43" s="119"/>
      <c r="FEG43" s="119"/>
      <c r="FEH43" s="119"/>
      <c r="FEI43" s="119"/>
      <c r="FEJ43" s="119"/>
      <c r="FEK43" s="119"/>
      <c r="FEL43" s="119"/>
      <c r="FEM43" s="119"/>
      <c r="FEN43" s="119"/>
      <c r="FEO43" s="119"/>
      <c r="FEP43" s="119"/>
      <c r="FEQ43" s="118"/>
      <c r="FER43" s="119"/>
      <c r="FES43" s="119"/>
      <c r="FET43" s="119"/>
      <c r="FEU43" s="119"/>
      <c r="FEV43" s="119"/>
      <c r="FEW43" s="119"/>
      <c r="FEX43" s="119"/>
      <c r="FEY43" s="119"/>
      <c r="FEZ43" s="119"/>
      <c r="FFA43" s="119"/>
      <c r="FFB43" s="119"/>
      <c r="FFC43" s="119"/>
      <c r="FFD43" s="119"/>
      <c r="FFE43" s="119"/>
      <c r="FFF43" s="119"/>
      <c r="FFG43" s="119"/>
      <c r="FFH43" s="119"/>
      <c r="FFI43" s="119"/>
      <c r="FFJ43" s="119"/>
      <c r="FFK43" s="119"/>
      <c r="FFL43" s="119"/>
      <c r="FFM43" s="118"/>
      <c r="FFN43" s="119"/>
      <c r="FFO43" s="119"/>
      <c r="FFP43" s="119"/>
      <c r="FFQ43" s="119"/>
      <c r="FFR43" s="119"/>
      <c r="FFS43" s="119"/>
      <c r="FFT43" s="119"/>
      <c r="FFU43" s="119"/>
      <c r="FFV43" s="119"/>
      <c r="FFW43" s="119"/>
      <c r="FFX43" s="119"/>
      <c r="FFY43" s="119"/>
      <c r="FFZ43" s="119"/>
      <c r="FGA43" s="119"/>
      <c r="FGB43" s="119"/>
      <c r="FGC43" s="119"/>
      <c r="FGD43" s="119"/>
      <c r="FGE43" s="119"/>
      <c r="FGF43" s="119"/>
      <c r="FGG43" s="119"/>
      <c r="FGH43" s="119"/>
      <c r="FGI43" s="118"/>
      <c r="FGJ43" s="119"/>
      <c r="FGK43" s="119"/>
      <c r="FGL43" s="119"/>
      <c r="FGM43" s="119"/>
      <c r="FGN43" s="119"/>
      <c r="FGO43" s="119"/>
      <c r="FGP43" s="119"/>
      <c r="FGQ43" s="119"/>
      <c r="FGR43" s="119"/>
      <c r="FGS43" s="119"/>
      <c r="FGT43" s="119"/>
      <c r="FGU43" s="119"/>
      <c r="FGV43" s="119"/>
      <c r="FGW43" s="119"/>
      <c r="FGX43" s="119"/>
      <c r="FGY43" s="119"/>
      <c r="FGZ43" s="119"/>
      <c r="FHA43" s="119"/>
      <c r="FHB43" s="119"/>
      <c r="FHC43" s="119"/>
      <c r="FHD43" s="119"/>
      <c r="FHE43" s="118"/>
      <c r="FHF43" s="119"/>
      <c r="FHG43" s="119"/>
      <c r="FHH43" s="119"/>
      <c r="FHI43" s="119"/>
      <c r="FHJ43" s="119"/>
      <c r="FHK43" s="119"/>
      <c r="FHL43" s="119"/>
      <c r="FHM43" s="119"/>
      <c r="FHN43" s="119"/>
      <c r="FHO43" s="119"/>
      <c r="FHP43" s="119"/>
      <c r="FHQ43" s="119"/>
      <c r="FHR43" s="119"/>
      <c r="FHS43" s="119"/>
      <c r="FHT43" s="119"/>
      <c r="FHU43" s="119"/>
      <c r="FHV43" s="119"/>
      <c r="FHW43" s="119"/>
      <c r="FHX43" s="119"/>
      <c r="FHY43" s="119"/>
      <c r="FHZ43" s="119"/>
      <c r="FIA43" s="118"/>
      <c r="FIB43" s="119"/>
      <c r="FIC43" s="119"/>
      <c r="FID43" s="119"/>
      <c r="FIE43" s="119"/>
      <c r="FIF43" s="119"/>
      <c r="FIG43" s="119"/>
      <c r="FIH43" s="119"/>
      <c r="FII43" s="119"/>
      <c r="FIJ43" s="119"/>
      <c r="FIK43" s="119"/>
      <c r="FIL43" s="119"/>
      <c r="FIM43" s="119"/>
      <c r="FIN43" s="119"/>
      <c r="FIO43" s="119"/>
      <c r="FIP43" s="119"/>
      <c r="FIQ43" s="119"/>
      <c r="FIR43" s="119"/>
      <c r="FIS43" s="119"/>
      <c r="FIT43" s="119"/>
      <c r="FIU43" s="119"/>
      <c r="FIV43" s="119"/>
      <c r="FIW43" s="118"/>
      <c r="FIX43" s="119"/>
      <c r="FIY43" s="119"/>
      <c r="FIZ43" s="119"/>
      <c r="FJA43" s="119"/>
      <c r="FJB43" s="119"/>
      <c r="FJC43" s="119"/>
      <c r="FJD43" s="119"/>
      <c r="FJE43" s="119"/>
      <c r="FJF43" s="119"/>
      <c r="FJG43" s="119"/>
      <c r="FJH43" s="119"/>
      <c r="FJI43" s="119"/>
      <c r="FJJ43" s="119"/>
      <c r="FJK43" s="119"/>
      <c r="FJL43" s="119"/>
      <c r="FJM43" s="119"/>
      <c r="FJN43" s="119"/>
      <c r="FJO43" s="119"/>
      <c r="FJP43" s="119"/>
      <c r="FJQ43" s="119"/>
      <c r="FJR43" s="119"/>
      <c r="FJS43" s="118"/>
      <c r="FJT43" s="119"/>
      <c r="FJU43" s="119"/>
      <c r="FJV43" s="119"/>
      <c r="FJW43" s="119"/>
      <c r="FJX43" s="119"/>
      <c r="FJY43" s="119"/>
      <c r="FJZ43" s="119"/>
      <c r="FKA43" s="119"/>
      <c r="FKB43" s="119"/>
      <c r="FKC43" s="119"/>
      <c r="FKD43" s="119"/>
      <c r="FKE43" s="119"/>
      <c r="FKF43" s="119"/>
      <c r="FKG43" s="119"/>
      <c r="FKH43" s="119"/>
      <c r="FKI43" s="119"/>
      <c r="FKJ43" s="119"/>
      <c r="FKK43" s="119"/>
      <c r="FKL43" s="119"/>
      <c r="FKM43" s="119"/>
      <c r="FKN43" s="119"/>
      <c r="FKO43" s="118"/>
      <c r="FKP43" s="119"/>
      <c r="FKQ43" s="119"/>
      <c r="FKR43" s="119"/>
      <c r="FKS43" s="119"/>
      <c r="FKT43" s="119"/>
      <c r="FKU43" s="119"/>
      <c r="FKV43" s="119"/>
      <c r="FKW43" s="119"/>
      <c r="FKX43" s="119"/>
      <c r="FKY43" s="119"/>
      <c r="FKZ43" s="119"/>
      <c r="FLA43" s="119"/>
      <c r="FLB43" s="119"/>
      <c r="FLC43" s="119"/>
      <c r="FLD43" s="119"/>
      <c r="FLE43" s="119"/>
      <c r="FLF43" s="119"/>
      <c r="FLG43" s="119"/>
      <c r="FLH43" s="119"/>
      <c r="FLI43" s="119"/>
      <c r="FLJ43" s="119"/>
      <c r="FLK43" s="118"/>
      <c r="FLL43" s="119"/>
      <c r="FLM43" s="119"/>
      <c r="FLN43" s="119"/>
      <c r="FLO43" s="119"/>
      <c r="FLP43" s="119"/>
      <c r="FLQ43" s="119"/>
      <c r="FLR43" s="119"/>
      <c r="FLS43" s="119"/>
      <c r="FLT43" s="119"/>
      <c r="FLU43" s="119"/>
      <c r="FLV43" s="119"/>
      <c r="FLW43" s="119"/>
      <c r="FLX43" s="119"/>
      <c r="FLY43" s="119"/>
      <c r="FLZ43" s="119"/>
      <c r="FMA43" s="119"/>
      <c r="FMB43" s="119"/>
      <c r="FMC43" s="119"/>
      <c r="FMD43" s="119"/>
      <c r="FME43" s="119"/>
      <c r="FMF43" s="119"/>
      <c r="FMG43" s="118"/>
      <c r="FMH43" s="119"/>
      <c r="FMI43" s="119"/>
      <c r="FMJ43" s="119"/>
      <c r="FMK43" s="119"/>
      <c r="FML43" s="119"/>
      <c r="FMM43" s="119"/>
      <c r="FMN43" s="119"/>
      <c r="FMO43" s="119"/>
      <c r="FMP43" s="119"/>
      <c r="FMQ43" s="119"/>
      <c r="FMR43" s="119"/>
      <c r="FMS43" s="119"/>
      <c r="FMT43" s="119"/>
      <c r="FMU43" s="119"/>
      <c r="FMV43" s="119"/>
      <c r="FMW43" s="119"/>
      <c r="FMX43" s="119"/>
      <c r="FMY43" s="119"/>
      <c r="FMZ43" s="119"/>
      <c r="FNA43" s="119"/>
      <c r="FNB43" s="119"/>
      <c r="FNC43" s="118"/>
      <c r="FND43" s="119"/>
      <c r="FNE43" s="119"/>
      <c r="FNF43" s="119"/>
      <c r="FNG43" s="119"/>
      <c r="FNH43" s="119"/>
      <c r="FNI43" s="119"/>
      <c r="FNJ43" s="119"/>
      <c r="FNK43" s="119"/>
      <c r="FNL43" s="119"/>
      <c r="FNM43" s="119"/>
      <c r="FNN43" s="119"/>
      <c r="FNO43" s="119"/>
      <c r="FNP43" s="119"/>
      <c r="FNQ43" s="119"/>
      <c r="FNR43" s="119"/>
      <c r="FNS43" s="119"/>
      <c r="FNT43" s="119"/>
      <c r="FNU43" s="119"/>
      <c r="FNV43" s="119"/>
      <c r="FNW43" s="119"/>
      <c r="FNX43" s="119"/>
      <c r="FNY43" s="118"/>
      <c r="FNZ43" s="119"/>
      <c r="FOA43" s="119"/>
      <c r="FOB43" s="119"/>
      <c r="FOC43" s="119"/>
      <c r="FOD43" s="119"/>
      <c r="FOE43" s="119"/>
      <c r="FOF43" s="119"/>
      <c r="FOG43" s="119"/>
      <c r="FOH43" s="119"/>
      <c r="FOI43" s="119"/>
      <c r="FOJ43" s="119"/>
      <c r="FOK43" s="119"/>
      <c r="FOL43" s="119"/>
      <c r="FOM43" s="119"/>
      <c r="FON43" s="119"/>
      <c r="FOO43" s="119"/>
      <c r="FOP43" s="119"/>
      <c r="FOQ43" s="119"/>
      <c r="FOR43" s="119"/>
      <c r="FOS43" s="119"/>
      <c r="FOT43" s="119"/>
      <c r="FOU43" s="118"/>
      <c r="FOV43" s="119"/>
      <c r="FOW43" s="119"/>
      <c r="FOX43" s="119"/>
      <c r="FOY43" s="119"/>
      <c r="FOZ43" s="119"/>
      <c r="FPA43" s="119"/>
      <c r="FPB43" s="119"/>
      <c r="FPC43" s="119"/>
      <c r="FPD43" s="119"/>
      <c r="FPE43" s="119"/>
      <c r="FPF43" s="119"/>
      <c r="FPG43" s="119"/>
      <c r="FPH43" s="119"/>
      <c r="FPI43" s="119"/>
      <c r="FPJ43" s="119"/>
      <c r="FPK43" s="119"/>
      <c r="FPL43" s="119"/>
      <c r="FPM43" s="119"/>
      <c r="FPN43" s="119"/>
      <c r="FPO43" s="119"/>
      <c r="FPP43" s="119"/>
      <c r="FPQ43" s="118"/>
      <c r="FPR43" s="119"/>
      <c r="FPS43" s="119"/>
      <c r="FPT43" s="119"/>
      <c r="FPU43" s="119"/>
      <c r="FPV43" s="119"/>
      <c r="FPW43" s="119"/>
      <c r="FPX43" s="119"/>
      <c r="FPY43" s="119"/>
      <c r="FPZ43" s="119"/>
      <c r="FQA43" s="119"/>
      <c r="FQB43" s="119"/>
      <c r="FQC43" s="119"/>
      <c r="FQD43" s="119"/>
      <c r="FQE43" s="119"/>
      <c r="FQF43" s="119"/>
      <c r="FQG43" s="119"/>
      <c r="FQH43" s="119"/>
      <c r="FQI43" s="119"/>
      <c r="FQJ43" s="119"/>
      <c r="FQK43" s="119"/>
      <c r="FQL43" s="119"/>
      <c r="FQM43" s="118"/>
      <c r="FQN43" s="119"/>
      <c r="FQO43" s="119"/>
      <c r="FQP43" s="119"/>
      <c r="FQQ43" s="119"/>
      <c r="FQR43" s="119"/>
      <c r="FQS43" s="119"/>
      <c r="FQT43" s="119"/>
      <c r="FQU43" s="119"/>
      <c r="FQV43" s="119"/>
      <c r="FQW43" s="119"/>
      <c r="FQX43" s="119"/>
      <c r="FQY43" s="119"/>
      <c r="FQZ43" s="119"/>
      <c r="FRA43" s="119"/>
      <c r="FRB43" s="119"/>
      <c r="FRC43" s="119"/>
      <c r="FRD43" s="119"/>
      <c r="FRE43" s="119"/>
      <c r="FRF43" s="119"/>
      <c r="FRG43" s="119"/>
      <c r="FRH43" s="119"/>
      <c r="FRI43" s="118"/>
      <c r="FRJ43" s="119"/>
      <c r="FRK43" s="119"/>
      <c r="FRL43" s="119"/>
      <c r="FRM43" s="119"/>
      <c r="FRN43" s="119"/>
      <c r="FRO43" s="119"/>
      <c r="FRP43" s="119"/>
      <c r="FRQ43" s="119"/>
      <c r="FRR43" s="119"/>
      <c r="FRS43" s="119"/>
      <c r="FRT43" s="119"/>
      <c r="FRU43" s="119"/>
      <c r="FRV43" s="119"/>
      <c r="FRW43" s="119"/>
      <c r="FRX43" s="119"/>
      <c r="FRY43" s="119"/>
      <c r="FRZ43" s="119"/>
      <c r="FSA43" s="119"/>
      <c r="FSB43" s="119"/>
      <c r="FSC43" s="119"/>
      <c r="FSD43" s="119"/>
      <c r="FSE43" s="118"/>
      <c r="FSF43" s="119"/>
      <c r="FSG43" s="119"/>
      <c r="FSH43" s="119"/>
      <c r="FSI43" s="119"/>
      <c r="FSJ43" s="119"/>
      <c r="FSK43" s="119"/>
      <c r="FSL43" s="119"/>
      <c r="FSM43" s="119"/>
      <c r="FSN43" s="119"/>
      <c r="FSO43" s="119"/>
      <c r="FSP43" s="119"/>
      <c r="FSQ43" s="119"/>
      <c r="FSR43" s="119"/>
      <c r="FSS43" s="119"/>
      <c r="FST43" s="119"/>
      <c r="FSU43" s="119"/>
      <c r="FSV43" s="119"/>
      <c r="FSW43" s="119"/>
      <c r="FSX43" s="119"/>
      <c r="FSY43" s="119"/>
      <c r="FSZ43" s="119"/>
      <c r="FTA43" s="118"/>
      <c r="FTB43" s="119"/>
      <c r="FTC43" s="119"/>
      <c r="FTD43" s="119"/>
      <c r="FTE43" s="119"/>
      <c r="FTF43" s="119"/>
      <c r="FTG43" s="119"/>
      <c r="FTH43" s="119"/>
      <c r="FTI43" s="119"/>
      <c r="FTJ43" s="119"/>
      <c r="FTK43" s="119"/>
      <c r="FTL43" s="119"/>
      <c r="FTM43" s="119"/>
      <c r="FTN43" s="119"/>
      <c r="FTO43" s="119"/>
      <c r="FTP43" s="119"/>
      <c r="FTQ43" s="119"/>
      <c r="FTR43" s="119"/>
      <c r="FTS43" s="119"/>
      <c r="FTT43" s="119"/>
      <c r="FTU43" s="119"/>
      <c r="FTV43" s="119"/>
      <c r="FTW43" s="118"/>
      <c r="FTX43" s="119"/>
      <c r="FTY43" s="119"/>
      <c r="FTZ43" s="119"/>
      <c r="FUA43" s="119"/>
      <c r="FUB43" s="119"/>
      <c r="FUC43" s="119"/>
      <c r="FUD43" s="119"/>
      <c r="FUE43" s="119"/>
      <c r="FUF43" s="119"/>
      <c r="FUG43" s="119"/>
      <c r="FUH43" s="119"/>
      <c r="FUI43" s="119"/>
      <c r="FUJ43" s="119"/>
      <c r="FUK43" s="119"/>
      <c r="FUL43" s="119"/>
      <c r="FUM43" s="119"/>
      <c r="FUN43" s="119"/>
      <c r="FUO43" s="119"/>
      <c r="FUP43" s="119"/>
      <c r="FUQ43" s="119"/>
      <c r="FUR43" s="119"/>
      <c r="FUS43" s="118"/>
      <c r="FUT43" s="119"/>
      <c r="FUU43" s="119"/>
      <c r="FUV43" s="119"/>
      <c r="FUW43" s="119"/>
      <c r="FUX43" s="119"/>
      <c r="FUY43" s="119"/>
      <c r="FUZ43" s="119"/>
      <c r="FVA43" s="119"/>
      <c r="FVB43" s="119"/>
      <c r="FVC43" s="119"/>
      <c r="FVD43" s="119"/>
      <c r="FVE43" s="119"/>
      <c r="FVF43" s="119"/>
      <c r="FVG43" s="119"/>
      <c r="FVH43" s="119"/>
      <c r="FVI43" s="119"/>
      <c r="FVJ43" s="119"/>
      <c r="FVK43" s="119"/>
      <c r="FVL43" s="119"/>
      <c r="FVM43" s="119"/>
      <c r="FVN43" s="119"/>
      <c r="FVO43" s="118"/>
      <c r="FVP43" s="119"/>
      <c r="FVQ43" s="119"/>
      <c r="FVR43" s="119"/>
      <c r="FVS43" s="119"/>
      <c r="FVT43" s="119"/>
      <c r="FVU43" s="119"/>
      <c r="FVV43" s="119"/>
      <c r="FVW43" s="119"/>
      <c r="FVX43" s="119"/>
      <c r="FVY43" s="119"/>
      <c r="FVZ43" s="119"/>
      <c r="FWA43" s="119"/>
      <c r="FWB43" s="119"/>
      <c r="FWC43" s="119"/>
      <c r="FWD43" s="119"/>
      <c r="FWE43" s="119"/>
      <c r="FWF43" s="119"/>
      <c r="FWG43" s="119"/>
      <c r="FWH43" s="119"/>
      <c r="FWI43" s="119"/>
      <c r="FWJ43" s="119"/>
      <c r="FWK43" s="118"/>
      <c r="FWL43" s="119"/>
      <c r="FWM43" s="119"/>
      <c r="FWN43" s="119"/>
      <c r="FWO43" s="119"/>
      <c r="FWP43" s="119"/>
      <c r="FWQ43" s="119"/>
      <c r="FWR43" s="119"/>
      <c r="FWS43" s="119"/>
      <c r="FWT43" s="119"/>
      <c r="FWU43" s="119"/>
      <c r="FWV43" s="119"/>
      <c r="FWW43" s="119"/>
      <c r="FWX43" s="119"/>
      <c r="FWY43" s="119"/>
      <c r="FWZ43" s="119"/>
      <c r="FXA43" s="119"/>
      <c r="FXB43" s="119"/>
      <c r="FXC43" s="119"/>
      <c r="FXD43" s="119"/>
      <c r="FXE43" s="119"/>
      <c r="FXF43" s="119"/>
      <c r="FXG43" s="118"/>
      <c r="FXH43" s="119"/>
      <c r="FXI43" s="119"/>
      <c r="FXJ43" s="119"/>
      <c r="FXK43" s="119"/>
      <c r="FXL43" s="119"/>
      <c r="FXM43" s="119"/>
      <c r="FXN43" s="119"/>
      <c r="FXO43" s="119"/>
      <c r="FXP43" s="119"/>
      <c r="FXQ43" s="119"/>
      <c r="FXR43" s="119"/>
      <c r="FXS43" s="119"/>
      <c r="FXT43" s="119"/>
      <c r="FXU43" s="119"/>
      <c r="FXV43" s="119"/>
      <c r="FXW43" s="119"/>
      <c r="FXX43" s="119"/>
      <c r="FXY43" s="119"/>
      <c r="FXZ43" s="119"/>
      <c r="FYA43" s="119"/>
      <c r="FYB43" s="119"/>
      <c r="FYC43" s="118"/>
      <c r="FYD43" s="119"/>
      <c r="FYE43" s="119"/>
      <c r="FYF43" s="119"/>
      <c r="FYG43" s="119"/>
      <c r="FYH43" s="119"/>
      <c r="FYI43" s="119"/>
      <c r="FYJ43" s="119"/>
      <c r="FYK43" s="119"/>
      <c r="FYL43" s="119"/>
      <c r="FYM43" s="119"/>
      <c r="FYN43" s="119"/>
      <c r="FYO43" s="119"/>
      <c r="FYP43" s="119"/>
      <c r="FYQ43" s="119"/>
      <c r="FYR43" s="119"/>
      <c r="FYS43" s="119"/>
      <c r="FYT43" s="119"/>
      <c r="FYU43" s="119"/>
      <c r="FYV43" s="119"/>
      <c r="FYW43" s="119"/>
      <c r="FYX43" s="119"/>
      <c r="FYY43" s="118"/>
      <c r="FYZ43" s="119"/>
      <c r="FZA43" s="119"/>
      <c r="FZB43" s="119"/>
      <c r="FZC43" s="119"/>
      <c r="FZD43" s="119"/>
      <c r="FZE43" s="119"/>
      <c r="FZF43" s="119"/>
      <c r="FZG43" s="119"/>
      <c r="FZH43" s="119"/>
      <c r="FZI43" s="119"/>
      <c r="FZJ43" s="119"/>
      <c r="FZK43" s="119"/>
      <c r="FZL43" s="119"/>
      <c r="FZM43" s="119"/>
      <c r="FZN43" s="119"/>
      <c r="FZO43" s="119"/>
      <c r="FZP43" s="119"/>
      <c r="FZQ43" s="119"/>
      <c r="FZR43" s="119"/>
      <c r="FZS43" s="119"/>
      <c r="FZT43" s="119"/>
      <c r="FZU43" s="118"/>
      <c r="FZV43" s="119"/>
      <c r="FZW43" s="119"/>
      <c r="FZX43" s="119"/>
      <c r="FZY43" s="119"/>
      <c r="FZZ43" s="119"/>
      <c r="GAA43" s="119"/>
      <c r="GAB43" s="119"/>
      <c r="GAC43" s="119"/>
      <c r="GAD43" s="119"/>
      <c r="GAE43" s="119"/>
      <c r="GAF43" s="119"/>
      <c r="GAG43" s="119"/>
      <c r="GAH43" s="119"/>
      <c r="GAI43" s="119"/>
      <c r="GAJ43" s="119"/>
      <c r="GAK43" s="119"/>
      <c r="GAL43" s="119"/>
      <c r="GAM43" s="119"/>
      <c r="GAN43" s="119"/>
      <c r="GAO43" s="119"/>
      <c r="GAP43" s="119"/>
      <c r="GAQ43" s="118"/>
      <c r="GAR43" s="119"/>
      <c r="GAS43" s="119"/>
      <c r="GAT43" s="119"/>
      <c r="GAU43" s="119"/>
      <c r="GAV43" s="119"/>
      <c r="GAW43" s="119"/>
      <c r="GAX43" s="119"/>
      <c r="GAY43" s="119"/>
      <c r="GAZ43" s="119"/>
      <c r="GBA43" s="119"/>
      <c r="GBB43" s="119"/>
      <c r="GBC43" s="119"/>
      <c r="GBD43" s="119"/>
      <c r="GBE43" s="119"/>
      <c r="GBF43" s="119"/>
      <c r="GBG43" s="119"/>
      <c r="GBH43" s="119"/>
      <c r="GBI43" s="119"/>
      <c r="GBJ43" s="119"/>
      <c r="GBK43" s="119"/>
      <c r="GBL43" s="119"/>
      <c r="GBM43" s="118"/>
      <c r="GBN43" s="119"/>
      <c r="GBO43" s="119"/>
      <c r="GBP43" s="119"/>
      <c r="GBQ43" s="119"/>
      <c r="GBR43" s="119"/>
      <c r="GBS43" s="119"/>
      <c r="GBT43" s="119"/>
      <c r="GBU43" s="119"/>
      <c r="GBV43" s="119"/>
      <c r="GBW43" s="119"/>
      <c r="GBX43" s="119"/>
      <c r="GBY43" s="119"/>
      <c r="GBZ43" s="119"/>
      <c r="GCA43" s="119"/>
      <c r="GCB43" s="119"/>
      <c r="GCC43" s="119"/>
      <c r="GCD43" s="119"/>
      <c r="GCE43" s="119"/>
      <c r="GCF43" s="119"/>
      <c r="GCG43" s="119"/>
      <c r="GCH43" s="119"/>
      <c r="GCI43" s="118"/>
      <c r="GCJ43" s="119"/>
      <c r="GCK43" s="119"/>
      <c r="GCL43" s="119"/>
      <c r="GCM43" s="119"/>
      <c r="GCN43" s="119"/>
      <c r="GCO43" s="119"/>
      <c r="GCP43" s="119"/>
      <c r="GCQ43" s="119"/>
      <c r="GCR43" s="119"/>
      <c r="GCS43" s="119"/>
      <c r="GCT43" s="119"/>
      <c r="GCU43" s="119"/>
      <c r="GCV43" s="119"/>
      <c r="GCW43" s="119"/>
      <c r="GCX43" s="119"/>
      <c r="GCY43" s="119"/>
      <c r="GCZ43" s="119"/>
      <c r="GDA43" s="119"/>
      <c r="GDB43" s="119"/>
      <c r="GDC43" s="119"/>
      <c r="GDD43" s="119"/>
      <c r="GDE43" s="118"/>
      <c r="GDF43" s="119"/>
      <c r="GDG43" s="119"/>
      <c r="GDH43" s="119"/>
      <c r="GDI43" s="119"/>
      <c r="GDJ43" s="119"/>
      <c r="GDK43" s="119"/>
      <c r="GDL43" s="119"/>
      <c r="GDM43" s="119"/>
      <c r="GDN43" s="119"/>
      <c r="GDO43" s="119"/>
      <c r="GDP43" s="119"/>
      <c r="GDQ43" s="119"/>
      <c r="GDR43" s="119"/>
      <c r="GDS43" s="119"/>
      <c r="GDT43" s="119"/>
      <c r="GDU43" s="119"/>
      <c r="GDV43" s="119"/>
      <c r="GDW43" s="119"/>
      <c r="GDX43" s="119"/>
      <c r="GDY43" s="119"/>
      <c r="GDZ43" s="119"/>
      <c r="GEA43" s="118"/>
      <c r="GEB43" s="119"/>
      <c r="GEC43" s="119"/>
      <c r="GED43" s="119"/>
      <c r="GEE43" s="119"/>
      <c r="GEF43" s="119"/>
      <c r="GEG43" s="119"/>
      <c r="GEH43" s="119"/>
      <c r="GEI43" s="119"/>
      <c r="GEJ43" s="119"/>
      <c r="GEK43" s="119"/>
      <c r="GEL43" s="119"/>
      <c r="GEM43" s="119"/>
      <c r="GEN43" s="119"/>
      <c r="GEO43" s="119"/>
      <c r="GEP43" s="119"/>
      <c r="GEQ43" s="119"/>
      <c r="GER43" s="119"/>
      <c r="GES43" s="119"/>
      <c r="GET43" s="119"/>
      <c r="GEU43" s="119"/>
      <c r="GEV43" s="119"/>
      <c r="GEW43" s="118"/>
      <c r="GEX43" s="119"/>
      <c r="GEY43" s="119"/>
      <c r="GEZ43" s="119"/>
      <c r="GFA43" s="119"/>
      <c r="GFB43" s="119"/>
      <c r="GFC43" s="119"/>
      <c r="GFD43" s="119"/>
      <c r="GFE43" s="119"/>
      <c r="GFF43" s="119"/>
      <c r="GFG43" s="119"/>
      <c r="GFH43" s="119"/>
      <c r="GFI43" s="119"/>
      <c r="GFJ43" s="119"/>
      <c r="GFK43" s="119"/>
      <c r="GFL43" s="119"/>
      <c r="GFM43" s="119"/>
      <c r="GFN43" s="119"/>
      <c r="GFO43" s="119"/>
      <c r="GFP43" s="119"/>
      <c r="GFQ43" s="119"/>
      <c r="GFR43" s="119"/>
      <c r="GFS43" s="118"/>
      <c r="GFT43" s="119"/>
      <c r="GFU43" s="119"/>
      <c r="GFV43" s="119"/>
      <c r="GFW43" s="119"/>
      <c r="GFX43" s="119"/>
      <c r="GFY43" s="119"/>
      <c r="GFZ43" s="119"/>
      <c r="GGA43" s="119"/>
      <c r="GGB43" s="119"/>
      <c r="GGC43" s="119"/>
      <c r="GGD43" s="119"/>
      <c r="GGE43" s="119"/>
      <c r="GGF43" s="119"/>
      <c r="GGG43" s="119"/>
      <c r="GGH43" s="119"/>
      <c r="GGI43" s="119"/>
      <c r="GGJ43" s="119"/>
      <c r="GGK43" s="119"/>
      <c r="GGL43" s="119"/>
      <c r="GGM43" s="119"/>
      <c r="GGN43" s="119"/>
      <c r="GGO43" s="118"/>
      <c r="GGP43" s="119"/>
      <c r="GGQ43" s="119"/>
      <c r="GGR43" s="119"/>
      <c r="GGS43" s="119"/>
      <c r="GGT43" s="119"/>
      <c r="GGU43" s="119"/>
      <c r="GGV43" s="119"/>
      <c r="GGW43" s="119"/>
      <c r="GGX43" s="119"/>
      <c r="GGY43" s="119"/>
      <c r="GGZ43" s="119"/>
      <c r="GHA43" s="119"/>
      <c r="GHB43" s="119"/>
      <c r="GHC43" s="119"/>
      <c r="GHD43" s="119"/>
      <c r="GHE43" s="119"/>
      <c r="GHF43" s="119"/>
      <c r="GHG43" s="119"/>
      <c r="GHH43" s="119"/>
      <c r="GHI43" s="119"/>
      <c r="GHJ43" s="119"/>
      <c r="GHK43" s="118"/>
      <c r="GHL43" s="119"/>
      <c r="GHM43" s="119"/>
      <c r="GHN43" s="119"/>
      <c r="GHO43" s="119"/>
      <c r="GHP43" s="119"/>
      <c r="GHQ43" s="119"/>
      <c r="GHR43" s="119"/>
      <c r="GHS43" s="119"/>
      <c r="GHT43" s="119"/>
      <c r="GHU43" s="119"/>
      <c r="GHV43" s="119"/>
      <c r="GHW43" s="119"/>
      <c r="GHX43" s="119"/>
      <c r="GHY43" s="119"/>
      <c r="GHZ43" s="119"/>
      <c r="GIA43" s="119"/>
      <c r="GIB43" s="119"/>
      <c r="GIC43" s="119"/>
      <c r="GID43" s="119"/>
      <c r="GIE43" s="119"/>
      <c r="GIF43" s="119"/>
      <c r="GIG43" s="118"/>
      <c r="GIH43" s="119"/>
      <c r="GII43" s="119"/>
      <c r="GIJ43" s="119"/>
      <c r="GIK43" s="119"/>
      <c r="GIL43" s="119"/>
      <c r="GIM43" s="119"/>
      <c r="GIN43" s="119"/>
      <c r="GIO43" s="119"/>
      <c r="GIP43" s="119"/>
      <c r="GIQ43" s="119"/>
      <c r="GIR43" s="119"/>
      <c r="GIS43" s="119"/>
      <c r="GIT43" s="119"/>
      <c r="GIU43" s="119"/>
      <c r="GIV43" s="119"/>
      <c r="GIW43" s="119"/>
      <c r="GIX43" s="119"/>
      <c r="GIY43" s="119"/>
      <c r="GIZ43" s="119"/>
      <c r="GJA43" s="119"/>
      <c r="GJB43" s="119"/>
      <c r="GJC43" s="118"/>
      <c r="GJD43" s="119"/>
      <c r="GJE43" s="119"/>
      <c r="GJF43" s="119"/>
      <c r="GJG43" s="119"/>
      <c r="GJH43" s="119"/>
      <c r="GJI43" s="119"/>
      <c r="GJJ43" s="119"/>
      <c r="GJK43" s="119"/>
      <c r="GJL43" s="119"/>
      <c r="GJM43" s="119"/>
      <c r="GJN43" s="119"/>
      <c r="GJO43" s="119"/>
      <c r="GJP43" s="119"/>
      <c r="GJQ43" s="119"/>
      <c r="GJR43" s="119"/>
      <c r="GJS43" s="119"/>
      <c r="GJT43" s="119"/>
      <c r="GJU43" s="119"/>
      <c r="GJV43" s="119"/>
      <c r="GJW43" s="119"/>
      <c r="GJX43" s="119"/>
      <c r="GJY43" s="118"/>
      <c r="GJZ43" s="119"/>
      <c r="GKA43" s="119"/>
      <c r="GKB43" s="119"/>
      <c r="GKC43" s="119"/>
      <c r="GKD43" s="119"/>
      <c r="GKE43" s="119"/>
      <c r="GKF43" s="119"/>
      <c r="GKG43" s="119"/>
      <c r="GKH43" s="119"/>
      <c r="GKI43" s="119"/>
      <c r="GKJ43" s="119"/>
      <c r="GKK43" s="119"/>
      <c r="GKL43" s="119"/>
      <c r="GKM43" s="119"/>
      <c r="GKN43" s="119"/>
      <c r="GKO43" s="119"/>
      <c r="GKP43" s="119"/>
      <c r="GKQ43" s="119"/>
      <c r="GKR43" s="119"/>
      <c r="GKS43" s="119"/>
      <c r="GKT43" s="119"/>
      <c r="GKU43" s="118"/>
      <c r="GKV43" s="119"/>
      <c r="GKW43" s="119"/>
      <c r="GKX43" s="119"/>
      <c r="GKY43" s="119"/>
      <c r="GKZ43" s="119"/>
      <c r="GLA43" s="119"/>
      <c r="GLB43" s="119"/>
      <c r="GLC43" s="119"/>
      <c r="GLD43" s="119"/>
      <c r="GLE43" s="119"/>
      <c r="GLF43" s="119"/>
      <c r="GLG43" s="119"/>
      <c r="GLH43" s="119"/>
      <c r="GLI43" s="119"/>
      <c r="GLJ43" s="119"/>
      <c r="GLK43" s="119"/>
      <c r="GLL43" s="119"/>
      <c r="GLM43" s="119"/>
      <c r="GLN43" s="119"/>
      <c r="GLO43" s="119"/>
      <c r="GLP43" s="119"/>
      <c r="GLQ43" s="118"/>
      <c r="GLR43" s="119"/>
      <c r="GLS43" s="119"/>
      <c r="GLT43" s="119"/>
      <c r="GLU43" s="119"/>
      <c r="GLV43" s="119"/>
      <c r="GLW43" s="119"/>
      <c r="GLX43" s="119"/>
      <c r="GLY43" s="119"/>
      <c r="GLZ43" s="119"/>
      <c r="GMA43" s="119"/>
      <c r="GMB43" s="119"/>
      <c r="GMC43" s="119"/>
      <c r="GMD43" s="119"/>
      <c r="GME43" s="119"/>
      <c r="GMF43" s="119"/>
      <c r="GMG43" s="119"/>
      <c r="GMH43" s="119"/>
      <c r="GMI43" s="119"/>
      <c r="GMJ43" s="119"/>
      <c r="GMK43" s="119"/>
      <c r="GML43" s="119"/>
      <c r="GMM43" s="118"/>
      <c r="GMN43" s="119"/>
      <c r="GMO43" s="119"/>
      <c r="GMP43" s="119"/>
      <c r="GMQ43" s="119"/>
      <c r="GMR43" s="119"/>
      <c r="GMS43" s="119"/>
      <c r="GMT43" s="119"/>
      <c r="GMU43" s="119"/>
      <c r="GMV43" s="119"/>
      <c r="GMW43" s="119"/>
      <c r="GMX43" s="119"/>
      <c r="GMY43" s="119"/>
      <c r="GMZ43" s="119"/>
      <c r="GNA43" s="119"/>
      <c r="GNB43" s="119"/>
      <c r="GNC43" s="119"/>
      <c r="GND43" s="119"/>
      <c r="GNE43" s="119"/>
      <c r="GNF43" s="119"/>
      <c r="GNG43" s="119"/>
      <c r="GNH43" s="119"/>
      <c r="GNI43" s="118"/>
      <c r="GNJ43" s="119"/>
      <c r="GNK43" s="119"/>
      <c r="GNL43" s="119"/>
      <c r="GNM43" s="119"/>
      <c r="GNN43" s="119"/>
      <c r="GNO43" s="119"/>
      <c r="GNP43" s="119"/>
      <c r="GNQ43" s="119"/>
      <c r="GNR43" s="119"/>
      <c r="GNS43" s="119"/>
      <c r="GNT43" s="119"/>
      <c r="GNU43" s="119"/>
      <c r="GNV43" s="119"/>
      <c r="GNW43" s="119"/>
      <c r="GNX43" s="119"/>
      <c r="GNY43" s="119"/>
      <c r="GNZ43" s="119"/>
      <c r="GOA43" s="119"/>
      <c r="GOB43" s="119"/>
      <c r="GOC43" s="119"/>
      <c r="GOD43" s="119"/>
      <c r="GOE43" s="118"/>
      <c r="GOF43" s="119"/>
      <c r="GOG43" s="119"/>
      <c r="GOH43" s="119"/>
      <c r="GOI43" s="119"/>
      <c r="GOJ43" s="119"/>
      <c r="GOK43" s="119"/>
      <c r="GOL43" s="119"/>
      <c r="GOM43" s="119"/>
      <c r="GON43" s="119"/>
      <c r="GOO43" s="119"/>
      <c r="GOP43" s="119"/>
      <c r="GOQ43" s="119"/>
      <c r="GOR43" s="119"/>
      <c r="GOS43" s="119"/>
      <c r="GOT43" s="119"/>
      <c r="GOU43" s="119"/>
      <c r="GOV43" s="119"/>
      <c r="GOW43" s="119"/>
      <c r="GOX43" s="119"/>
      <c r="GOY43" s="119"/>
      <c r="GOZ43" s="119"/>
      <c r="GPA43" s="118"/>
      <c r="GPB43" s="119"/>
      <c r="GPC43" s="119"/>
      <c r="GPD43" s="119"/>
      <c r="GPE43" s="119"/>
      <c r="GPF43" s="119"/>
      <c r="GPG43" s="119"/>
      <c r="GPH43" s="119"/>
      <c r="GPI43" s="119"/>
      <c r="GPJ43" s="119"/>
      <c r="GPK43" s="119"/>
      <c r="GPL43" s="119"/>
      <c r="GPM43" s="119"/>
      <c r="GPN43" s="119"/>
      <c r="GPO43" s="119"/>
      <c r="GPP43" s="119"/>
      <c r="GPQ43" s="119"/>
      <c r="GPR43" s="119"/>
      <c r="GPS43" s="119"/>
      <c r="GPT43" s="119"/>
      <c r="GPU43" s="119"/>
      <c r="GPV43" s="119"/>
      <c r="GPW43" s="118"/>
      <c r="GPX43" s="119"/>
      <c r="GPY43" s="119"/>
      <c r="GPZ43" s="119"/>
      <c r="GQA43" s="119"/>
      <c r="GQB43" s="119"/>
      <c r="GQC43" s="119"/>
      <c r="GQD43" s="119"/>
      <c r="GQE43" s="119"/>
      <c r="GQF43" s="119"/>
      <c r="GQG43" s="119"/>
      <c r="GQH43" s="119"/>
      <c r="GQI43" s="119"/>
      <c r="GQJ43" s="119"/>
      <c r="GQK43" s="119"/>
      <c r="GQL43" s="119"/>
      <c r="GQM43" s="119"/>
      <c r="GQN43" s="119"/>
      <c r="GQO43" s="119"/>
      <c r="GQP43" s="119"/>
      <c r="GQQ43" s="119"/>
      <c r="GQR43" s="119"/>
      <c r="GQS43" s="118"/>
      <c r="GQT43" s="119"/>
      <c r="GQU43" s="119"/>
      <c r="GQV43" s="119"/>
      <c r="GQW43" s="119"/>
      <c r="GQX43" s="119"/>
      <c r="GQY43" s="119"/>
      <c r="GQZ43" s="119"/>
      <c r="GRA43" s="119"/>
      <c r="GRB43" s="119"/>
      <c r="GRC43" s="119"/>
      <c r="GRD43" s="119"/>
      <c r="GRE43" s="119"/>
      <c r="GRF43" s="119"/>
      <c r="GRG43" s="119"/>
      <c r="GRH43" s="119"/>
      <c r="GRI43" s="119"/>
      <c r="GRJ43" s="119"/>
      <c r="GRK43" s="119"/>
      <c r="GRL43" s="119"/>
      <c r="GRM43" s="119"/>
      <c r="GRN43" s="119"/>
      <c r="GRO43" s="118"/>
      <c r="GRP43" s="119"/>
      <c r="GRQ43" s="119"/>
      <c r="GRR43" s="119"/>
      <c r="GRS43" s="119"/>
      <c r="GRT43" s="119"/>
      <c r="GRU43" s="119"/>
      <c r="GRV43" s="119"/>
      <c r="GRW43" s="119"/>
      <c r="GRX43" s="119"/>
      <c r="GRY43" s="119"/>
      <c r="GRZ43" s="119"/>
      <c r="GSA43" s="119"/>
      <c r="GSB43" s="119"/>
      <c r="GSC43" s="119"/>
      <c r="GSD43" s="119"/>
      <c r="GSE43" s="119"/>
      <c r="GSF43" s="119"/>
      <c r="GSG43" s="119"/>
      <c r="GSH43" s="119"/>
      <c r="GSI43" s="119"/>
      <c r="GSJ43" s="119"/>
      <c r="GSK43" s="118"/>
      <c r="GSL43" s="119"/>
      <c r="GSM43" s="119"/>
      <c r="GSN43" s="119"/>
      <c r="GSO43" s="119"/>
      <c r="GSP43" s="119"/>
      <c r="GSQ43" s="119"/>
      <c r="GSR43" s="119"/>
      <c r="GSS43" s="119"/>
      <c r="GST43" s="119"/>
      <c r="GSU43" s="119"/>
      <c r="GSV43" s="119"/>
      <c r="GSW43" s="119"/>
      <c r="GSX43" s="119"/>
      <c r="GSY43" s="119"/>
      <c r="GSZ43" s="119"/>
      <c r="GTA43" s="119"/>
      <c r="GTB43" s="119"/>
      <c r="GTC43" s="119"/>
      <c r="GTD43" s="119"/>
      <c r="GTE43" s="119"/>
      <c r="GTF43" s="119"/>
      <c r="GTG43" s="118"/>
      <c r="GTH43" s="119"/>
      <c r="GTI43" s="119"/>
      <c r="GTJ43" s="119"/>
      <c r="GTK43" s="119"/>
      <c r="GTL43" s="119"/>
      <c r="GTM43" s="119"/>
      <c r="GTN43" s="119"/>
      <c r="GTO43" s="119"/>
      <c r="GTP43" s="119"/>
      <c r="GTQ43" s="119"/>
      <c r="GTR43" s="119"/>
      <c r="GTS43" s="119"/>
      <c r="GTT43" s="119"/>
      <c r="GTU43" s="119"/>
      <c r="GTV43" s="119"/>
      <c r="GTW43" s="119"/>
      <c r="GTX43" s="119"/>
      <c r="GTY43" s="119"/>
      <c r="GTZ43" s="119"/>
      <c r="GUA43" s="119"/>
      <c r="GUB43" s="119"/>
      <c r="GUC43" s="118"/>
      <c r="GUD43" s="119"/>
      <c r="GUE43" s="119"/>
      <c r="GUF43" s="119"/>
      <c r="GUG43" s="119"/>
      <c r="GUH43" s="119"/>
      <c r="GUI43" s="119"/>
      <c r="GUJ43" s="119"/>
      <c r="GUK43" s="119"/>
      <c r="GUL43" s="119"/>
      <c r="GUM43" s="119"/>
      <c r="GUN43" s="119"/>
      <c r="GUO43" s="119"/>
      <c r="GUP43" s="119"/>
      <c r="GUQ43" s="119"/>
      <c r="GUR43" s="119"/>
      <c r="GUS43" s="119"/>
      <c r="GUT43" s="119"/>
      <c r="GUU43" s="119"/>
      <c r="GUV43" s="119"/>
      <c r="GUW43" s="119"/>
      <c r="GUX43" s="119"/>
      <c r="GUY43" s="118"/>
      <c r="GUZ43" s="119"/>
      <c r="GVA43" s="119"/>
      <c r="GVB43" s="119"/>
      <c r="GVC43" s="119"/>
      <c r="GVD43" s="119"/>
      <c r="GVE43" s="119"/>
      <c r="GVF43" s="119"/>
      <c r="GVG43" s="119"/>
      <c r="GVH43" s="119"/>
      <c r="GVI43" s="119"/>
      <c r="GVJ43" s="119"/>
      <c r="GVK43" s="119"/>
      <c r="GVL43" s="119"/>
      <c r="GVM43" s="119"/>
      <c r="GVN43" s="119"/>
      <c r="GVO43" s="119"/>
      <c r="GVP43" s="119"/>
      <c r="GVQ43" s="119"/>
      <c r="GVR43" s="119"/>
      <c r="GVS43" s="119"/>
      <c r="GVT43" s="119"/>
      <c r="GVU43" s="118"/>
      <c r="GVV43" s="119"/>
      <c r="GVW43" s="119"/>
      <c r="GVX43" s="119"/>
      <c r="GVY43" s="119"/>
      <c r="GVZ43" s="119"/>
      <c r="GWA43" s="119"/>
      <c r="GWB43" s="119"/>
      <c r="GWC43" s="119"/>
      <c r="GWD43" s="119"/>
      <c r="GWE43" s="119"/>
      <c r="GWF43" s="119"/>
      <c r="GWG43" s="119"/>
      <c r="GWH43" s="119"/>
      <c r="GWI43" s="119"/>
      <c r="GWJ43" s="119"/>
      <c r="GWK43" s="119"/>
      <c r="GWL43" s="119"/>
      <c r="GWM43" s="119"/>
      <c r="GWN43" s="119"/>
      <c r="GWO43" s="119"/>
      <c r="GWP43" s="119"/>
      <c r="GWQ43" s="118"/>
      <c r="GWR43" s="119"/>
      <c r="GWS43" s="119"/>
      <c r="GWT43" s="119"/>
      <c r="GWU43" s="119"/>
      <c r="GWV43" s="119"/>
      <c r="GWW43" s="119"/>
      <c r="GWX43" s="119"/>
      <c r="GWY43" s="119"/>
      <c r="GWZ43" s="119"/>
      <c r="GXA43" s="119"/>
      <c r="GXB43" s="119"/>
      <c r="GXC43" s="119"/>
      <c r="GXD43" s="119"/>
      <c r="GXE43" s="119"/>
      <c r="GXF43" s="119"/>
      <c r="GXG43" s="119"/>
      <c r="GXH43" s="119"/>
      <c r="GXI43" s="119"/>
      <c r="GXJ43" s="119"/>
      <c r="GXK43" s="119"/>
      <c r="GXL43" s="119"/>
      <c r="GXM43" s="118"/>
      <c r="GXN43" s="119"/>
      <c r="GXO43" s="119"/>
      <c r="GXP43" s="119"/>
      <c r="GXQ43" s="119"/>
      <c r="GXR43" s="119"/>
      <c r="GXS43" s="119"/>
      <c r="GXT43" s="119"/>
      <c r="GXU43" s="119"/>
      <c r="GXV43" s="119"/>
      <c r="GXW43" s="119"/>
      <c r="GXX43" s="119"/>
      <c r="GXY43" s="119"/>
      <c r="GXZ43" s="119"/>
      <c r="GYA43" s="119"/>
      <c r="GYB43" s="119"/>
      <c r="GYC43" s="119"/>
      <c r="GYD43" s="119"/>
      <c r="GYE43" s="119"/>
      <c r="GYF43" s="119"/>
      <c r="GYG43" s="119"/>
      <c r="GYH43" s="119"/>
      <c r="GYI43" s="118"/>
      <c r="GYJ43" s="119"/>
      <c r="GYK43" s="119"/>
      <c r="GYL43" s="119"/>
      <c r="GYM43" s="119"/>
      <c r="GYN43" s="119"/>
      <c r="GYO43" s="119"/>
      <c r="GYP43" s="119"/>
      <c r="GYQ43" s="119"/>
      <c r="GYR43" s="119"/>
      <c r="GYS43" s="119"/>
      <c r="GYT43" s="119"/>
      <c r="GYU43" s="119"/>
      <c r="GYV43" s="119"/>
      <c r="GYW43" s="119"/>
      <c r="GYX43" s="119"/>
      <c r="GYY43" s="119"/>
      <c r="GYZ43" s="119"/>
      <c r="GZA43" s="119"/>
      <c r="GZB43" s="119"/>
      <c r="GZC43" s="119"/>
      <c r="GZD43" s="119"/>
      <c r="GZE43" s="118"/>
      <c r="GZF43" s="119"/>
      <c r="GZG43" s="119"/>
      <c r="GZH43" s="119"/>
      <c r="GZI43" s="119"/>
      <c r="GZJ43" s="119"/>
      <c r="GZK43" s="119"/>
      <c r="GZL43" s="119"/>
      <c r="GZM43" s="119"/>
      <c r="GZN43" s="119"/>
      <c r="GZO43" s="119"/>
      <c r="GZP43" s="119"/>
      <c r="GZQ43" s="119"/>
      <c r="GZR43" s="119"/>
      <c r="GZS43" s="119"/>
      <c r="GZT43" s="119"/>
      <c r="GZU43" s="119"/>
      <c r="GZV43" s="119"/>
      <c r="GZW43" s="119"/>
      <c r="GZX43" s="119"/>
      <c r="GZY43" s="119"/>
      <c r="GZZ43" s="119"/>
      <c r="HAA43" s="118"/>
      <c r="HAB43" s="119"/>
      <c r="HAC43" s="119"/>
      <c r="HAD43" s="119"/>
      <c r="HAE43" s="119"/>
      <c r="HAF43" s="119"/>
      <c r="HAG43" s="119"/>
      <c r="HAH43" s="119"/>
      <c r="HAI43" s="119"/>
      <c r="HAJ43" s="119"/>
      <c r="HAK43" s="119"/>
      <c r="HAL43" s="119"/>
      <c r="HAM43" s="119"/>
      <c r="HAN43" s="119"/>
      <c r="HAO43" s="119"/>
      <c r="HAP43" s="119"/>
      <c r="HAQ43" s="119"/>
      <c r="HAR43" s="119"/>
      <c r="HAS43" s="119"/>
      <c r="HAT43" s="119"/>
      <c r="HAU43" s="119"/>
      <c r="HAV43" s="119"/>
      <c r="HAW43" s="118"/>
      <c r="HAX43" s="119"/>
      <c r="HAY43" s="119"/>
      <c r="HAZ43" s="119"/>
      <c r="HBA43" s="119"/>
      <c r="HBB43" s="119"/>
      <c r="HBC43" s="119"/>
      <c r="HBD43" s="119"/>
      <c r="HBE43" s="119"/>
      <c r="HBF43" s="119"/>
      <c r="HBG43" s="119"/>
      <c r="HBH43" s="119"/>
      <c r="HBI43" s="119"/>
      <c r="HBJ43" s="119"/>
      <c r="HBK43" s="119"/>
      <c r="HBL43" s="119"/>
      <c r="HBM43" s="119"/>
      <c r="HBN43" s="119"/>
      <c r="HBO43" s="119"/>
      <c r="HBP43" s="119"/>
      <c r="HBQ43" s="119"/>
      <c r="HBR43" s="119"/>
      <c r="HBS43" s="118"/>
      <c r="HBT43" s="119"/>
      <c r="HBU43" s="119"/>
      <c r="HBV43" s="119"/>
      <c r="HBW43" s="119"/>
      <c r="HBX43" s="119"/>
      <c r="HBY43" s="119"/>
      <c r="HBZ43" s="119"/>
      <c r="HCA43" s="119"/>
      <c r="HCB43" s="119"/>
      <c r="HCC43" s="119"/>
      <c r="HCD43" s="119"/>
      <c r="HCE43" s="119"/>
      <c r="HCF43" s="119"/>
      <c r="HCG43" s="119"/>
      <c r="HCH43" s="119"/>
      <c r="HCI43" s="119"/>
      <c r="HCJ43" s="119"/>
      <c r="HCK43" s="119"/>
      <c r="HCL43" s="119"/>
      <c r="HCM43" s="119"/>
      <c r="HCN43" s="119"/>
      <c r="HCO43" s="118"/>
      <c r="HCP43" s="119"/>
      <c r="HCQ43" s="119"/>
      <c r="HCR43" s="119"/>
      <c r="HCS43" s="119"/>
      <c r="HCT43" s="119"/>
      <c r="HCU43" s="119"/>
      <c r="HCV43" s="119"/>
      <c r="HCW43" s="119"/>
      <c r="HCX43" s="119"/>
      <c r="HCY43" s="119"/>
      <c r="HCZ43" s="119"/>
      <c r="HDA43" s="119"/>
      <c r="HDB43" s="119"/>
      <c r="HDC43" s="119"/>
      <c r="HDD43" s="119"/>
      <c r="HDE43" s="119"/>
      <c r="HDF43" s="119"/>
      <c r="HDG43" s="119"/>
      <c r="HDH43" s="119"/>
      <c r="HDI43" s="119"/>
      <c r="HDJ43" s="119"/>
      <c r="HDK43" s="118"/>
      <c r="HDL43" s="119"/>
      <c r="HDM43" s="119"/>
      <c r="HDN43" s="119"/>
      <c r="HDO43" s="119"/>
      <c r="HDP43" s="119"/>
      <c r="HDQ43" s="119"/>
      <c r="HDR43" s="119"/>
      <c r="HDS43" s="119"/>
      <c r="HDT43" s="119"/>
      <c r="HDU43" s="119"/>
      <c r="HDV43" s="119"/>
      <c r="HDW43" s="119"/>
      <c r="HDX43" s="119"/>
      <c r="HDY43" s="119"/>
      <c r="HDZ43" s="119"/>
      <c r="HEA43" s="119"/>
      <c r="HEB43" s="119"/>
      <c r="HEC43" s="119"/>
      <c r="HED43" s="119"/>
      <c r="HEE43" s="119"/>
      <c r="HEF43" s="119"/>
      <c r="HEG43" s="118"/>
      <c r="HEH43" s="119"/>
      <c r="HEI43" s="119"/>
      <c r="HEJ43" s="119"/>
      <c r="HEK43" s="119"/>
      <c r="HEL43" s="119"/>
      <c r="HEM43" s="119"/>
      <c r="HEN43" s="119"/>
      <c r="HEO43" s="119"/>
      <c r="HEP43" s="119"/>
      <c r="HEQ43" s="119"/>
      <c r="HER43" s="119"/>
      <c r="HES43" s="119"/>
      <c r="HET43" s="119"/>
      <c r="HEU43" s="119"/>
      <c r="HEV43" s="119"/>
      <c r="HEW43" s="119"/>
      <c r="HEX43" s="119"/>
      <c r="HEY43" s="119"/>
      <c r="HEZ43" s="119"/>
      <c r="HFA43" s="119"/>
      <c r="HFB43" s="119"/>
      <c r="HFC43" s="118"/>
      <c r="HFD43" s="119"/>
      <c r="HFE43" s="119"/>
      <c r="HFF43" s="119"/>
      <c r="HFG43" s="119"/>
      <c r="HFH43" s="119"/>
      <c r="HFI43" s="119"/>
      <c r="HFJ43" s="119"/>
      <c r="HFK43" s="119"/>
      <c r="HFL43" s="119"/>
      <c r="HFM43" s="119"/>
      <c r="HFN43" s="119"/>
      <c r="HFO43" s="119"/>
      <c r="HFP43" s="119"/>
      <c r="HFQ43" s="119"/>
      <c r="HFR43" s="119"/>
      <c r="HFS43" s="119"/>
      <c r="HFT43" s="119"/>
      <c r="HFU43" s="119"/>
      <c r="HFV43" s="119"/>
      <c r="HFW43" s="119"/>
      <c r="HFX43" s="119"/>
      <c r="HFY43" s="118"/>
      <c r="HFZ43" s="119"/>
      <c r="HGA43" s="119"/>
      <c r="HGB43" s="119"/>
      <c r="HGC43" s="119"/>
      <c r="HGD43" s="119"/>
      <c r="HGE43" s="119"/>
      <c r="HGF43" s="119"/>
      <c r="HGG43" s="119"/>
      <c r="HGH43" s="119"/>
      <c r="HGI43" s="119"/>
      <c r="HGJ43" s="119"/>
      <c r="HGK43" s="119"/>
      <c r="HGL43" s="119"/>
      <c r="HGM43" s="119"/>
      <c r="HGN43" s="119"/>
      <c r="HGO43" s="119"/>
      <c r="HGP43" s="119"/>
      <c r="HGQ43" s="119"/>
      <c r="HGR43" s="119"/>
      <c r="HGS43" s="119"/>
      <c r="HGT43" s="119"/>
      <c r="HGU43" s="118"/>
      <c r="HGV43" s="119"/>
      <c r="HGW43" s="119"/>
      <c r="HGX43" s="119"/>
      <c r="HGY43" s="119"/>
      <c r="HGZ43" s="119"/>
      <c r="HHA43" s="119"/>
      <c r="HHB43" s="119"/>
      <c r="HHC43" s="119"/>
      <c r="HHD43" s="119"/>
      <c r="HHE43" s="119"/>
      <c r="HHF43" s="119"/>
      <c r="HHG43" s="119"/>
      <c r="HHH43" s="119"/>
      <c r="HHI43" s="119"/>
      <c r="HHJ43" s="119"/>
      <c r="HHK43" s="119"/>
      <c r="HHL43" s="119"/>
      <c r="HHM43" s="119"/>
      <c r="HHN43" s="119"/>
      <c r="HHO43" s="119"/>
      <c r="HHP43" s="119"/>
      <c r="HHQ43" s="118"/>
      <c r="HHR43" s="119"/>
      <c r="HHS43" s="119"/>
      <c r="HHT43" s="119"/>
      <c r="HHU43" s="119"/>
      <c r="HHV43" s="119"/>
      <c r="HHW43" s="119"/>
      <c r="HHX43" s="119"/>
      <c r="HHY43" s="119"/>
      <c r="HHZ43" s="119"/>
      <c r="HIA43" s="119"/>
      <c r="HIB43" s="119"/>
      <c r="HIC43" s="119"/>
      <c r="HID43" s="119"/>
      <c r="HIE43" s="119"/>
      <c r="HIF43" s="119"/>
      <c r="HIG43" s="119"/>
      <c r="HIH43" s="119"/>
      <c r="HII43" s="119"/>
      <c r="HIJ43" s="119"/>
      <c r="HIK43" s="119"/>
      <c r="HIL43" s="119"/>
      <c r="HIM43" s="118"/>
      <c r="HIN43" s="119"/>
      <c r="HIO43" s="119"/>
      <c r="HIP43" s="119"/>
      <c r="HIQ43" s="119"/>
      <c r="HIR43" s="119"/>
      <c r="HIS43" s="119"/>
      <c r="HIT43" s="119"/>
      <c r="HIU43" s="119"/>
      <c r="HIV43" s="119"/>
      <c r="HIW43" s="119"/>
      <c r="HIX43" s="119"/>
      <c r="HIY43" s="119"/>
      <c r="HIZ43" s="119"/>
      <c r="HJA43" s="119"/>
      <c r="HJB43" s="119"/>
      <c r="HJC43" s="119"/>
      <c r="HJD43" s="119"/>
      <c r="HJE43" s="119"/>
      <c r="HJF43" s="119"/>
      <c r="HJG43" s="119"/>
      <c r="HJH43" s="119"/>
      <c r="HJI43" s="118"/>
      <c r="HJJ43" s="119"/>
      <c r="HJK43" s="119"/>
      <c r="HJL43" s="119"/>
      <c r="HJM43" s="119"/>
      <c r="HJN43" s="119"/>
      <c r="HJO43" s="119"/>
      <c r="HJP43" s="119"/>
      <c r="HJQ43" s="119"/>
      <c r="HJR43" s="119"/>
      <c r="HJS43" s="119"/>
      <c r="HJT43" s="119"/>
      <c r="HJU43" s="119"/>
      <c r="HJV43" s="119"/>
      <c r="HJW43" s="119"/>
      <c r="HJX43" s="119"/>
      <c r="HJY43" s="119"/>
      <c r="HJZ43" s="119"/>
      <c r="HKA43" s="119"/>
      <c r="HKB43" s="119"/>
      <c r="HKC43" s="119"/>
      <c r="HKD43" s="119"/>
      <c r="HKE43" s="118"/>
      <c r="HKF43" s="119"/>
      <c r="HKG43" s="119"/>
      <c r="HKH43" s="119"/>
      <c r="HKI43" s="119"/>
      <c r="HKJ43" s="119"/>
      <c r="HKK43" s="119"/>
      <c r="HKL43" s="119"/>
      <c r="HKM43" s="119"/>
      <c r="HKN43" s="119"/>
      <c r="HKO43" s="119"/>
      <c r="HKP43" s="119"/>
      <c r="HKQ43" s="119"/>
      <c r="HKR43" s="119"/>
      <c r="HKS43" s="119"/>
      <c r="HKT43" s="119"/>
      <c r="HKU43" s="119"/>
      <c r="HKV43" s="119"/>
      <c r="HKW43" s="119"/>
      <c r="HKX43" s="119"/>
      <c r="HKY43" s="119"/>
      <c r="HKZ43" s="119"/>
      <c r="HLA43" s="118"/>
      <c r="HLB43" s="119"/>
      <c r="HLC43" s="119"/>
      <c r="HLD43" s="119"/>
      <c r="HLE43" s="119"/>
      <c r="HLF43" s="119"/>
      <c r="HLG43" s="119"/>
      <c r="HLH43" s="119"/>
      <c r="HLI43" s="119"/>
      <c r="HLJ43" s="119"/>
      <c r="HLK43" s="119"/>
      <c r="HLL43" s="119"/>
      <c r="HLM43" s="119"/>
      <c r="HLN43" s="119"/>
      <c r="HLO43" s="119"/>
      <c r="HLP43" s="119"/>
      <c r="HLQ43" s="119"/>
      <c r="HLR43" s="119"/>
      <c r="HLS43" s="119"/>
      <c r="HLT43" s="119"/>
      <c r="HLU43" s="119"/>
      <c r="HLV43" s="119"/>
      <c r="HLW43" s="118"/>
      <c r="HLX43" s="119"/>
      <c r="HLY43" s="119"/>
      <c r="HLZ43" s="119"/>
      <c r="HMA43" s="119"/>
      <c r="HMB43" s="119"/>
      <c r="HMC43" s="119"/>
      <c r="HMD43" s="119"/>
      <c r="HME43" s="119"/>
      <c r="HMF43" s="119"/>
      <c r="HMG43" s="119"/>
      <c r="HMH43" s="119"/>
      <c r="HMI43" s="119"/>
      <c r="HMJ43" s="119"/>
      <c r="HMK43" s="119"/>
      <c r="HML43" s="119"/>
      <c r="HMM43" s="119"/>
      <c r="HMN43" s="119"/>
      <c r="HMO43" s="119"/>
      <c r="HMP43" s="119"/>
      <c r="HMQ43" s="119"/>
      <c r="HMR43" s="119"/>
      <c r="HMS43" s="118"/>
      <c r="HMT43" s="119"/>
      <c r="HMU43" s="119"/>
      <c r="HMV43" s="119"/>
      <c r="HMW43" s="119"/>
      <c r="HMX43" s="119"/>
      <c r="HMY43" s="119"/>
      <c r="HMZ43" s="119"/>
      <c r="HNA43" s="119"/>
      <c r="HNB43" s="119"/>
      <c r="HNC43" s="119"/>
      <c r="HND43" s="119"/>
      <c r="HNE43" s="119"/>
      <c r="HNF43" s="119"/>
      <c r="HNG43" s="119"/>
      <c r="HNH43" s="119"/>
      <c r="HNI43" s="119"/>
      <c r="HNJ43" s="119"/>
      <c r="HNK43" s="119"/>
      <c r="HNL43" s="119"/>
      <c r="HNM43" s="119"/>
      <c r="HNN43" s="119"/>
      <c r="HNO43" s="118"/>
      <c r="HNP43" s="119"/>
      <c r="HNQ43" s="119"/>
      <c r="HNR43" s="119"/>
      <c r="HNS43" s="119"/>
      <c r="HNT43" s="119"/>
      <c r="HNU43" s="119"/>
      <c r="HNV43" s="119"/>
      <c r="HNW43" s="119"/>
      <c r="HNX43" s="119"/>
      <c r="HNY43" s="119"/>
      <c r="HNZ43" s="119"/>
      <c r="HOA43" s="119"/>
      <c r="HOB43" s="119"/>
      <c r="HOC43" s="119"/>
      <c r="HOD43" s="119"/>
      <c r="HOE43" s="119"/>
      <c r="HOF43" s="119"/>
      <c r="HOG43" s="119"/>
      <c r="HOH43" s="119"/>
      <c r="HOI43" s="119"/>
      <c r="HOJ43" s="119"/>
      <c r="HOK43" s="118"/>
      <c r="HOL43" s="119"/>
      <c r="HOM43" s="119"/>
      <c r="HON43" s="119"/>
      <c r="HOO43" s="119"/>
      <c r="HOP43" s="119"/>
      <c r="HOQ43" s="119"/>
      <c r="HOR43" s="119"/>
      <c r="HOS43" s="119"/>
      <c r="HOT43" s="119"/>
      <c r="HOU43" s="119"/>
      <c r="HOV43" s="119"/>
      <c r="HOW43" s="119"/>
      <c r="HOX43" s="119"/>
      <c r="HOY43" s="119"/>
      <c r="HOZ43" s="119"/>
      <c r="HPA43" s="119"/>
      <c r="HPB43" s="119"/>
      <c r="HPC43" s="119"/>
      <c r="HPD43" s="119"/>
      <c r="HPE43" s="119"/>
      <c r="HPF43" s="119"/>
      <c r="HPG43" s="118"/>
      <c r="HPH43" s="119"/>
      <c r="HPI43" s="119"/>
      <c r="HPJ43" s="119"/>
      <c r="HPK43" s="119"/>
      <c r="HPL43" s="119"/>
      <c r="HPM43" s="119"/>
      <c r="HPN43" s="119"/>
      <c r="HPO43" s="119"/>
      <c r="HPP43" s="119"/>
      <c r="HPQ43" s="119"/>
      <c r="HPR43" s="119"/>
      <c r="HPS43" s="119"/>
      <c r="HPT43" s="119"/>
      <c r="HPU43" s="119"/>
      <c r="HPV43" s="119"/>
      <c r="HPW43" s="119"/>
      <c r="HPX43" s="119"/>
      <c r="HPY43" s="119"/>
      <c r="HPZ43" s="119"/>
      <c r="HQA43" s="119"/>
      <c r="HQB43" s="119"/>
      <c r="HQC43" s="118"/>
      <c r="HQD43" s="119"/>
      <c r="HQE43" s="119"/>
      <c r="HQF43" s="119"/>
      <c r="HQG43" s="119"/>
      <c r="HQH43" s="119"/>
      <c r="HQI43" s="119"/>
      <c r="HQJ43" s="119"/>
      <c r="HQK43" s="119"/>
      <c r="HQL43" s="119"/>
      <c r="HQM43" s="119"/>
      <c r="HQN43" s="119"/>
      <c r="HQO43" s="119"/>
      <c r="HQP43" s="119"/>
      <c r="HQQ43" s="119"/>
      <c r="HQR43" s="119"/>
      <c r="HQS43" s="119"/>
      <c r="HQT43" s="119"/>
      <c r="HQU43" s="119"/>
      <c r="HQV43" s="119"/>
      <c r="HQW43" s="119"/>
      <c r="HQX43" s="119"/>
      <c r="HQY43" s="118"/>
      <c r="HQZ43" s="119"/>
      <c r="HRA43" s="119"/>
      <c r="HRB43" s="119"/>
      <c r="HRC43" s="119"/>
      <c r="HRD43" s="119"/>
      <c r="HRE43" s="119"/>
      <c r="HRF43" s="119"/>
      <c r="HRG43" s="119"/>
      <c r="HRH43" s="119"/>
      <c r="HRI43" s="119"/>
      <c r="HRJ43" s="119"/>
      <c r="HRK43" s="119"/>
      <c r="HRL43" s="119"/>
      <c r="HRM43" s="119"/>
      <c r="HRN43" s="119"/>
      <c r="HRO43" s="119"/>
      <c r="HRP43" s="119"/>
      <c r="HRQ43" s="119"/>
      <c r="HRR43" s="119"/>
      <c r="HRS43" s="119"/>
      <c r="HRT43" s="119"/>
      <c r="HRU43" s="118"/>
      <c r="HRV43" s="119"/>
      <c r="HRW43" s="119"/>
      <c r="HRX43" s="119"/>
      <c r="HRY43" s="119"/>
      <c r="HRZ43" s="119"/>
      <c r="HSA43" s="119"/>
      <c r="HSB43" s="119"/>
      <c r="HSC43" s="119"/>
      <c r="HSD43" s="119"/>
      <c r="HSE43" s="119"/>
      <c r="HSF43" s="119"/>
      <c r="HSG43" s="119"/>
      <c r="HSH43" s="119"/>
      <c r="HSI43" s="119"/>
      <c r="HSJ43" s="119"/>
      <c r="HSK43" s="119"/>
      <c r="HSL43" s="119"/>
      <c r="HSM43" s="119"/>
      <c r="HSN43" s="119"/>
      <c r="HSO43" s="119"/>
      <c r="HSP43" s="119"/>
      <c r="HSQ43" s="118"/>
      <c r="HSR43" s="119"/>
      <c r="HSS43" s="119"/>
      <c r="HST43" s="119"/>
      <c r="HSU43" s="119"/>
      <c r="HSV43" s="119"/>
      <c r="HSW43" s="119"/>
      <c r="HSX43" s="119"/>
      <c r="HSY43" s="119"/>
      <c r="HSZ43" s="119"/>
      <c r="HTA43" s="119"/>
      <c r="HTB43" s="119"/>
      <c r="HTC43" s="119"/>
      <c r="HTD43" s="119"/>
      <c r="HTE43" s="119"/>
      <c r="HTF43" s="119"/>
      <c r="HTG43" s="119"/>
      <c r="HTH43" s="119"/>
      <c r="HTI43" s="119"/>
      <c r="HTJ43" s="119"/>
      <c r="HTK43" s="119"/>
      <c r="HTL43" s="119"/>
      <c r="HTM43" s="118"/>
      <c r="HTN43" s="119"/>
      <c r="HTO43" s="119"/>
      <c r="HTP43" s="119"/>
      <c r="HTQ43" s="119"/>
      <c r="HTR43" s="119"/>
      <c r="HTS43" s="119"/>
      <c r="HTT43" s="119"/>
      <c r="HTU43" s="119"/>
      <c r="HTV43" s="119"/>
      <c r="HTW43" s="119"/>
      <c r="HTX43" s="119"/>
      <c r="HTY43" s="119"/>
      <c r="HTZ43" s="119"/>
      <c r="HUA43" s="119"/>
      <c r="HUB43" s="119"/>
      <c r="HUC43" s="119"/>
      <c r="HUD43" s="119"/>
      <c r="HUE43" s="119"/>
      <c r="HUF43" s="119"/>
      <c r="HUG43" s="119"/>
      <c r="HUH43" s="119"/>
      <c r="HUI43" s="118"/>
      <c r="HUJ43" s="119"/>
      <c r="HUK43" s="119"/>
      <c r="HUL43" s="119"/>
      <c r="HUM43" s="119"/>
      <c r="HUN43" s="119"/>
      <c r="HUO43" s="119"/>
      <c r="HUP43" s="119"/>
      <c r="HUQ43" s="119"/>
      <c r="HUR43" s="119"/>
      <c r="HUS43" s="119"/>
      <c r="HUT43" s="119"/>
      <c r="HUU43" s="119"/>
      <c r="HUV43" s="119"/>
      <c r="HUW43" s="119"/>
      <c r="HUX43" s="119"/>
      <c r="HUY43" s="119"/>
      <c r="HUZ43" s="119"/>
      <c r="HVA43" s="119"/>
      <c r="HVB43" s="119"/>
      <c r="HVC43" s="119"/>
      <c r="HVD43" s="119"/>
      <c r="HVE43" s="118"/>
      <c r="HVF43" s="119"/>
      <c r="HVG43" s="119"/>
      <c r="HVH43" s="119"/>
      <c r="HVI43" s="119"/>
      <c r="HVJ43" s="119"/>
      <c r="HVK43" s="119"/>
      <c r="HVL43" s="119"/>
      <c r="HVM43" s="119"/>
      <c r="HVN43" s="119"/>
      <c r="HVO43" s="119"/>
      <c r="HVP43" s="119"/>
      <c r="HVQ43" s="119"/>
      <c r="HVR43" s="119"/>
      <c r="HVS43" s="119"/>
      <c r="HVT43" s="119"/>
      <c r="HVU43" s="119"/>
      <c r="HVV43" s="119"/>
      <c r="HVW43" s="119"/>
      <c r="HVX43" s="119"/>
      <c r="HVY43" s="119"/>
      <c r="HVZ43" s="119"/>
      <c r="HWA43" s="118"/>
      <c r="HWB43" s="119"/>
      <c r="HWC43" s="119"/>
      <c r="HWD43" s="119"/>
      <c r="HWE43" s="119"/>
      <c r="HWF43" s="119"/>
      <c r="HWG43" s="119"/>
      <c r="HWH43" s="119"/>
      <c r="HWI43" s="119"/>
      <c r="HWJ43" s="119"/>
      <c r="HWK43" s="119"/>
      <c r="HWL43" s="119"/>
      <c r="HWM43" s="119"/>
      <c r="HWN43" s="119"/>
      <c r="HWO43" s="119"/>
      <c r="HWP43" s="119"/>
      <c r="HWQ43" s="119"/>
      <c r="HWR43" s="119"/>
      <c r="HWS43" s="119"/>
      <c r="HWT43" s="119"/>
      <c r="HWU43" s="119"/>
      <c r="HWV43" s="119"/>
      <c r="HWW43" s="118"/>
      <c r="HWX43" s="119"/>
      <c r="HWY43" s="119"/>
      <c r="HWZ43" s="119"/>
      <c r="HXA43" s="119"/>
      <c r="HXB43" s="119"/>
      <c r="HXC43" s="119"/>
      <c r="HXD43" s="119"/>
      <c r="HXE43" s="119"/>
      <c r="HXF43" s="119"/>
      <c r="HXG43" s="119"/>
      <c r="HXH43" s="119"/>
      <c r="HXI43" s="119"/>
      <c r="HXJ43" s="119"/>
      <c r="HXK43" s="119"/>
      <c r="HXL43" s="119"/>
      <c r="HXM43" s="119"/>
      <c r="HXN43" s="119"/>
      <c r="HXO43" s="119"/>
      <c r="HXP43" s="119"/>
      <c r="HXQ43" s="119"/>
      <c r="HXR43" s="119"/>
      <c r="HXS43" s="118"/>
      <c r="HXT43" s="119"/>
      <c r="HXU43" s="119"/>
      <c r="HXV43" s="119"/>
      <c r="HXW43" s="119"/>
      <c r="HXX43" s="119"/>
      <c r="HXY43" s="119"/>
      <c r="HXZ43" s="119"/>
      <c r="HYA43" s="119"/>
      <c r="HYB43" s="119"/>
      <c r="HYC43" s="119"/>
      <c r="HYD43" s="119"/>
      <c r="HYE43" s="119"/>
      <c r="HYF43" s="119"/>
      <c r="HYG43" s="119"/>
      <c r="HYH43" s="119"/>
      <c r="HYI43" s="119"/>
      <c r="HYJ43" s="119"/>
      <c r="HYK43" s="119"/>
      <c r="HYL43" s="119"/>
      <c r="HYM43" s="119"/>
      <c r="HYN43" s="119"/>
      <c r="HYO43" s="118"/>
      <c r="HYP43" s="119"/>
      <c r="HYQ43" s="119"/>
      <c r="HYR43" s="119"/>
      <c r="HYS43" s="119"/>
      <c r="HYT43" s="119"/>
      <c r="HYU43" s="119"/>
      <c r="HYV43" s="119"/>
      <c r="HYW43" s="119"/>
      <c r="HYX43" s="119"/>
      <c r="HYY43" s="119"/>
      <c r="HYZ43" s="119"/>
      <c r="HZA43" s="119"/>
      <c r="HZB43" s="119"/>
      <c r="HZC43" s="119"/>
      <c r="HZD43" s="119"/>
      <c r="HZE43" s="119"/>
      <c r="HZF43" s="119"/>
      <c r="HZG43" s="119"/>
      <c r="HZH43" s="119"/>
      <c r="HZI43" s="119"/>
      <c r="HZJ43" s="119"/>
      <c r="HZK43" s="118"/>
      <c r="HZL43" s="119"/>
      <c r="HZM43" s="119"/>
      <c r="HZN43" s="119"/>
      <c r="HZO43" s="119"/>
      <c r="HZP43" s="119"/>
      <c r="HZQ43" s="119"/>
      <c r="HZR43" s="119"/>
      <c r="HZS43" s="119"/>
      <c r="HZT43" s="119"/>
      <c r="HZU43" s="119"/>
      <c r="HZV43" s="119"/>
      <c r="HZW43" s="119"/>
      <c r="HZX43" s="119"/>
      <c r="HZY43" s="119"/>
      <c r="HZZ43" s="119"/>
      <c r="IAA43" s="119"/>
      <c r="IAB43" s="119"/>
      <c r="IAC43" s="119"/>
      <c r="IAD43" s="119"/>
      <c r="IAE43" s="119"/>
      <c r="IAF43" s="119"/>
      <c r="IAG43" s="118"/>
      <c r="IAH43" s="119"/>
      <c r="IAI43" s="119"/>
      <c r="IAJ43" s="119"/>
      <c r="IAK43" s="119"/>
      <c r="IAL43" s="119"/>
      <c r="IAM43" s="119"/>
      <c r="IAN43" s="119"/>
      <c r="IAO43" s="119"/>
      <c r="IAP43" s="119"/>
      <c r="IAQ43" s="119"/>
      <c r="IAR43" s="119"/>
      <c r="IAS43" s="119"/>
      <c r="IAT43" s="119"/>
      <c r="IAU43" s="119"/>
      <c r="IAV43" s="119"/>
      <c r="IAW43" s="119"/>
      <c r="IAX43" s="119"/>
      <c r="IAY43" s="119"/>
      <c r="IAZ43" s="119"/>
      <c r="IBA43" s="119"/>
      <c r="IBB43" s="119"/>
      <c r="IBC43" s="118"/>
      <c r="IBD43" s="119"/>
      <c r="IBE43" s="119"/>
      <c r="IBF43" s="119"/>
      <c r="IBG43" s="119"/>
      <c r="IBH43" s="119"/>
      <c r="IBI43" s="119"/>
      <c r="IBJ43" s="119"/>
      <c r="IBK43" s="119"/>
      <c r="IBL43" s="119"/>
      <c r="IBM43" s="119"/>
      <c r="IBN43" s="119"/>
      <c r="IBO43" s="119"/>
      <c r="IBP43" s="119"/>
      <c r="IBQ43" s="119"/>
      <c r="IBR43" s="119"/>
      <c r="IBS43" s="119"/>
      <c r="IBT43" s="119"/>
      <c r="IBU43" s="119"/>
      <c r="IBV43" s="119"/>
      <c r="IBW43" s="119"/>
      <c r="IBX43" s="119"/>
      <c r="IBY43" s="118"/>
      <c r="IBZ43" s="119"/>
      <c r="ICA43" s="119"/>
      <c r="ICB43" s="119"/>
      <c r="ICC43" s="119"/>
      <c r="ICD43" s="119"/>
      <c r="ICE43" s="119"/>
      <c r="ICF43" s="119"/>
      <c r="ICG43" s="119"/>
      <c r="ICH43" s="119"/>
      <c r="ICI43" s="119"/>
      <c r="ICJ43" s="119"/>
      <c r="ICK43" s="119"/>
      <c r="ICL43" s="119"/>
      <c r="ICM43" s="119"/>
      <c r="ICN43" s="119"/>
      <c r="ICO43" s="119"/>
      <c r="ICP43" s="119"/>
      <c r="ICQ43" s="119"/>
      <c r="ICR43" s="119"/>
      <c r="ICS43" s="119"/>
      <c r="ICT43" s="119"/>
      <c r="ICU43" s="118"/>
      <c r="ICV43" s="119"/>
      <c r="ICW43" s="119"/>
      <c r="ICX43" s="119"/>
      <c r="ICY43" s="119"/>
      <c r="ICZ43" s="119"/>
      <c r="IDA43" s="119"/>
      <c r="IDB43" s="119"/>
      <c r="IDC43" s="119"/>
      <c r="IDD43" s="119"/>
      <c r="IDE43" s="119"/>
      <c r="IDF43" s="119"/>
      <c r="IDG43" s="119"/>
      <c r="IDH43" s="119"/>
      <c r="IDI43" s="119"/>
      <c r="IDJ43" s="119"/>
      <c r="IDK43" s="119"/>
      <c r="IDL43" s="119"/>
      <c r="IDM43" s="119"/>
      <c r="IDN43" s="119"/>
      <c r="IDO43" s="119"/>
      <c r="IDP43" s="119"/>
      <c r="IDQ43" s="118"/>
      <c r="IDR43" s="119"/>
      <c r="IDS43" s="119"/>
      <c r="IDT43" s="119"/>
      <c r="IDU43" s="119"/>
      <c r="IDV43" s="119"/>
      <c r="IDW43" s="119"/>
      <c r="IDX43" s="119"/>
      <c r="IDY43" s="119"/>
      <c r="IDZ43" s="119"/>
      <c r="IEA43" s="119"/>
      <c r="IEB43" s="119"/>
      <c r="IEC43" s="119"/>
      <c r="IED43" s="119"/>
      <c r="IEE43" s="119"/>
      <c r="IEF43" s="119"/>
      <c r="IEG43" s="119"/>
      <c r="IEH43" s="119"/>
      <c r="IEI43" s="119"/>
      <c r="IEJ43" s="119"/>
      <c r="IEK43" s="119"/>
      <c r="IEL43" s="119"/>
      <c r="IEM43" s="118"/>
      <c r="IEN43" s="119"/>
      <c r="IEO43" s="119"/>
      <c r="IEP43" s="119"/>
      <c r="IEQ43" s="119"/>
      <c r="IER43" s="119"/>
      <c r="IES43" s="119"/>
      <c r="IET43" s="119"/>
      <c r="IEU43" s="119"/>
      <c r="IEV43" s="119"/>
      <c r="IEW43" s="119"/>
      <c r="IEX43" s="119"/>
      <c r="IEY43" s="119"/>
      <c r="IEZ43" s="119"/>
      <c r="IFA43" s="119"/>
      <c r="IFB43" s="119"/>
      <c r="IFC43" s="119"/>
      <c r="IFD43" s="119"/>
      <c r="IFE43" s="119"/>
      <c r="IFF43" s="119"/>
      <c r="IFG43" s="119"/>
      <c r="IFH43" s="119"/>
      <c r="IFI43" s="118"/>
      <c r="IFJ43" s="119"/>
      <c r="IFK43" s="119"/>
      <c r="IFL43" s="119"/>
      <c r="IFM43" s="119"/>
      <c r="IFN43" s="119"/>
      <c r="IFO43" s="119"/>
      <c r="IFP43" s="119"/>
      <c r="IFQ43" s="119"/>
      <c r="IFR43" s="119"/>
      <c r="IFS43" s="119"/>
      <c r="IFT43" s="119"/>
      <c r="IFU43" s="119"/>
      <c r="IFV43" s="119"/>
      <c r="IFW43" s="119"/>
      <c r="IFX43" s="119"/>
      <c r="IFY43" s="119"/>
      <c r="IFZ43" s="119"/>
      <c r="IGA43" s="119"/>
      <c r="IGB43" s="119"/>
      <c r="IGC43" s="119"/>
      <c r="IGD43" s="119"/>
      <c r="IGE43" s="118"/>
      <c r="IGF43" s="119"/>
      <c r="IGG43" s="119"/>
      <c r="IGH43" s="119"/>
      <c r="IGI43" s="119"/>
      <c r="IGJ43" s="119"/>
      <c r="IGK43" s="119"/>
      <c r="IGL43" s="119"/>
      <c r="IGM43" s="119"/>
      <c r="IGN43" s="119"/>
      <c r="IGO43" s="119"/>
      <c r="IGP43" s="119"/>
      <c r="IGQ43" s="119"/>
      <c r="IGR43" s="119"/>
      <c r="IGS43" s="119"/>
      <c r="IGT43" s="119"/>
      <c r="IGU43" s="119"/>
      <c r="IGV43" s="119"/>
      <c r="IGW43" s="119"/>
      <c r="IGX43" s="119"/>
      <c r="IGY43" s="119"/>
      <c r="IGZ43" s="119"/>
      <c r="IHA43" s="118"/>
      <c r="IHB43" s="119"/>
      <c r="IHC43" s="119"/>
      <c r="IHD43" s="119"/>
      <c r="IHE43" s="119"/>
      <c r="IHF43" s="119"/>
      <c r="IHG43" s="119"/>
      <c r="IHH43" s="119"/>
      <c r="IHI43" s="119"/>
      <c r="IHJ43" s="119"/>
      <c r="IHK43" s="119"/>
      <c r="IHL43" s="119"/>
      <c r="IHM43" s="119"/>
      <c r="IHN43" s="119"/>
      <c r="IHO43" s="119"/>
      <c r="IHP43" s="119"/>
      <c r="IHQ43" s="119"/>
      <c r="IHR43" s="119"/>
      <c r="IHS43" s="119"/>
      <c r="IHT43" s="119"/>
      <c r="IHU43" s="119"/>
      <c r="IHV43" s="119"/>
      <c r="IHW43" s="118"/>
      <c r="IHX43" s="119"/>
      <c r="IHY43" s="119"/>
      <c r="IHZ43" s="119"/>
      <c r="IIA43" s="119"/>
      <c r="IIB43" s="119"/>
      <c r="IIC43" s="119"/>
      <c r="IID43" s="119"/>
      <c r="IIE43" s="119"/>
      <c r="IIF43" s="119"/>
      <c r="IIG43" s="119"/>
      <c r="IIH43" s="119"/>
      <c r="III43" s="119"/>
      <c r="IIJ43" s="119"/>
      <c r="IIK43" s="119"/>
      <c r="IIL43" s="119"/>
      <c r="IIM43" s="119"/>
      <c r="IIN43" s="119"/>
      <c r="IIO43" s="119"/>
      <c r="IIP43" s="119"/>
      <c r="IIQ43" s="119"/>
      <c r="IIR43" s="119"/>
      <c r="IIS43" s="118"/>
      <c r="IIT43" s="119"/>
      <c r="IIU43" s="119"/>
      <c r="IIV43" s="119"/>
      <c r="IIW43" s="119"/>
      <c r="IIX43" s="119"/>
      <c r="IIY43" s="119"/>
      <c r="IIZ43" s="119"/>
      <c r="IJA43" s="119"/>
      <c r="IJB43" s="119"/>
      <c r="IJC43" s="119"/>
      <c r="IJD43" s="119"/>
      <c r="IJE43" s="119"/>
      <c r="IJF43" s="119"/>
      <c r="IJG43" s="119"/>
      <c r="IJH43" s="119"/>
      <c r="IJI43" s="119"/>
      <c r="IJJ43" s="119"/>
      <c r="IJK43" s="119"/>
      <c r="IJL43" s="119"/>
      <c r="IJM43" s="119"/>
      <c r="IJN43" s="119"/>
      <c r="IJO43" s="118"/>
      <c r="IJP43" s="119"/>
      <c r="IJQ43" s="119"/>
      <c r="IJR43" s="119"/>
      <c r="IJS43" s="119"/>
      <c r="IJT43" s="119"/>
      <c r="IJU43" s="119"/>
      <c r="IJV43" s="119"/>
      <c r="IJW43" s="119"/>
      <c r="IJX43" s="119"/>
      <c r="IJY43" s="119"/>
      <c r="IJZ43" s="119"/>
      <c r="IKA43" s="119"/>
      <c r="IKB43" s="119"/>
      <c r="IKC43" s="119"/>
      <c r="IKD43" s="119"/>
      <c r="IKE43" s="119"/>
      <c r="IKF43" s="119"/>
      <c r="IKG43" s="119"/>
      <c r="IKH43" s="119"/>
      <c r="IKI43" s="119"/>
      <c r="IKJ43" s="119"/>
      <c r="IKK43" s="118"/>
      <c r="IKL43" s="119"/>
      <c r="IKM43" s="119"/>
      <c r="IKN43" s="119"/>
      <c r="IKO43" s="119"/>
      <c r="IKP43" s="119"/>
      <c r="IKQ43" s="119"/>
      <c r="IKR43" s="119"/>
      <c r="IKS43" s="119"/>
      <c r="IKT43" s="119"/>
      <c r="IKU43" s="119"/>
      <c r="IKV43" s="119"/>
      <c r="IKW43" s="119"/>
      <c r="IKX43" s="119"/>
      <c r="IKY43" s="119"/>
      <c r="IKZ43" s="119"/>
      <c r="ILA43" s="119"/>
      <c r="ILB43" s="119"/>
      <c r="ILC43" s="119"/>
      <c r="ILD43" s="119"/>
      <c r="ILE43" s="119"/>
      <c r="ILF43" s="119"/>
      <c r="ILG43" s="118"/>
      <c r="ILH43" s="119"/>
      <c r="ILI43" s="119"/>
      <c r="ILJ43" s="119"/>
      <c r="ILK43" s="119"/>
      <c r="ILL43" s="119"/>
      <c r="ILM43" s="119"/>
      <c r="ILN43" s="119"/>
      <c r="ILO43" s="119"/>
      <c r="ILP43" s="119"/>
      <c r="ILQ43" s="119"/>
      <c r="ILR43" s="119"/>
      <c r="ILS43" s="119"/>
      <c r="ILT43" s="119"/>
      <c r="ILU43" s="119"/>
      <c r="ILV43" s="119"/>
      <c r="ILW43" s="119"/>
      <c r="ILX43" s="119"/>
      <c r="ILY43" s="119"/>
      <c r="ILZ43" s="119"/>
      <c r="IMA43" s="119"/>
      <c r="IMB43" s="119"/>
      <c r="IMC43" s="118"/>
      <c r="IMD43" s="119"/>
      <c r="IME43" s="119"/>
      <c r="IMF43" s="119"/>
      <c r="IMG43" s="119"/>
      <c r="IMH43" s="119"/>
      <c r="IMI43" s="119"/>
      <c r="IMJ43" s="119"/>
      <c r="IMK43" s="119"/>
      <c r="IML43" s="119"/>
      <c r="IMM43" s="119"/>
      <c r="IMN43" s="119"/>
      <c r="IMO43" s="119"/>
      <c r="IMP43" s="119"/>
      <c r="IMQ43" s="119"/>
      <c r="IMR43" s="119"/>
      <c r="IMS43" s="119"/>
      <c r="IMT43" s="119"/>
      <c r="IMU43" s="119"/>
      <c r="IMV43" s="119"/>
      <c r="IMW43" s="119"/>
      <c r="IMX43" s="119"/>
      <c r="IMY43" s="118"/>
      <c r="IMZ43" s="119"/>
      <c r="INA43" s="119"/>
      <c r="INB43" s="119"/>
      <c r="INC43" s="119"/>
      <c r="IND43" s="119"/>
      <c r="INE43" s="119"/>
      <c r="INF43" s="119"/>
      <c r="ING43" s="119"/>
      <c r="INH43" s="119"/>
      <c r="INI43" s="119"/>
      <c r="INJ43" s="119"/>
      <c r="INK43" s="119"/>
      <c r="INL43" s="119"/>
      <c r="INM43" s="119"/>
      <c r="INN43" s="119"/>
      <c r="INO43" s="119"/>
      <c r="INP43" s="119"/>
      <c r="INQ43" s="119"/>
      <c r="INR43" s="119"/>
      <c r="INS43" s="119"/>
      <c r="INT43" s="119"/>
      <c r="INU43" s="118"/>
      <c r="INV43" s="119"/>
      <c r="INW43" s="119"/>
      <c r="INX43" s="119"/>
      <c r="INY43" s="119"/>
      <c r="INZ43" s="119"/>
      <c r="IOA43" s="119"/>
      <c r="IOB43" s="119"/>
      <c r="IOC43" s="119"/>
      <c r="IOD43" s="119"/>
      <c r="IOE43" s="119"/>
      <c r="IOF43" s="119"/>
      <c r="IOG43" s="119"/>
      <c r="IOH43" s="119"/>
      <c r="IOI43" s="119"/>
      <c r="IOJ43" s="119"/>
      <c r="IOK43" s="119"/>
      <c r="IOL43" s="119"/>
      <c r="IOM43" s="119"/>
      <c r="ION43" s="119"/>
      <c r="IOO43" s="119"/>
      <c r="IOP43" s="119"/>
      <c r="IOQ43" s="118"/>
      <c r="IOR43" s="119"/>
      <c r="IOS43" s="119"/>
      <c r="IOT43" s="119"/>
      <c r="IOU43" s="119"/>
      <c r="IOV43" s="119"/>
      <c r="IOW43" s="119"/>
      <c r="IOX43" s="119"/>
      <c r="IOY43" s="119"/>
      <c r="IOZ43" s="119"/>
      <c r="IPA43" s="119"/>
      <c r="IPB43" s="119"/>
      <c r="IPC43" s="119"/>
      <c r="IPD43" s="119"/>
      <c r="IPE43" s="119"/>
      <c r="IPF43" s="119"/>
      <c r="IPG43" s="119"/>
      <c r="IPH43" s="119"/>
      <c r="IPI43" s="119"/>
      <c r="IPJ43" s="119"/>
      <c r="IPK43" s="119"/>
      <c r="IPL43" s="119"/>
      <c r="IPM43" s="118"/>
      <c r="IPN43" s="119"/>
      <c r="IPO43" s="119"/>
      <c r="IPP43" s="119"/>
      <c r="IPQ43" s="119"/>
      <c r="IPR43" s="119"/>
      <c r="IPS43" s="119"/>
      <c r="IPT43" s="119"/>
      <c r="IPU43" s="119"/>
      <c r="IPV43" s="119"/>
      <c r="IPW43" s="119"/>
      <c r="IPX43" s="119"/>
      <c r="IPY43" s="119"/>
      <c r="IPZ43" s="119"/>
      <c r="IQA43" s="119"/>
      <c r="IQB43" s="119"/>
      <c r="IQC43" s="119"/>
      <c r="IQD43" s="119"/>
      <c r="IQE43" s="119"/>
      <c r="IQF43" s="119"/>
      <c r="IQG43" s="119"/>
      <c r="IQH43" s="119"/>
      <c r="IQI43" s="118"/>
      <c r="IQJ43" s="119"/>
      <c r="IQK43" s="119"/>
      <c r="IQL43" s="119"/>
      <c r="IQM43" s="119"/>
      <c r="IQN43" s="119"/>
      <c r="IQO43" s="119"/>
      <c r="IQP43" s="119"/>
      <c r="IQQ43" s="119"/>
      <c r="IQR43" s="119"/>
      <c r="IQS43" s="119"/>
      <c r="IQT43" s="119"/>
      <c r="IQU43" s="119"/>
      <c r="IQV43" s="119"/>
      <c r="IQW43" s="119"/>
      <c r="IQX43" s="119"/>
      <c r="IQY43" s="119"/>
      <c r="IQZ43" s="119"/>
      <c r="IRA43" s="119"/>
      <c r="IRB43" s="119"/>
      <c r="IRC43" s="119"/>
      <c r="IRD43" s="119"/>
      <c r="IRE43" s="118"/>
      <c r="IRF43" s="119"/>
      <c r="IRG43" s="119"/>
      <c r="IRH43" s="119"/>
      <c r="IRI43" s="119"/>
      <c r="IRJ43" s="119"/>
      <c r="IRK43" s="119"/>
      <c r="IRL43" s="119"/>
      <c r="IRM43" s="119"/>
      <c r="IRN43" s="119"/>
      <c r="IRO43" s="119"/>
      <c r="IRP43" s="119"/>
      <c r="IRQ43" s="119"/>
      <c r="IRR43" s="119"/>
      <c r="IRS43" s="119"/>
      <c r="IRT43" s="119"/>
      <c r="IRU43" s="119"/>
      <c r="IRV43" s="119"/>
      <c r="IRW43" s="119"/>
      <c r="IRX43" s="119"/>
      <c r="IRY43" s="119"/>
      <c r="IRZ43" s="119"/>
      <c r="ISA43" s="118"/>
      <c r="ISB43" s="119"/>
      <c r="ISC43" s="119"/>
      <c r="ISD43" s="119"/>
      <c r="ISE43" s="119"/>
      <c r="ISF43" s="119"/>
      <c r="ISG43" s="119"/>
      <c r="ISH43" s="119"/>
      <c r="ISI43" s="119"/>
      <c r="ISJ43" s="119"/>
      <c r="ISK43" s="119"/>
      <c r="ISL43" s="119"/>
      <c r="ISM43" s="119"/>
      <c r="ISN43" s="119"/>
      <c r="ISO43" s="119"/>
      <c r="ISP43" s="119"/>
      <c r="ISQ43" s="119"/>
      <c r="ISR43" s="119"/>
      <c r="ISS43" s="119"/>
      <c r="IST43" s="119"/>
      <c r="ISU43" s="119"/>
      <c r="ISV43" s="119"/>
      <c r="ISW43" s="118"/>
      <c r="ISX43" s="119"/>
      <c r="ISY43" s="119"/>
      <c r="ISZ43" s="119"/>
      <c r="ITA43" s="119"/>
      <c r="ITB43" s="119"/>
      <c r="ITC43" s="119"/>
      <c r="ITD43" s="119"/>
      <c r="ITE43" s="119"/>
      <c r="ITF43" s="119"/>
      <c r="ITG43" s="119"/>
      <c r="ITH43" s="119"/>
      <c r="ITI43" s="119"/>
      <c r="ITJ43" s="119"/>
      <c r="ITK43" s="119"/>
      <c r="ITL43" s="119"/>
      <c r="ITM43" s="119"/>
      <c r="ITN43" s="119"/>
      <c r="ITO43" s="119"/>
      <c r="ITP43" s="119"/>
      <c r="ITQ43" s="119"/>
      <c r="ITR43" s="119"/>
      <c r="ITS43" s="118"/>
      <c r="ITT43" s="119"/>
      <c r="ITU43" s="119"/>
      <c r="ITV43" s="119"/>
      <c r="ITW43" s="119"/>
      <c r="ITX43" s="119"/>
      <c r="ITY43" s="119"/>
      <c r="ITZ43" s="119"/>
      <c r="IUA43" s="119"/>
      <c r="IUB43" s="119"/>
      <c r="IUC43" s="119"/>
      <c r="IUD43" s="119"/>
      <c r="IUE43" s="119"/>
      <c r="IUF43" s="119"/>
      <c r="IUG43" s="119"/>
      <c r="IUH43" s="119"/>
      <c r="IUI43" s="119"/>
      <c r="IUJ43" s="119"/>
      <c r="IUK43" s="119"/>
      <c r="IUL43" s="119"/>
      <c r="IUM43" s="119"/>
      <c r="IUN43" s="119"/>
      <c r="IUO43" s="118"/>
      <c r="IUP43" s="119"/>
      <c r="IUQ43" s="119"/>
      <c r="IUR43" s="119"/>
      <c r="IUS43" s="119"/>
      <c r="IUT43" s="119"/>
      <c r="IUU43" s="119"/>
      <c r="IUV43" s="119"/>
      <c r="IUW43" s="119"/>
      <c r="IUX43" s="119"/>
      <c r="IUY43" s="119"/>
      <c r="IUZ43" s="119"/>
      <c r="IVA43" s="119"/>
      <c r="IVB43" s="119"/>
      <c r="IVC43" s="119"/>
      <c r="IVD43" s="119"/>
      <c r="IVE43" s="119"/>
      <c r="IVF43" s="119"/>
      <c r="IVG43" s="119"/>
      <c r="IVH43" s="119"/>
      <c r="IVI43" s="119"/>
      <c r="IVJ43" s="119"/>
      <c r="IVK43" s="118"/>
      <c r="IVL43" s="119"/>
      <c r="IVM43" s="119"/>
      <c r="IVN43" s="119"/>
      <c r="IVO43" s="119"/>
      <c r="IVP43" s="119"/>
      <c r="IVQ43" s="119"/>
      <c r="IVR43" s="119"/>
      <c r="IVS43" s="119"/>
      <c r="IVT43" s="119"/>
      <c r="IVU43" s="119"/>
      <c r="IVV43" s="119"/>
      <c r="IVW43" s="119"/>
      <c r="IVX43" s="119"/>
      <c r="IVY43" s="119"/>
      <c r="IVZ43" s="119"/>
      <c r="IWA43" s="119"/>
      <c r="IWB43" s="119"/>
      <c r="IWC43" s="119"/>
      <c r="IWD43" s="119"/>
      <c r="IWE43" s="119"/>
      <c r="IWF43" s="119"/>
      <c r="IWG43" s="118"/>
      <c r="IWH43" s="119"/>
      <c r="IWI43" s="119"/>
      <c r="IWJ43" s="119"/>
      <c r="IWK43" s="119"/>
      <c r="IWL43" s="119"/>
      <c r="IWM43" s="119"/>
      <c r="IWN43" s="119"/>
      <c r="IWO43" s="119"/>
      <c r="IWP43" s="119"/>
      <c r="IWQ43" s="119"/>
      <c r="IWR43" s="119"/>
      <c r="IWS43" s="119"/>
      <c r="IWT43" s="119"/>
      <c r="IWU43" s="119"/>
      <c r="IWV43" s="119"/>
      <c r="IWW43" s="119"/>
      <c r="IWX43" s="119"/>
      <c r="IWY43" s="119"/>
      <c r="IWZ43" s="119"/>
      <c r="IXA43" s="119"/>
      <c r="IXB43" s="119"/>
      <c r="IXC43" s="118"/>
      <c r="IXD43" s="119"/>
      <c r="IXE43" s="119"/>
      <c r="IXF43" s="119"/>
      <c r="IXG43" s="119"/>
      <c r="IXH43" s="119"/>
      <c r="IXI43" s="119"/>
      <c r="IXJ43" s="119"/>
      <c r="IXK43" s="119"/>
      <c r="IXL43" s="119"/>
      <c r="IXM43" s="119"/>
      <c r="IXN43" s="119"/>
      <c r="IXO43" s="119"/>
      <c r="IXP43" s="119"/>
      <c r="IXQ43" s="119"/>
      <c r="IXR43" s="119"/>
      <c r="IXS43" s="119"/>
      <c r="IXT43" s="119"/>
      <c r="IXU43" s="119"/>
      <c r="IXV43" s="119"/>
      <c r="IXW43" s="119"/>
      <c r="IXX43" s="119"/>
      <c r="IXY43" s="118"/>
      <c r="IXZ43" s="119"/>
      <c r="IYA43" s="119"/>
      <c r="IYB43" s="119"/>
      <c r="IYC43" s="119"/>
      <c r="IYD43" s="119"/>
      <c r="IYE43" s="119"/>
      <c r="IYF43" s="119"/>
      <c r="IYG43" s="119"/>
      <c r="IYH43" s="119"/>
      <c r="IYI43" s="119"/>
      <c r="IYJ43" s="119"/>
      <c r="IYK43" s="119"/>
      <c r="IYL43" s="119"/>
      <c r="IYM43" s="119"/>
      <c r="IYN43" s="119"/>
      <c r="IYO43" s="119"/>
      <c r="IYP43" s="119"/>
      <c r="IYQ43" s="119"/>
      <c r="IYR43" s="119"/>
      <c r="IYS43" s="119"/>
      <c r="IYT43" s="119"/>
      <c r="IYU43" s="118"/>
      <c r="IYV43" s="119"/>
      <c r="IYW43" s="119"/>
      <c r="IYX43" s="119"/>
      <c r="IYY43" s="119"/>
      <c r="IYZ43" s="119"/>
      <c r="IZA43" s="119"/>
      <c r="IZB43" s="119"/>
      <c r="IZC43" s="119"/>
      <c r="IZD43" s="119"/>
      <c r="IZE43" s="119"/>
      <c r="IZF43" s="119"/>
      <c r="IZG43" s="119"/>
      <c r="IZH43" s="119"/>
      <c r="IZI43" s="119"/>
      <c r="IZJ43" s="119"/>
      <c r="IZK43" s="119"/>
      <c r="IZL43" s="119"/>
      <c r="IZM43" s="119"/>
      <c r="IZN43" s="119"/>
      <c r="IZO43" s="119"/>
      <c r="IZP43" s="119"/>
      <c r="IZQ43" s="118"/>
      <c r="IZR43" s="119"/>
      <c r="IZS43" s="119"/>
      <c r="IZT43" s="119"/>
      <c r="IZU43" s="119"/>
      <c r="IZV43" s="119"/>
      <c r="IZW43" s="119"/>
      <c r="IZX43" s="119"/>
      <c r="IZY43" s="119"/>
      <c r="IZZ43" s="119"/>
      <c r="JAA43" s="119"/>
      <c r="JAB43" s="119"/>
      <c r="JAC43" s="119"/>
      <c r="JAD43" s="119"/>
      <c r="JAE43" s="119"/>
      <c r="JAF43" s="119"/>
      <c r="JAG43" s="119"/>
      <c r="JAH43" s="119"/>
      <c r="JAI43" s="119"/>
      <c r="JAJ43" s="119"/>
      <c r="JAK43" s="119"/>
      <c r="JAL43" s="119"/>
      <c r="JAM43" s="118"/>
      <c r="JAN43" s="119"/>
      <c r="JAO43" s="119"/>
      <c r="JAP43" s="119"/>
      <c r="JAQ43" s="119"/>
      <c r="JAR43" s="119"/>
      <c r="JAS43" s="119"/>
      <c r="JAT43" s="119"/>
      <c r="JAU43" s="119"/>
      <c r="JAV43" s="119"/>
      <c r="JAW43" s="119"/>
      <c r="JAX43" s="119"/>
      <c r="JAY43" s="119"/>
      <c r="JAZ43" s="119"/>
      <c r="JBA43" s="119"/>
      <c r="JBB43" s="119"/>
      <c r="JBC43" s="119"/>
      <c r="JBD43" s="119"/>
      <c r="JBE43" s="119"/>
      <c r="JBF43" s="119"/>
      <c r="JBG43" s="119"/>
      <c r="JBH43" s="119"/>
      <c r="JBI43" s="118"/>
      <c r="JBJ43" s="119"/>
      <c r="JBK43" s="119"/>
      <c r="JBL43" s="119"/>
      <c r="JBM43" s="119"/>
      <c r="JBN43" s="119"/>
      <c r="JBO43" s="119"/>
      <c r="JBP43" s="119"/>
      <c r="JBQ43" s="119"/>
      <c r="JBR43" s="119"/>
      <c r="JBS43" s="119"/>
      <c r="JBT43" s="119"/>
      <c r="JBU43" s="119"/>
      <c r="JBV43" s="119"/>
      <c r="JBW43" s="119"/>
      <c r="JBX43" s="119"/>
      <c r="JBY43" s="119"/>
      <c r="JBZ43" s="119"/>
      <c r="JCA43" s="119"/>
      <c r="JCB43" s="119"/>
      <c r="JCC43" s="119"/>
      <c r="JCD43" s="119"/>
      <c r="JCE43" s="118"/>
      <c r="JCF43" s="119"/>
      <c r="JCG43" s="119"/>
      <c r="JCH43" s="119"/>
      <c r="JCI43" s="119"/>
      <c r="JCJ43" s="119"/>
      <c r="JCK43" s="119"/>
      <c r="JCL43" s="119"/>
      <c r="JCM43" s="119"/>
      <c r="JCN43" s="119"/>
      <c r="JCO43" s="119"/>
      <c r="JCP43" s="119"/>
      <c r="JCQ43" s="119"/>
      <c r="JCR43" s="119"/>
      <c r="JCS43" s="119"/>
      <c r="JCT43" s="119"/>
      <c r="JCU43" s="119"/>
      <c r="JCV43" s="119"/>
      <c r="JCW43" s="119"/>
      <c r="JCX43" s="119"/>
      <c r="JCY43" s="119"/>
      <c r="JCZ43" s="119"/>
      <c r="JDA43" s="118"/>
      <c r="JDB43" s="119"/>
      <c r="JDC43" s="119"/>
      <c r="JDD43" s="119"/>
      <c r="JDE43" s="119"/>
      <c r="JDF43" s="119"/>
      <c r="JDG43" s="119"/>
      <c r="JDH43" s="119"/>
      <c r="JDI43" s="119"/>
      <c r="JDJ43" s="119"/>
      <c r="JDK43" s="119"/>
      <c r="JDL43" s="119"/>
      <c r="JDM43" s="119"/>
      <c r="JDN43" s="119"/>
      <c r="JDO43" s="119"/>
      <c r="JDP43" s="119"/>
      <c r="JDQ43" s="119"/>
      <c r="JDR43" s="119"/>
      <c r="JDS43" s="119"/>
      <c r="JDT43" s="119"/>
      <c r="JDU43" s="119"/>
      <c r="JDV43" s="119"/>
      <c r="JDW43" s="118"/>
      <c r="JDX43" s="119"/>
      <c r="JDY43" s="119"/>
      <c r="JDZ43" s="119"/>
      <c r="JEA43" s="119"/>
      <c r="JEB43" s="119"/>
      <c r="JEC43" s="119"/>
      <c r="JED43" s="119"/>
      <c r="JEE43" s="119"/>
      <c r="JEF43" s="119"/>
      <c r="JEG43" s="119"/>
      <c r="JEH43" s="119"/>
      <c r="JEI43" s="119"/>
      <c r="JEJ43" s="119"/>
      <c r="JEK43" s="119"/>
      <c r="JEL43" s="119"/>
      <c r="JEM43" s="119"/>
      <c r="JEN43" s="119"/>
      <c r="JEO43" s="119"/>
      <c r="JEP43" s="119"/>
      <c r="JEQ43" s="119"/>
      <c r="JER43" s="119"/>
      <c r="JES43" s="118"/>
      <c r="JET43" s="119"/>
      <c r="JEU43" s="119"/>
      <c r="JEV43" s="119"/>
      <c r="JEW43" s="119"/>
      <c r="JEX43" s="119"/>
      <c r="JEY43" s="119"/>
      <c r="JEZ43" s="119"/>
      <c r="JFA43" s="119"/>
      <c r="JFB43" s="119"/>
      <c r="JFC43" s="119"/>
      <c r="JFD43" s="119"/>
      <c r="JFE43" s="119"/>
      <c r="JFF43" s="119"/>
      <c r="JFG43" s="119"/>
      <c r="JFH43" s="119"/>
      <c r="JFI43" s="119"/>
      <c r="JFJ43" s="119"/>
      <c r="JFK43" s="119"/>
      <c r="JFL43" s="119"/>
      <c r="JFM43" s="119"/>
      <c r="JFN43" s="119"/>
      <c r="JFO43" s="118"/>
      <c r="JFP43" s="119"/>
      <c r="JFQ43" s="119"/>
      <c r="JFR43" s="119"/>
      <c r="JFS43" s="119"/>
      <c r="JFT43" s="119"/>
      <c r="JFU43" s="119"/>
      <c r="JFV43" s="119"/>
      <c r="JFW43" s="119"/>
      <c r="JFX43" s="119"/>
      <c r="JFY43" s="119"/>
      <c r="JFZ43" s="119"/>
      <c r="JGA43" s="119"/>
      <c r="JGB43" s="119"/>
      <c r="JGC43" s="119"/>
      <c r="JGD43" s="119"/>
      <c r="JGE43" s="119"/>
      <c r="JGF43" s="119"/>
      <c r="JGG43" s="119"/>
      <c r="JGH43" s="119"/>
      <c r="JGI43" s="119"/>
      <c r="JGJ43" s="119"/>
      <c r="JGK43" s="118"/>
      <c r="JGL43" s="119"/>
      <c r="JGM43" s="119"/>
      <c r="JGN43" s="119"/>
      <c r="JGO43" s="119"/>
      <c r="JGP43" s="119"/>
      <c r="JGQ43" s="119"/>
      <c r="JGR43" s="119"/>
      <c r="JGS43" s="119"/>
      <c r="JGT43" s="119"/>
      <c r="JGU43" s="119"/>
      <c r="JGV43" s="119"/>
      <c r="JGW43" s="119"/>
      <c r="JGX43" s="119"/>
      <c r="JGY43" s="119"/>
      <c r="JGZ43" s="119"/>
      <c r="JHA43" s="119"/>
      <c r="JHB43" s="119"/>
      <c r="JHC43" s="119"/>
      <c r="JHD43" s="119"/>
      <c r="JHE43" s="119"/>
      <c r="JHF43" s="119"/>
      <c r="JHG43" s="118"/>
      <c r="JHH43" s="119"/>
      <c r="JHI43" s="119"/>
      <c r="JHJ43" s="119"/>
      <c r="JHK43" s="119"/>
      <c r="JHL43" s="119"/>
      <c r="JHM43" s="119"/>
      <c r="JHN43" s="119"/>
      <c r="JHO43" s="119"/>
      <c r="JHP43" s="119"/>
      <c r="JHQ43" s="119"/>
      <c r="JHR43" s="119"/>
      <c r="JHS43" s="119"/>
      <c r="JHT43" s="119"/>
      <c r="JHU43" s="119"/>
      <c r="JHV43" s="119"/>
      <c r="JHW43" s="119"/>
      <c r="JHX43" s="119"/>
      <c r="JHY43" s="119"/>
      <c r="JHZ43" s="119"/>
      <c r="JIA43" s="119"/>
      <c r="JIB43" s="119"/>
      <c r="JIC43" s="118"/>
      <c r="JID43" s="119"/>
      <c r="JIE43" s="119"/>
      <c r="JIF43" s="119"/>
      <c r="JIG43" s="119"/>
      <c r="JIH43" s="119"/>
      <c r="JII43" s="119"/>
      <c r="JIJ43" s="119"/>
      <c r="JIK43" s="119"/>
      <c r="JIL43" s="119"/>
      <c r="JIM43" s="119"/>
      <c r="JIN43" s="119"/>
      <c r="JIO43" s="119"/>
      <c r="JIP43" s="119"/>
      <c r="JIQ43" s="119"/>
      <c r="JIR43" s="119"/>
      <c r="JIS43" s="119"/>
      <c r="JIT43" s="119"/>
      <c r="JIU43" s="119"/>
      <c r="JIV43" s="119"/>
      <c r="JIW43" s="119"/>
      <c r="JIX43" s="119"/>
      <c r="JIY43" s="118"/>
      <c r="JIZ43" s="119"/>
      <c r="JJA43" s="119"/>
      <c r="JJB43" s="119"/>
      <c r="JJC43" s="119"/>
      <c r="JJD43" s="119"/>
      <c r="JJE43" s="119"/>
      <c r="JJF43" s="119"/>
      <c r="JJG43" s="119"/>
      <c r="JJH43" s="119"/>
      <c r="JJI43" s="119"/>
      <c r="JJJ43" s="119"/>
      <c r="JJK43" s="119"/>
      <c r="JJL43" s="119"/>
      <c r="JJM43" s="119"/>
      <c r="JJN43" s="119"/>
      <c r="JJO43" s="119"/>
      <c r="JJP43" s="119"/>
      <c r="JJQ43" s="119"/>
      <c r="JJR43" s="119"/>
      <c r="JJS43" s="119"/>
      <c r="JJT43" s="119"/>
      <c r="JJU43" s="118"/>
      <c r="JJV43" s="119"/>
      <c r="JJW43" s="119"/>
      <c r="JJX43" s="119"/>
      <c r="JJY43" s="119"/>
      <c r="JJZ43" s="119"/>
      <c r="JKA43" s="119"/>
      <c r="JKB43" s="119"/>
      <c r="JKC43" s="119"/>
      <c r="JKD43" s="119"/>
      <c r="JKE43" s="119"/>
      <c r="JKF43" s="119"/>
      <c r="JKG43" s="119"/>
      <c r="JKH43" s="119"/>
      <c r="JKI43" s="119"/>
      <c r="JKJ43" s="119"/>
      <c r="JKK43" s="119"/>
      <c r="JKL43" s="119"/>
      <c r="JKM43" s="119"/>
      <c r="JKN43" s="119"/>
      <c r="JKO43" s="119"/>
      <c r="JKP43" s="119"/>
      <c r="JKQ43" s="118"/>
      <c r="JKR43" s="119"/>
      <c r="JKS43" s="119"/>
      <c r="JKT43" s="119"/>
      <c r="JKU43" s="119"/>
      <c r="JKV43" s="119"/>
      <c r="JKW43" s="119"/>
      <c r="JKX43" s="119"/>
      <c r="JKY43" s="119"/>
      <c r="JKZ43" s="119"/>
      <c r="JLA43" s="119"/>
      <c r="JLB43" s="119"/>
      <c r="JLC43" s="119"/>
      <c r="JLD43" s="119"/>
      <c r="JLE43" s="119"/>
      <c r="JLF43" s="119"/>
      <c r="JLG43" s="119"/>
      <c r="JLH43" s="119"/>
      <c r="JLI43" s="119"/>
      <c r="JLJ43" s="119"/>
      <c r="JLK43" s="119"/>
      <c r="JLL43" s="119"/>
      <c r="JLM43" s="118"/>
      <c r="JLN43" s="119"/>
      <c r="JLO43" s="119"/>
      <c r="JLP43" s="119"/>
      <c r="JLQ43" s="119"/>
      <c r="JLR43" s="119"/>
      <c r="JLS43" s="119"/>
      <c r="JLT43" s="119"/>
      <c r="JLU43" s="119"/>
      <c r="JLV43" s="119"/>
      <c r="JLW43" s="119"/>
      <c r="JLX43" s="119"/>
      <c r="JLY43" s="119"/>
      <c r="JLZ43" s="119"/>
      <c r="JMA43" s="119"/>
      <c r="JMB43" s="119"/>
      <c r="JMC43" s="119"/>
      <c r="JMD43" s="119"/>
      <c r="JME43" s="119"/>
      <c r="JMF43" s="119"/>
      <c r="JMG43" s="119"/>
      <c r="JMH43" s="119"/>
      <c r="JMI43" s="118"/>
      <c r="JMJ43" s="119"/>
      <c r="JMK43" s="119"/>
      <c r="JML43" s="119"/>
      <c r="JMM43" s="119"/>
      <c r="JMN43" s="119"/>
      <c r="JMO43" s="119"/>
      <c r="JMP43" s="119"/>
      <c r="JMQ43" s="119"/>
      <c r="JMR43" s="119"/>
      <c r="JMS43" s="119"/>
      <c r="JMT43" s="119"/>
      <c r="JMU43" s="119"/>
      <c r="JMV43" s="119"/>
      <c r="JMW43" s="119"/>
      <c r="JMX43" s="119"/>
      <c r="JMY43" s="119"/>
      <c r="JMZ43" s="119"/>
      <c r="JNA43" s="119"/>
      <c r="JNB43" s="119"/>
      <c r="JNC43" s="119"/>
      <c r="JND43" s="119"/>
      <c r="JNE43" s="118"/>
      <c r="JNF43" s="119"/>
      <c r="JNG43" s="119"/>
      <c r="JNH43" s="119"/>
      <c r="JNI43" s="119"/>
      <c r="JNJ43" s="119"/>
      <c r="JNK43" s="119"/>
      <c r="JNL43" s="119"/>
      <c r="JNM43" s="119"/>
      <c r="JNN43" s="119"/>
      <c r="JNO43" s="119"/>
      <c r="JNP43" s="119"/>
      <c r="JNQ43" s="119"/>
      <c r="JNR43" s="119"/>
      <c r="JNS43" s="119"/>
      <c r="JNT43" s="119"/>
      <c r="JNU43" s="119"/>
      <c r="JNV43" s="119"/>
      <c r="JNW43" s="119"/>
      <c r="JNX43" s="119"/>
      <c r="JNY43" s="119"/>
      <c r="JNZ43" s="119"/>
      <c r="JOA43" s="118"/>
      <c r="JOB43" s="119"/>
      <c r="JOC43" s="119"/>
      <c r="JOD43" s="119"/>
      <c r="JOE43" s="119"/>
      <c r="JOF43" s="119"/>
      <c r="JOG43" s="119"/>
      <c r="JOH43" s="119"/>
      <c r="JOI43" s="119"/>
      <c r="JOJ43" s="119"/>
      <c r="JOK43" s="119"/>
      <c r="JOL43" s="119"/>
      <c r="JOM43" s="119"/>
      <c r="JON43" s="119"/>
      <c r="JOO43" s="119"/>
      <c r="JOP43" s="119"/>
      <c r="JOQ43" s="119"/>
      <c r="JOR43" s="119"/>
      <c r="JOS43" s="119"/>
      <c r="JOT43" s="119"/>
      <c r="JOU43" s="119"/>
      <c r="JOV43" s="119"/>
      <c r="JOW43" s="118"/>
      <c r="JOX43" s="119"/>
      <c r="JOY43" s="119"/>
      <c r="JOZ43" s="119"/>
      <c r="JPA43" s="119"/>
      <c r="JPB43" s="119"/>
      <c r="JPC43" s="119"/>
      <c r="JPD43" s="119"/>
      <c r="JPE43" s="119"/>
      <c r="JPF43" s="119"/>
      <c r="JPG43" s="119"/>
      <c r="JPH43" s="119"/>
      <c r="JPI43" s="119"/>
      <c r="JPJ43" s="119"/>
      <c r="JPK43" s="119"/>
      <c r="JPL43" s="119"/>
      <c r="JPM43" s="119"/>
      <c r="JPN43" s="119"/>
      <c r="JPO43" s="119"/>
      <c r="JPP43" s="119"/>
      <c r="JPQ43" s="119"/>
      <c r="JPR43" s="119"/>
      <c r="JPS43" s="118"/>
      <c r="JPT43" s="119"/>
      <c r="JPU43" s="119"/>
      <c r="JPV43" s="119"/>
      <c r="JPW43" s="119"/>
      <c r="JPX43" s="119"/>
      <c r="JPY43" s="119"/>
      <c r="JPZ43" s="119"/>
      <c r="JQA43" s="119"/>
      <c r="JQB43" s="119"/>
      <c r="JQC43" s="119"/>
      <c r="JQD43" s="119"/>
      <c r="JQE43" s="119"/>
      <c r="JQF43" s="119"/>
      <c r="JQG43" s="119"/>
      <c r="JQH43" s="119"/>
      <c r="JQI43" s="119"/>
      <c r="JQJ43" s="119"/>
      <c r="JQK43" s="119"/>
      <c r="JQL43" s="119"/>
      <c r="JQM43" s="119"/>
      <c r="JQN43" s="119"/>
      <c r="JQO43" s="118"/>
      <c r="JQP43" s="119"/>
      <c r="JQQ43" s="119"/>
      <c r="JQR43" s="119"/>
      <c r="JQS43" s="119"/>
      <c r="JQT43" s="119"/>
      <c r="JQU43" s="119"/>
      <c r="JQV43" s="119"/>
      <c r="JQW43" s="119"/>
      <c r="JQX43" s="119"/>
      <c r="JQY43" s="119"/>
      <c r="JQZ43" s="119"/>
      <c r="JRA43" s="119"/>
      <c r="JRB43" s="119"/>
      <c r="JRC43" s="119"/>
      <c r="JRD43" s="119"/>
      <c r="JRE43" s="119"/>
      <c r="JRF43" s="119"/>
      <c r="JRG43" s="119"/>
      <c r="JRH43" s="119"/>
      <c r="JRI43" s="119"/>
      <c r="JRJ43" s="119"/>
      <c r="JRK43" s="118"/>
      <c r="JRL43" s="119"/>
      <c r="JRM43" s="119"/>
      <c r="JRN43" s="119"/>
      <c r="JRO43" s="119"/>
      <c r="JRP43" s="119"/>
      <c r="JRQ43" s="119"/>
      <c r="JRR43" s="119"/>
      <c r="JRS43" s="119"/>
      <c r="JRT43" s="119"/>
      <c r="JRU43" s="119"/>
      <c r="JRV43" s="119"/>
      <c r="JRW43" s="119"/>
      <c r="JRX43" s="119"/>
      <c r="JRY43" s="119"/>
      <c r="JRZ43" s="119"/>
      <c r="JSA43" s="119"/>
      <c r="JSB43" s="119"/>
      <c r="JSC43" s="119"/>
      <c r="JSD43" s="119"/>
      <c r="JSE43" s="119"/>
      <c r="JSF43" s="119"/>
      <c r="JSG43" s="118"/>
      <c r="JSH43" s="119"/>
      <c r="JSI43" s="119"/>
      <c r="JSJ43" s="119"/>
      <c r="JSK43" s="119"/>
      <c r="JSL43" s="119"/>
      <c r="JSM43" s="119"/>
      <c r="JSN43" s="119"/>
      <c r="JSO43" s="119"/>
      <c r="JSP43" s="119"/>
      <c r="JSQ43" s="119"/>
      <c r="JSR43" s="119"/>
      <c r="JSS43" s="119"/>
      <c r="JST43" s="119"/>
      <c r="JSU43" s="119"/>
      <c r="JSV43" s="119"/>
      <c r="JSW43" s="119"/>
      <c r="JSX43" s="119"/>
      <c r="JSY43" s="119"/>
      <c r="JSZ43" s="119"/>
      <c r="JTA43" s="119"/>
      <c r="JTB43" s="119"/>
      <c r="JTC43" s="118"/>
      <c r="JTD43" s="119"/>
      <c r="JTE43" s="119"/>
      <c r="JTF43" s="119"/>
      <c r="JTG43" s="119"/>
      <c r="JTH43" s="119"/>
      <c r="JTI43" s="119"/>
      <c r="JTJ43" s="119"/>
      <c r="JTK43" s="119"/>
      <c r="JTL43" s="119"/>
      <c r="JTM43" s="119"/>
      <c r="JTN43" s="119"/>
      <c r="JTO43" s="119"/>
      <c r="JTP43" s="119"/>
      <c r="JTQ43" s="119"/>
      <c r="JTR43" s="119"/>
      <c r="JTS43" s="119"/>
      <c r="JTT43" s="119"/>
      <c r="JTU43" s="119"/>
      <c r="JTV43" s="119"/>
      <c r="JTW43" s="119"/>
      <c r="JTX43" s="119"/>
      <c r="JTY43" s="118"/>
      <c r="JTZ43" s="119"/>
      <c r="JUA43" s="119"/>
      <c r="JUB43" s="119"/>
      <c r="JUC43" s="119"/>
      <c r="JUD43" s="119"/>
      <c r="JUE43" s="119"/>
      <c r="JUF43" s="119"/>
      <c r="JUG43" s="119"/>
      <c r="JUH43" s="119"/>
      <c r="JUI43" s="119"/>
      <c r="JUJ43" s="119"/>
      <c r="JUK43" s="119"/>
      <c r="JUL43" s="119"/>
      <c r="JUM43" s="119"/>
      <c r="JUN43" s="119"/>
      <c r="JUO43" s="119"/>
      <c r="JUP43" s="119"/>
      <c r="JUQ43" s="119"/>
      <c r="JUR43" s="119"/>
      <c r="JUS43" s="119"/>
      <c r="JUT43" s="119"/>
      <c r="JUU43" s="118"/>
      <c r="JUV43" s="119"/>
      <c r="JUW43" s="119"/>
      <c r="JUX43" s="119"/>
      <c r="JUY43" s="119"/>
      <c r="JUZ43" s="119"/>
      <c r="JVA43" s="119"/>
      <c r="JVB43" s="119"/>
      <c r="JVC43" s="119"/>
      <c r="JVD43" s="119"/>
      <c r="JVE43" s="119"/>
      <c r="JVF43" s="119"/>
      <c r="JVG43" s="119"/>
      <c r="JVH43" s="119"/>
      <c r="JVI43" s="119"/>
      <c r="JVJ43" s="119"/>
      <c r="JVK43" s="119"/>
      <c r="JVL43" s="119"/>
      <c r="JVM43" s="119"/>
      <c r="JVN43" s="119"/>
      <c r="JVO43" s="119"/>
      <c r="JVP43" s="119"/>
      <c r="JVQ43" s="118"/>
      <c r="JVR43" s="119"/>
      <c r="JVS43" s="119"/>
      <c r="JVT43" s="119"/>
      <c r="JVU43" s="119"/>
      <c r="JVV43" s="119"/>
      <c r="JVW43" s="119"/>
      <c r="JVX43" s="119"/>
      <c r="JVY43" s="119"/>
      <c r="JVZ43" s="119"/>
      <c r="JWA43" s="119"/>
      <c r="JWB43" s="119"/>
      <c r="JWC43" s="119"/>
      <c r="JWD43" s="119"/>
      <c r="JWE43" s="119"/>
      <c r="JWF43" s="119"/>
      <c r="JWG43" s="119"/>
      <c r="JWH43" s="119"/>
      <c r="JWI43" s="119"/>
      <c r="JWJ43" s="119"/>
      <c r="JWK43" s="119"/>
      <c r="JWL43" s="119"/>
      <c r="JWM43" s="118"/>
      <c r="JWN43" s="119"/>
      <c r="JWO43" s="119"/>
      <c r="JWP43" s="119"/>
      <c r="JWQ43" s="119"/>
      <c r="JWR43" s="119"/>
      <c r="JWS43" s="119"/>
      <c r="JWT43" s="119"/>
      <c r="JWU43" s="119"/>
      <c r="JWV43" s="119"/>
      <c r="JWW43" s="119"/>
      <c r="JWX43" s="119"/>
      <c r="JWY43" s="119"/>
      <c r="JWZ43" s="119"/>
      <c r="JXA43" s="119"/>
      <c r="JXB43" s="119"/>
      <c r="JXC43" s="119"/>
      <c r="JXD43" s="119"/>
      <c r="JXE43" s="119"/>
      <c r="JXF43" s="119"/>
      <c r="JXG43" s="119"/>
      <c r="JXH43" s="119"/>
      <c r="JXI43" s="118"/>
      <c r="JXJ43" s="119"/>
      <c r="JXK43" s="119"/>
      <c r="JXL43" s="119"/>
      <c r="JXM43" s="119"/>
      <c r="JXN43" s="119"/>
      <c r="JXO43" s="119"/>
      <c r="JXP43" s="119"/>
      <c r="JXQ43" s="119"/>
      <c r="JXR43" s="119"/>
      <c r="JXS43" s="119"/>
      <c r="JXT43" s="119"/>
      <c r="JXU43" s="119"/>
      <c r="JXV43" s="119"/>
      <c r="JXW43" s="119"/>
      <c r="JXX43" s="119"/>
      <c r="JXY43" s="119"/>
      <c r="JXZ43" s="119"/>
      <c r="JYA43" s="119"/>
      <c r="JYB43" s="119"/>
      <c r="JYC43" s="119"/>
      <c r="JYD43" s="119"/>
      <c r="JYE43" s="118"/>
      <c r="JYF43" s="119"/>
      <c r="JYG43" s="119"/>
      <c r="JYH43" s="119"/>
      <c r="JYI43" s="119"/>
      <c r="JYJ43" s="119"/>
      <c r="JYK43" s="119"/>
      <c r="JYL43" s="119"/>
      <c r="JYM43" s="119"/>
      <c r="JYN43" s="119"/>
      <c r="JYO43" s="119"/>
      <c r="JYP43" s="119"/>
      <c r="JYQ43" s="119"/>
      <c r="JYR43" s="119"/>
      <c r="JYS43" s="119"/>
      <c r="JYT43" s="119"/>
      <c r="JYU43" s="119"/>
      <c r="JYV43" s="119"/>
      <c r="JYW43" s="119"/>
      <c r="JYX43" s="119"/>
      <c r="JYY43" s="119"/>
      <c r="JYZ43" s="119"/>
      <c r="JZA43" s="118"/>
      <c r="JZB43" s="119"/>
      <c r="JZC43" s="119"/>
      <c r="JZD43" s="119"/>
      <c r="JZE43" s="119"/>
      <c r="JZF43" s="119"/>
      <c r="JZG43" s="119"/>
      <c r="JZH43" s="119"/>
      <c r="JZI43" s="119"/>
      <c r="JZJ43" s="119"/>
      <c r="JZK43" s="119"/>
      <c r="JZL43" s="119"/>
      <c r="JZM43" s="119"/>
      <c r="JZN43" s="119"/>
      <c r="JZO43" s="119"/>
      <c r="JZP43" s="119"/>
      <c r="JZQ43" s="119"/>
      <c r="JZR43" s="119"/>
      <c r="JZS43" s="119"/>
      <c r="JZT43" s="119"/>
      <c r="JZU43" s="119"/>
      <c r="JZV43" s="119"/>
      <c r="JZW43" s="118"/>
      <c r="JZX43" s="119"/>
      <c r="JZY43" s="119"/>
      <c r="JZZ43" s="119"/>
      <c r="KAA43" s="119"/>
      <c r="KAB43" s="119"/>
      <c r="KAC43" s="119"/>
      <c r="KAD43" s="119"/>
      <c r="KAE43" s="119"/>
      <c r="KAF43" s="119"/>
      <c r="KAG43" s="119"/>
      <c r="KAH43" s="119"/>
      <c r="KAI43" s="119"/>
      <c r="KAJ43" s="119"/>
      <c r="KAK43" s="119"/>
      <c r="KAL43" s="119"/>
      <c r="KAM43" s="119"/>
      <c r="KAN43" s="119"/>
      <c r="KAO43" s="119"/>
      <c r="KAP43" s="119"/>
      <c r="KAQ43" s="119"/>
      <c r="KAR43" s="119"/>
      <c r="KAS43" s="118"/>
      <c r="KAT43" s="119"/>
      <c r="KAU43" s="119"/>
      <c r="KAV43" s="119"/>
      <c r="KAW43" s="119"/>
      <c r="KAX43" s="119"/>
      <c r="KAY43" s="119"/>
      <c r="KAZ43" s="119"/>
      <c r="KBA43" s="119"/>
      <c r="KBB43" s="119"/>
      <c r="KBC43" s="119"/>
      <c r="KBD43" s="119"/>
      <c r="KBE43" s="119"/>
      <c r="KBF43" s="119"/>
      <c r="KBG43" s="119"/>
      <c r="KBH43" s="119"/>
      <c r="KBI43" s="119"/>
      <c r="KBJ43" s="119"/>
      <c r="KBK43" s="119"/>
      <c r="KBL43" s="119"/>
      <c r="KBM43" s="119"/>
      <c r="KBN43" s="119"/>
      <c r="KBO43" s="118"/>
      <c r="KBP43" s="119"/>
      <c r="KBQ43" s="119"/>
      <c r="KBR43" s="119"/>
      <c r="KBS43" s="119"/>
      <c r="KBT43" s="119"/>
      <c r="KBU43" s="119"/>
      <c r="KBV43" s="119"/>
      <c r="KBW43" s="119"/>
      <c r="KBX43" s="119"/>
      <c r="KBY43" s="119"/>
      <c r="KBZ43" s="119"/>
      <c r="KCA43" s="119"/>
      <c r="KCB43" s="119"/>
      <c r="KCC43" s="119"/>
      <c r="KCD43" s="119"/>
      <c r="KCE43" s="119"/>
      <c r="KCF43" s="119"/>
      <c r="KCG43" s="119"/>
      <c r="KCH43" s="119"/>
      <c r="KCI43" s="119"/>
      <c r="KCJ43" s="119"/>
      <c r="KCK43" s="118"/>
      <c r="KCL43" s="119"/>
      <c r="KCM43" s="119"/>
      <c r="KCN43" s="119"/>
      <c r="KCO43" s="119"/>
      <c r="KCP43" s="119"/>
      <c r="KCQ43" s="119"/>
      <c r="KCR43" s="119"/>
      <c r="KCS43" s="119"/>
      <c r="KCT43" s="119"/>
      <c r="KCU43" s="119"/>
      <c r="KCV43" s="119"/>
      <c r="KCW43" s="119"/>
      <c r="KCX43" s="119"/>
      <c r="KCY43" s="119"/>
      <c r="KCZ43" s="119"/>
      <c r="KDA43" s="119"/>
      <c r="KDB43" s="119"/>
      <c r="KDC43" s="119"/>
      <c r="KDD43" s="119"/>
      <c r="KDE43" s="119"/>
      <c r="KDF43" s="119"/>
      <c r="KDG43" s="118"/>
      <c r="KDH43" s="119"/>
      <c r="KDI43" s="119"/>
      <c r="KDJ43" s="119"/>
      <c r="KDK43" s="119"/>
      <c r="KDL43" s="119"/>
      <c r="KDM43" s="119"/>
      <c r="KDN43" s="119"/>
      <c r="KDO43" s="119"/>
      <c r="KDP43" s="119"/>
      <c r="KDQ43" s="119"/>
      <c r="KDR43" s="119"/>
      <c r="KDS43" s="119"/>
      <c r="KDT43" s="119"/>
      <c r="KDU43" s="119"/>
      <c r="KDV43" s="119"/>
      <c r="KDW43" s="119"/>
      <c r="KDX43" s="119"/>
      <c r="KDY43" s="119"/>
      <c r="KDZ43" s="119"/>
      <c r="KEA43" s="119"/>
      <c r="KEB43" s="119"/>
      <c r="KEC43" s="118"/>
      <c r="KED43" s="119"/>
      <c r="KEE43" s="119"/>
      <c r="KEF43" s="119"/>
      <c r="KEG43" s="119"/>
      <c r="KEH43" s="119"/>
      <c r="KEI43" s="119"/>
      <c r="KEJ43" s="119"/>
      <c r="KEK43" s="119"/>
      <c r="KEL43" s="119"/>
      <c r="KEM43" s="119"/>
      <c r="KEN43" s="119"/>
      <c r="KEO43" s="119"/>
      <c r="KEP43" s="119"/>
      <c r="KEQ43" s="119"/>
      <c r="KER43" s="119"/>
      <c r="KES43" s="119"/>
      <c r="KET43" s="119"/>
      <c r="KEU43" s="119"/>
      <c r="KEV43" s="119"/>
      <c r="KEW43" s="119"/>
      <c r="KEX43" s="119"/>
      <c r="KEY43" s="118"/>
      <c r="KEZ43" s="119"/>
      <c r="KFA43" s="119"/>
      <c r="KFB43" s="119"/>
      <c r="KFC43" s="119"/>
      <c r="KFD43" s="119"/>
      <c r="KFE43" s="119"/>
      <c r="KFF43" s="119"/>
      <c r="KFG43" s="119"/>
      <c r="KFH43" s="119"/>
      <c r="KFI43" s="119"/>
      <c r="KFJ43" s="119"/>
      <c r="KFK43" s="119"/>
      <c r="KFL43" s="119"/>
      <c r="KFM43" s="119"/>
      <c r="KFN43" s="119"/>
      <c r="KFO43" s="119"/>
      <c r="KFP43" s="119"/>
      <c r="KFQ43" s="119"/>
      <c r="KFR43" s="119"/>
      <c r="KFS43" s="119"/>
      <c r="KFT43" s="119"/>
      <c r="KFU43" s="118"/>
      <c r="KFV43" s="119"/>
      <c r="KFW43" s="119"/>
      <c r="KFX43" s="119"/>
      <c r="KFY43" s="119"/>
      <c r="KFZ43" s="119"/>
      <c r="KGA43" s="119"/>
      <c r="KGB43" s="119"/>
      <c r="KGC43" s="119"/>
      <c r="KGD43" s="119"/>
      <c r="KGE43" s="119"/>
      <c r="KGF43" s="119"/>
      <c r="KGG43" s="119"/>
      <c r="KGH43" s="119"/>
      <c r="KGI43" s="119"/>
      <c r="KGJ43" s="119"/>
      <c r="KGK43" s="119"/>
      <c r="KGL43" s="119"/>
      <c r="KGM43" s="119"/>
      <c r="KGN43" s="119"/>
      <c r="KGO43" s="119"/>
      <c r="KGP43" s="119"/>
      <c r="KGQ43" s="118"/>
      <c r="KGR43" s="119"/>
      <c r="KGS43" s="119"/>
      <c r="KGT43" s="119"/>
      <c r="KGU43" s="119"/>
      <c r="KGV43" s="119"/>
      <c r="KGW43" s="119"/>
      <c r="KGX43" s="119"/>
      <c r="KGY43" s="119"/>
      <c r="KGZ43" s="119"/>
      <c r="KHA43" s="119"/>
      <c r="KHB43" s="119"/>
      <c r="KHC43" s="119"/>
      <c r="KHD43" s="119"/>
      <c r="KHE43" s="119"/>
      <c r="KHF43" s="119"/>
      <c r="KHG43" s="119"/>
      <c r="KHH43" s="119"/>
      <c r="KHI43" s="119"/>
      <c r="KHJ43" s="119"/>
      <c r="KHK43" s="119"/>
      <c r="KHL43" s="119"/>
      <c r="KHM43" s="118"/>
      <c r="KHN43" s="119"/>
      <c r="KHO43" s="119"/>
      <c r="KHP43" s="119"/>
      <c r="KHQ43" s="119"/>
      <c r="KHR43" s="119"/>
      <c r="KHS43" s="119"/>
      <c r="KHT43" s="119"/>
      <c r="KHU43" s="119"/>
      <c r="KHV43" s="119"/>
      <c r="KHW43" s="119"/>
      <c r="KHX43" s="119"/>
      <c r="KHY43" s="119"/>
      <c r="KHZ43" s="119"/>
      <c r="KIA43" s="119"/>
      <c r="KIB43" s="119"/>
      <c r="KIC43" s="119"/>
      <c r="KID43" s="119"/>
      <c r="KIE43" s="119"/>
      <c r="KIF43" s="119"/>
      <c r="KIG43" s="119"/>
      <c r="KIH43" s="119"/>
      <c r="KII43" s="118"/>
      <c r="KIJ43" s="119"/>
      <c r="KIK43" s="119"/>
      <c r="KIL43" s="119"/>
      <c r="KIM43" s="119"/>
      <c r="KIN43" s="119"/>
      <c r="KIO43" s="119"/>
      <c r="KIP43" s="119"/>
      <c r="KIQ43" s="119"/>
      <c r="KIR43" s="119"/>
      <c r="KIS43" s="119"/>
      <c r="KIT43" s="119"/>
      <c r="KIU43" s="119"/>
      <c r="KIV43" s="119"/>
      <c r="KIW43" s="119"/>
      <c r="KIX43" s="119"/>
      <c r="KIY43" s="119"/>
      <c r="KIZ43" s="119"/>
      <c r="KJA43" s="119"/>
      <c r="KJB43" s="119"/>
      <c r="KJC43" s="119"/>
      <c r="KJD43" s="119"/>
      <c r="KJE43" s="118"/>
      <c r="KJF43" s="119"/>
      <c r="KJG43" s="119"/>
      <c r="KJH43" s="119"/>
      <c r="KJI43" s="119"/>
      <c r="KJJ43" s="119"/>
      <c r="KJK43" s="119"/>
      <c r="KJL43" s="119"/>
      <c r="KJM43" s="119"/>
      <c r="KJN43" s="119"/>
      <c r="KJO43" s="119"/>
      <c r="KJP43" s="119"/>
      <c r="KJQ43" s="119"/>
      <c r="KJR43" s="119"/>
      <c r="KJS43" s="119"/>
      <c r="KJT43" s="119"/>
      <c r="KJU43" s="119"/>
      <c r="KJV43" s="119"/>
      <c r="KJW43" s="119"/>
      <c r="KJX43" s="119"/>
      <c r="KJY43" s="119"/>
      <c r="KJZ43" s="119"/>
      <c r="KKA43" s="118"/>
      <c r="KKB43" s="119"/>
      <c r="KKC43" s="119"/>
      <c r="KKD43" s="119"/>
      <c r="KKE43" s="119"/>
      <c r="KKF43" s="119"/>
      <c r="KKG43" s="119"/>
      <c r="KKH43" s="119"/>
      <c r="KKI43" s="119"/>
      <c r="KKJ43" s="119"/>
      <c r="KKK43" s="119"/>
      <c r="KKL43" s="119"/>
      <c r="KKM43" s="119"/>
      <c r="KKN43" s="119"/>
      <c r="KKO43" s="119"/>
      <c r="KKP43" s="119"/>
      <c r="KKQ43" s="119"/>
      <c r="KKR43" s="119"/>
      <c r="KKS43" s="119"/>
      <c r="KKT43" s="119"/>
      <c r="KKU43" s="119"/>
      <c r="KKV43" s="119"/>
      <c r="KKW43" s="118"/>
      <c r="KKX43" s="119"/>
      <c r="KKY43" s="119"/>
      <c r="KKZ43" s="119"/>
      <c r="KLA43" s="119"/>
      <c r="KLB43" s="119"/>
      <c r="KLC43" s="119"/>
      <c r="KLD43" s="119"/>
      <c r="KLE43" s="119"/>
      <c r="KLF43" s="119"/>
      <c r="KLG43" s="119"/>
      <c r="KLH43" s="119"/>
      <c r="KLI43" s="119"/>
      <c r="KLJ43" s="119"/>
      <c r="KLK43" s="119"/>
      <c r="KLL43" s="119"/>
      <c r="KLM43" s="119"/>
      <c r="KLN43" s="119"/>
      <c r="KLO43" s="119"/>
      <c r="KLP43" s="119"/>
      <c r="KLQ43" s="119"/>
      <c r="KLR43" s="119"/>
      <c r="KLS43" s="118"/>
      <c r="KLT43" s="119"/>
      <c r="KLU43" s="119"/>
      <c r="KLV43" s="119"/>
      <c r="KLW43" s="119"/>
      <c r="KLX43" s="119"/>
      <c r="KLY43" s="119"/>
      <c r="KLZ43" s="119"/>
      <c r="KMA43" s="119"/>
      <c r="KMB43" s="119"/>
      <c r="KMC43" s="119"/>
      <c r="KMD43" s="119"/>
      <c r="KME43" s="119"/>
      <c r="KMF43" s="119"/>
      <c r="KMG43" s="119"/>
      <c r="KMH43" s="119"/>
      <c r="KMI43" s="119"/>
      <c r="KMJ43" s="119"/>
      <c r="KMK43" s="119"/>
      <c r="KML43" s="119"/>
      <c r="KMM43" s="119"/>
      <c r="KMN43" s="119"/>
      <c r="KMO43" s="118"/>
      <c r="KMP43" s="119"/>
      <c r="KMQ43" s="119"/>
      <c r="KMR43" s="119"/>
      <c r="KMS43" s="119"/>
      <c r="KMT43" s="119"/>
      <c r="KMU43" s="119"/>
      <c r="KMV43" s="119"/>
      <c r="KMW43" s="119"/>
      <c r="KMX43" s="119"/>
      <c r="KMY43" s="119"/>
      <c r="KMZ43" s="119"/>
      <c r="KNA43" s="119"/>
      <c r="KNB43" s="119"/>
      <c r="KNC43" s="119"/>
      <c r="KND43" s="119"/>
      <c r="KNE43" s="119"/>
      <c r="KNF43" s="119"/>
      <c r="KNG43" s="119"/>
      <c r="KNH43" s="119"/>
      <c r="KNI43" s="119"/>
      <c r="KNJ43" s="119"/>
      <c r="KNK43" s="118"/>
      <c r="KNL43" s="119"/>
      <c r="KNM43" s="119"/>
      <c r="KNN43" s="119"/>
      <c r="KNO43" s="119"/>
      <c r="KNP43" s="119"/>
      <c r="KNQ43" s="119"/>
      <c r="KNR43" s="119"/>
      <c r="KNS43" s="119"/>
      <c r="KNT43" s="119"/>
      <c r="KNU43" s="119"/>
      <c r="KNV43" s="119"/>
      <c r="KNW43" s="119"/>
      <c r="KNX43" s="119"/>
      <c r="KNY43" s="119"/>
      <c r="KNZ43" s="119"/>
      <c r="KOA43" s="119"/>
      <c r="KOB43" s="119"/>
      <c r="KOC43" s="119"/>
      <c r="KOD43" s="119"/>
      <c r="KOE43" s="119"/>
      <c r="KOF43" s="119"/>
      <c r="KOG43" s="118"/>
      <c r="KOH43" s="119"/>
      <c r="KOI43" s="119"/>
      <c r="KOJ43" s="119"/>
      <c r="KOK43" s="119"/>
      <c r="KOL43" s="119"/>
      <c r="KOM43" s="119"/>
      <c r="KON43" s="119"/>
      <c r="KOO43" s="119"/>
      <c r="KOP43" s="119"/>
      <c r="KOQ43" s="119"/>
      <c r="KOR43" s="119"/>
      <c r="KOS43" s="119"/>
      <c r="KOT43" s="119"/>
      <c r="KOU43" s="119"/>
      <c r="KOV43" s="119"/>
      <c r="KOW43" s="119"/>
      <c r="KOX43" s="119"/>
      <c r="KOY43" s="119"/>
      <c r="KOZ43" s="119"/>
      <c r="KPA43" s="119"/>
      <c r="KPB43" s="119"/>
      <c r="KPC43" s="118"/>
      <c r="KPD43" s="119"/>
      <c r="KPE43" s="119"/>
      <c r="KPF43" s="119"/>
      <c r="KPG43" s="119"/>
      <c r="KPH43" s="119"/>
      <c r="KPI43" s="119"/>
      <c r="KPJ43" s="119"/>
      <c r="KPK43" s="119"/>
      <c r="KPL43" s="119"/>
      <c r="KPM43" s="119"/>
      <c r="KPN43" s="119"/>
      <c r="KPO43" s="119"/>
      <c r="KPP43" s="119"/>
      <c r="KPQ43" s="119"/>
      <c r="KPR43" s="119"/>
      <c r="KPS43" s="119"/>
      <c r="KPT43" s="119"/>
      <c r="KPU43" s="119"/>
      <c r="KPV43" s="119"/>
      <c r="KPW43" s="119"/>
      <c r="KPX43" s="119"/>
      <c r="KPY43" s="118"/>
      <c r="KPZ43" s="119"/>
      <c r="KQA43" s="119"/>
      <c r="KQB43" s="119"/>
      <c r="KQC43" s="119"/>
      <c r="KQD43" s="119"/>
      <c r="KQE43" s="119"/>
      <c r="KQF43" s="119"/>
      <c r="KQG43" s="119"/>
      <c r="KQH43" s="119"/>
      <c r="KQI43" s="119"/>
      <c r="KQJ43" s="119"/>
      <c r="KQK43" s="119"/>
      <c r="KQL43" s="119"/>
      <c r="KQM43" s="119"/>
      <c r="KQN43" s="119"/>
      <c r="KQO43" s="119"/>
      <c r="KQP43" s="119"/>
      <c r="KQQ43" s="119"/>
      <c r="KQR43" s="119"/>
      <c r="KQS43" s="119"/>
      <c r="KQT43" s="119"/>
      <c r="KQU43" s="118"/>
      <c r="KQV43" s="119"/>
      <c r="KQW43" s="119"/>
      <c r="KQX43" s="119"/>
      <c r="KQY43" s="119"/>
      <c r="KQZ43" s="119"/>
      <c r="KRA43" s="119"/>
      <c r="KRB43" s="119"/>
      <c r="KRC43" s="119"/>
      <c r="KRD43" s="119"/>
      <c r="KRE43" s="119"/>
      <c r="KRF43" s="119"/>
      <c r="KRG43" s="119"/>
      <c r="KRH43" s="119"/>
      <c r="KRI43" s="119"/>
      <c r="KRJ43" s="119"/>
      <c r="KRK43" s="119"/>
      <c r="KRL43" s="119"/>
      <c r="KRM43" s="119"/>
      <c r="KRN43" s="119"/>
      <c r="KRO43" s="119"/>
      <c r="KRP43" s="119"/>
      <c r="KRQ43" s="118"/>
      <c r="KRR43" s="119"/>
      <c r="KRS43" s="119"/>
      <c r="KRT43" s="119"/>
      <c r="KRU43" s="119"/>
      <c r="KRV43" s="119"/>
      <c r="KRW43" s="119"/>
      <c r="KRX43" s="119"/>
      <c r="KRY43" s="119"/>
      <c r="KRZ43" s="119"/>
      <c r="KSA43" s="119"/>
      <c r="KSB43" s="119"/>
      <c r="KSC43" s="119"/>
      <c r="KSD43" s="119"/>
      <c r="KSE43" s="119"/>
      <c r="KSF43" s="119"/>
      <c r="KSG43" s="119"/>
      <c r="KSH43" s="119"/>
      <c r="KSI43" s="119"/>
      <c r="KSJ43" s="119"/>
      <c r="KSK43" s="119"/>
      <c r="KSL43" s="119"/>
      <c r="KSM43" s="118"/>
      <c r="KSN43" s="119"/>
      <c r="KSO43" s="119"/>
      <c r="KSP43" s="119"/>
      <c r="KSQ43" s="119"/>
      <c r="KSR43" s="119"/>
      <c r="KSS43" s="119"/>
      <c r="KST43" s="119"/>
      <c r="KSU43" s="119"/>
      <c r="KSV43" s="119"/>
      <c r="KSW43" s="119"/>
      <c r="KSX43" s="119"/>
      <c r="KSY43" s="119"/>
      <c r="KSZ43" s="119"/>
      <c r="KTA43" s="119"/>
      <c r="KTB43" s="119"/>
      <c r="KTC43" s="119"/>
      <c r="KTD43" s="119"/>
      <c r="KTE43" s="119"/>
      <c r="KTF43" s="119"/>
      <c r="KTG43" s="119"/>
      <c r="KTH43" s="119"/>
      <c r="KTI43" s="118"/>
      <c r="KTJ43" s="119"/>
      <c r="KTK43" s="119"/>
      <c r="KTL43" s="119"/>
      <c r="KTM43" s="119"/>
      <c r="KTN43" s="119"/>
      <c r="KTO43" s="119"/>
      <c r="KTP43" s="119"/>
      <c r="KTQ43" s="119"/>
      <c r="KTR43" s="119"/>
      <c r="KTS43" s="119"/>
      <c r="KTT43" s="119"/>
      <c r="KTU43" s="119"/>
      <c r="KTV43" s="119"/>
      <c r="KTW43" s="119"/>
      <c r="KTX43" s="119"/>
      <c r="KTY43" s="119"/>
      <c r="KTZ43" s="119"/>
      <c r="KUA43" s="119"/>
      <c r="KUB43" s="119"/>
      <c r="KUC43" s="119"/>
      <c r="KUD43" s="119"/>
      <c r="KUE43" s="118"/>
      <c r="KUF43" s="119"/>
      <c r="KUG43" s="119"/>
      <c r="KUH43" s="119"/>
      <c r="KUI43" s="119"/>
      <c r="KUJ43" s="119"/>
      <c r="KUK43" s="119"/>
      <c r="KUL43" s="119"/>
      <c r="KUM43" s="119"/>
      <c r="KUN43" s="119"/>
      <c r="KUO43" s="119"/>
      <c r="KUP43" s="119"/>
      <c r="KUQ43" s="119"/>
      <c r="KUR43" s="119"/>
      <c r="KUS43" s="119"/>
      <c r="KUT43" s="119"/>
      <c r="KUU43" s="119"/>
      <c r="KUV43" s="119"/>
      <c r="KUW43" s="119"/>
      <c r="KUX43" s="119"/>
      <c r="KUY43" s="119"/>
      <c r="KUZ43" s="119"/>
      <c r="KVA43" s="118"/>
      <c r="KVB43" s="119"/>
      <c r="KVC43" s="119"/>
      <c r="KVD43" s="119"/>
      <c r="KVE43" s="119"/>
      <c r="KVF43" s="119"/>
      <c r="KVG43" s="119"/>
      <c r="KVH43" s="119"/>
      <c r="KVI43" s="119"/>
      <c r="KVJ43" s="119"/>
      <c r="KVK43" s="119"/>
      <c r="KVL43" s="119"/>
      <c r="KVM43" s="119"/>
      <c r="KVN43" s="119"/>
      <c r="KVO43" s="119"/>
      <c r="KVP43" s="119"/>
      <c r="KVQ43" s="119"/>
      <c r="KVR43" s="119"/>
      <c r="KVS43" s="119"/>
      <c r="KVT43" s="119"/>
      <c r="KVU43" s="119"/>
      <c r="KVV43" s="119"/>
      <c r="KVW43" s="118"/>
      <c r="KVX43" s="119"/>
      <c r="KVY43" s="119"/>
      <c r="KVZ43" s="119"/>
      <c r="KWA43" s="119"/>
      <c r="KWB43" s="119"/>
      <c r="KWC43" s="119"/>
      <c r="KWD43" s="119"/>
      <c r="KWE43" s="119"/>
      <c r="KWF43" s="119"/>
      <c r="KWG43" s="119"/>
      <c r="KWH43" s="119"/>
      <c r="KWI43" s="119"/>
      <c r="KWJ43" s="119"/>
      <c r="KWK43" s="119"/>
      <c r="KWL43" s="119"/>
      <c r="KWM43" s="119"/>
      <c r="KWN43" s="119"/>
      <c r="KWO43" s="119"/>
      <c r="KWP43" s="119"/>
      <c r="KWQ43" s="119"/>
      <c r="KWR43" s="119"/>
      <c r="KWS43" s="118"/>
      <c r="KWT43" s="119"/>
      <c r="KWU43" s="119"/>
      <c r="KWV43" s="119"/>
      <c r="KWW43" s="119"/>
      <c r="KWX43" s="119"/>
      <c r="KWY43" s="119"/>
      <c r="KWZ43" s="119"/>
      <c r="KXA43" s="119"/>
      <c r="KXB43" s="119"/>
      <c r="KXC43" s="119"/>
      <c r="KXD43" s="119"/>
      <c r="KXE43" s="119"/>
      <c r="KXF43" s="119"/>
      <c r="KXG43" s="119"/>
      <c r="KXH43" s="119"/>
      <c r="KXI43" s="119"/>
      <c r="KXJ43" s="119"/>
      <c r="KXK43" s="119"/>
      <c r="KXL43" s="119"/>
      <c r="KXM43" s="119"/>
      <c r="KXN43" s="119"/>
      <c r="KXO43" s="118"/>
      <c r="KXP43" s="119"/>
      <c r="KXQ43" s="119"/>
      <c r="KXR43" s="119"/>
      <c r="KXS43" s="119"/>
      <c r="KXT43" s="119"/>
      <c r="KXU43" s="119"/>
      <c r="KXV43" s="119"/>
      <c r="KXW43" s="119"/>
      <c r="KXX43" s="119"/>
      <c r="KXY43" s="119"/>
      <c r="KXZ43" s="119"/>
      <c r="KYA43" s="119"/>
      <c r="KYB43" s="119"/>
      <c r="KYC43" s="119"/>
      <c r="KYD43" s="119"/>
      <c r="KYE43" s="119"/>
      <c r="KYF43" s="119"/>
      <c r="KYG43" s="119"/>
      <c r="KYH43" s="119"/>
      <c r="KYI43" s="119"/>
      <c r="KYJ43" s="119"/>
      <c r="KYK43" s="118"/>
      <c r="KYL43" s="119"/>
      <c r="KYM43" s="119"/>
      <c r="KYN43" s="119"/>
      <c r="KYO43" s="119"/>
      <c r="KYP43" s="119"/>
      <c r="KYQ43" s="119"/>
      <c r="KYR43" s="119"/>
      <c r="KYS43" s="119"/>
      <c r="KYT43" s="119"/>
      <c r="KYU43" s="119"/>
      <c r="KYV43" s="119"/>
      <c r="KYW43" s="119"/>
      <c r="KYX43" s="119"/>
      <c r="KYY43" s="119"/>
      <c r="KYZ43" s="119"/>
      <c r="KZA43" s="119"/>
      <c r="KZB43" s="119"/>
      <c r="KZC43" s="119"/>
      <c r="KZD43" s="119"/>
      <c r="KZE43" s="119"/>
      <c r="KZF43" s="119"/>
      <c r="KZG43" s="118"/>
      <c r="KZH43" s="119"/>
      <c r="KZI43" s="119"/>
      <c r="KZJ43" s="119"/>
      <c r="KZK43" s="119"/>
      <c r="KZL43" s="119"/>
      <c r="KZM43" s="119"/>
      <c r="KZN43" s="119"/>
      <c r="KZO43" s="119"/>
      <c r="KZP43" s="119"/>
      <c r="KZQ43" s="119"/>
      <c r="KZR43" s="119"/>
      <c r="KZS43" s="119"/>
      <c r="KZT43" s="119"/>
      <c r="KZU43" s="119"/>
      <c r="KZV43" s="119"/>
      <c r="KZW43" s="119"/>
      <c r="KZX43" s="119"/>
      <c r="KZY43" s="119"/>
      <c r="KZZ43" s="119"/>
      <c r="LAA43" s="119"/>
      <c r="LAB43" s="119"/>
      <c r="LAC43" s="118"/>
      <c r="LAD43" s="119"/>
      <c r="LAE43" s="119"/>
      <c r="LAF43" s="119"/>
      <c r="LAG43" s="119"/>
      <c r="LAH43" s="119"/>
      <c r="LAI43" s="119"/>
      <c r="LAJ43" s="119"/>
      <c r="LAK43" s="119"/>
      <c r="LAL43" s="119"/>
      <c r="LAM43" s="119"/>
      <c r="LAN43" s="119"/>
      <c r="LAO43" s="119"/>
      <c r="LAP43" s="119"/>
      <c r="LAQ43" s="119"/>
      <c r="LAR43" s="119"/>
      <c r="LAS43" s="119"/>
      <c r="LAT43" s="119"/>
      <c r="LAU43" s="119"/>
      <c r="LAV43" s="119"/>
      <c r="LAW43" s="119"/>
      <c r="LAX43" s="119"/>
      <c r="LAY43" s="118"/>
      <c r="LAZ43" s="119"/>
      <c r="LBA43" s="119"/>
      <c r="LBB43" s="119"/>
      <c r="LBC43" s="119"/>
      <c r="LBD43" s="119"/>
      <c r="LBE43" s="119"/>
      <c r="LBF43" s="119"/>
      <c r="LBG43" s="119"/>
      <c r="LBH43" s="119"/>
      <c r="LBI43" s="119"/>
      <c r="LBJ43" s="119"/>
      <c r="LBK43" s="119"/>
      <c r="LBL43" s="119"/>
      <c r="LBM43" s="119"/>
      <c r="LBN43" s="119"/>
      <c r="LBO43" s="119"/>
      <c r="LBP43" s="119"/>
      <c r="LBQ43" s="119"/>
      <c r="LBR43" s="119"/>
      <c r="LBS43" s="119"/>
      <c r="LBT43" s="119"/>
      <c r="LBU43" s="118"/>
      <c r="LBV43" s="119"/>
      <c r="LBW43" s="119"/>
      <c r="LBX43" s="119"/>
      <c r="LBY43" s="119"/>
      <c r="LBZ43" s="119"/>
      <c r="LCA43" s="119"/>
      <c r="LCB43" s="119"/>
      <c r="LCC43" s="119"/>
      <c r="LCD43" s="119"/>
      <c r="LCE43" s="119"/>
      <c r="LCF43" s="119"/>
      <c r="LCG43" s="119"/>
      <c r="LCH43" s="119"/>
      <c r="LCI43" s="119"/>
      <c r="LCJ43" s="119"/>
      <c r="LCK43" s="119"/>
      <c r="LCL43" s="119"/>
      <c r="LCM43" s="119"/>
      <c r="LCN43" s="119"/>
      <c r="LCO43" s="119"/>
      <c r="LCP43" s="119"/>
      <c r="LCQ43" s="118"/>
      <c r="LCR43" s="119"/>
      <c r="LCS43" s="119"/>
      <c r="LCT43" s="119"/>
      <c r="LCU43" s="119"/>
      <c r="LCV43" s="119"/>
      <c r="LCW43" s="119"/>
      <c r="LCX43" s="119"/>
      <c r="LCY43" s="119"/>
      <c r="LCZ43" s="119"/>
      <c r="LDA43" s="119"/>
      <c r="LDB43" s="119"/>
      <c r="LDC43" s="119"/>
      <c r="LDD43" s="119"/>
      <c r="LDE43" s="119"/>
      <c r="LDF43" s="119"/>
      <c r="LDG43" s="119"/>
      <c r="LDH43" s="119"/>
      <c r="LDI43" s="119"/>
      <c r="LDJ43" s="119"/>
      <c r="LDK43" s="119"/>
      <c r="LDL43" s="119"/>
      <c r="LDM43" s="118"/>
      <c r="LDN43" s="119"/>
      <c r="LDO43" s="119"/>
      <c r="LDP43" s="119"/>
      <c r="LDQ43" s="119"/>
      <c r="LDR43" s="119"/>
      <c r="LDS43" s="119"/>
      <c r="LDT43" s="119"/>
      <c r="LDU43" s="119"/>
      <c r="LDV43" s="119"/>
      <c r="LDW43" s="119"/>
      <c r="LDX43" s="119"/>
      <c r="LDY43" s="119"/>
      <c r="LDZ43" s="119"/>
      <c r="LEA43" s="119"/>
      <c r="LEB43" s="119"/>
      <c r="LEC43" s="119"/>
      <c r="LED43" s="119"/>
      <c r="LEE43" s="119"/>
      <c r="LEF43" s="119"/>
      <c r="LEG43" s="119"/>
      <c r="LEH43" s="119"/>
      <c r="LEI43" s="118"/>
      <c r="LEJ43" s="119"/>
      <c r="LEK43" s="119"/>
      <c r="LEL43" s="119"/>
      <c r="LEM43" s="119"/>
      <c r="LEN43" s="119"/>
      <c r="LEO43" s="119"/>
      <c r="LEP43" s="119"/>
      <c r="LEQ43" s="119"/>
      <c r="LER43" s="119"/>
      <c r="LES43" s="119"/>
      <c r="LET43" s="119"/>
      <c r="LEU43" s="119"/>
      <c r="LEV43" s="119"/>
      <c r="LEW43" s="119"/>
      <c r="LEX43" s="119"/>
      <c r="LEY43" s="119"/>
      <c r="LEZ43" s="119"/>
      <c r="LFA43" s="119"/>
      <c r="LFB43" s="119"/>
      <c r="LFC43" s="119"/>
      <c r="LFD43" s="119"/>
      <c r="LFE43" s="118"/>
      <c r="LFF43" s="119"/>
      <c r="LFG43" s="119"/>
      <c r="LFH43" s="119"/>
      <c r="LFI43" s="119"/>
      <c r="LFJ43" s="119"/>
      <c r="LFK43" s="119"/>
      <c r="LFL43" s="119"/>
      <c r="LFM43" s="119"/>
      <c r="LFN43" s="119"/>
      <c r="LFO43" s="119"/>
      <c r="LFP43" s="119"/>
      <c r="LFQ43" s="119"/>
      <c r="LFR43" s="119"/>
      <c r="LFS43" s="119"/>
      <c r="LFT43" s="119"/>
      <c r="LFU43" s="119"/>
      <c r="LFV43" s="119"/>
      <c r="LFW43" s="119"/>
      <c r="LFX43" s="119"/>
      <c r="LFY43" s="119"/>
      <c r="LFZ43" s="119"/>
      <c r="LGA43" s="118"/>
      <c r="LGB43" s="119"/>
      <c r="LGC43" s="119"/>
      <c r="LGD43" s="119"/>
      <c r="LGE43" s="119"/>
      <c r="LGF43" s="119"/>
      <c r="LGG43" s="119"/>
      <c r="LGH43" s="119"/>
      <c r="LGI43" s="119"/>
      <c r="LGJ43" s="119"/>
      <c r="LGK43" s="119"/>
      <c r="LGL43" s="119"/>
      <c r="LGM43" s="119"/>
      <c r="LGN43" s="119"/>
      <c r="LGO43" s="119"/>
      <c r="LGP43" s="119"/>
      <c r="LGQ43" s="119"/>
      <c r="LGR43" s="119"/>
      <c r="LGS43" s="119"/>
      <c r="LGT43" s="119"/>
      <c r="LGU43" s="119"/>
      <c r="LGV43" s="119"/>
      <c r="LGW43" s="118"/>
      <c r="LGX43" s="119"/>
      <c r="LGY43" s="119"/>
      <c r="LGZ43" s="119"/>
      <c r="LHA43" s="119"/>
      <c r="LHB43" s="119"/>
      <c r="LHC43" s="119"/>
      <c r="LHD43" s="119"/>
      <c r="LHE43" s="119"/>
      <c r="LHF43" s="119"/>
      <c r="LHG43" s="119"/>
      <c r="LHH43" s="119"/>
      <c r="LHI43" s="119"/>
      <c r="LHJ43" s="119"/>
      <c r="LHK43" s="119"/>
      <c r="LHL43" s="119"/>
      <c r="LHM43" s="119"/>
      <c r="LHN43" s="119"/>
      <c r="LHO43" s="119"/>
      <c r="LHP43" s="119"/>
      <c r="LHQ43" s="119"/>
      <c r="LHR43" s="119"/>
      <c r="LHS43" s="118"/>
      <c r="LHT43" s="119"/>
      <c r="LHU43" s="119"/>
      <c r="LHV43" s="119"/>
      <c r="LHW43" s="119"/>
      <c r="LHX43" s="119"/>
      <c r="LHY43" s="119"/>
      <c r="LHZ43" s="119"/>
      <c r="LIA43" s="119"/>
      <c r="LIB43" s="119"/>
      <c r="LIC43" s="119"/>
      <c r="LID43" s="119"/>
      <c r="LIE43" s="119"/>
      <c r="LIF43" s="119"/>
      <c r="LIG43" s="119"/>
      <c r="LIH43" s="119"/>
      <c r="LII43" s="119"/>
      <c r="LIJ43" s="119"/>
      <c r="LIK43" s="119"/>
      <c r="LIL43" s="119"/>
      <c r="LIM43" s="119"/>
      <c r="LIN43" s="119"/>
      <c r="LIO43" s="118"/>
      <c r="LIP43" s="119"/>
      <c r="LIQ43" s="119"/>
      <c r="LIR43" s="119"/>
      <c r="LIS43" s="119"/>
      <c r="LIT43" s="119"/>
      <c r="LIU43" s="119"/>
      <c r="LIV43" s="119"/>
      <c r="LIW43" s="119"/>
      <c r="LIX43" s="119"/>
      <c r="LIY43" s="119"/>
      <c r="LIZ43" s="119"/>
      <c r="LJA43" s="119"/>
      <c r="LJB43" s="119"/>
      <c r="LJC43" s="119"/>
      <c r="LJD43" s="119"/>
      <c r="LJE43" s="119"/>
      <c r="LJF43" s="119"/>
      <c r="LJG43" s="119"/>
      <c r="LJH43" s="119"/>
      <c r="LJI43" s="119"/>
      <c r="LJJ43" s="119"/>
      <c r="LJK43" s="118"/>
      <c r="LJL43" s="119"/>
      <c r="LJM43" s="119"/>
      <c r="LJN43" s="119"/>
      <c r="LJO43" s="119"/>
      <c r="LJP43" s="119"/>
      <c r="LJQ43" s="119"/>
      <c r="LJR43" s="119"/>
      <c r="LJS43" s="119"/>
      <c r="LJT43" s="119"/>
      <c r="LJU43" s="119"/>
      <c r="LJV43" s="119"/>
      <c r="LJW43" s="119"/>
      <c r="LJX43" s="119"/>
      <c r="LJY43" s="119"/>
      <c r="LJZ43" s="119"/>
      <c r="LKA43" s="119"/>
      <c r="LKB43" s="119"/>
      <c r="LKC43" s="119"/>
      <c r="LKD43" s="119"/>
      <c r="LKE43" s="119"/>
      <c r="LKF43" s="119"/>
      <c r="LKG43" s="118"/>
      <c r="LKH43" s="119"/>
      <c r="LKI43" s="119"/>
      <c r="LKJ43" s="119"/>
      <c r="LKK43" s="119"/>
      <c r="LKL43" s="119"/>
      <c r="LKM43" s="119"/>
      <c r="LKN43" s="119"/>
      <c r="LKO43" s="119"/>
      <c r="LKP43" s="119"/>
      <c r="LKQ43" s="119"/>
      <c r="LKR43" s="119"/>
      <c r="LKS43" s="119"/>
      <c r="LKT43" s="119"/>
      <c r="LKU43" s="119"/>
      <c r="LKV43" s="119"/>
      <c r="LKW43" s="119"/>
      <c r="LKX43" s="119"/>
      <c r="LKY43" s="119"/>
      <c r="LKZ43" s="119"/>
      <c r="LLA43" s="119"/>
      <c r="LLB43" s="119"/>
      <c r="LLC43" s="118"/>
      <c r="LLD43" s="119"/>
      <c r="LLE43" s="119"/>
      <c r="LLF43" s="119"/>
      <c r="LLG43" s="119"/>
      <c r="LLH43" s="119"/>
      <c r="LLI43" s="119"/>
      <c r="LLJ43" s="119"/>
      <c r="LLK43" s="119"/>
      <c r="LLL43" s="119"/>
      <c r="LLM43" s="119"/>
      <c r="LLN43" s="119"/>
      <c r="LLO43" s="119"/>
      <c r="LLP43" s="119"/>
      <c r="LLQ43" s="119"/>
      <c r="LLR43" s="119"/>
      <c r="LLS43" s="119"/>
      <c r="LLT43" s="119"/>
      <c r="LLU43" s="119"/>
      <c r="LLV43" s="119"/>
      <c r="LLW43" s="119"/>
      <c r="LLX43" s="119"/>
      <c r="LLY43" s="118"/>
      <c r="LLZ43" s="119"/>
      <c r="LMA43" s="119"/>
      <c r="LMB43" s="119"/>
      <c r="LMC43" s="119"/>
      <c r="LMD43" s="119"/>
      <c r="LME43" s="119"/>
      <c r="LMF43" s="119"/>
      <c r="LMG43" s="119"/>
      <c r="LMH43" s="119"/>
      <c r="LMI43" s="119"/>
      <c r="LMJ43" s="119"/>
      <c r="LMK43" s="119"/>
      <c r="LML43" s="119"/>
      <c r="LMM43" s="119"/>
      <c r="LMN43" s="119"/>
      <c r="LMO43" s="119"/>
      <c r="LMP43" s="119"/>
      <c r="LMQ43" s="119"/>
      <c r="LMR43" s="119"/>
      <c r="LMS43" s="119"/>
      <c r="LMT43" s="119"/>
      <c r="LMU43" s="118"/>
      <c r="LMV43" s="119"/>
      <c r="LMW43" s="119"/>
      <c r="LMX43" s="119"/>
      <c r="LMY43" s="119"/>
      <c r="LMZ43" s="119"/>
      <c r="LNA43" s="119"/>
      <c r="LNB43" s="119"/>
      <c r="LNC43" s="119"/>
      <c r="LND43" s="119"/>
      <c r="LNE43" s="119"/>
      <c r="LNF43" s="119"/>
      <c r="LNG43" s="119"/>
      <c r="LNH43" s="119"/>
      <c r="LNI43" s="119"/>
      <c r="LNJ43" s="119"/>
      <c r="LNK43" s="119"/>
      <c r="LNL43" s="119"/>
      <c r="LNM43" s="119"/>
      <c r="LNN43" s="119"/>
      <c r="LNO43" s="119"/>
      <c r="LNP43" s="119"/>
      <c r="LNQ43" s="118"/>
      <c r="LNR43" s="119"/>
      <c r="LNS43" s="119"/>
      <c r="LNT43" s="119"/>
      <c r="LNU43" s="119"/>
      <c r="LNV43" s="119"/>
      <c r="LNW43" s="119"/>
      <c r="LNX43" s="119"/>
      <c r="LNY43" s="119"/>
      <c r="LNZ43" s="119"/>
      <c r="LOA43" s="119"/>
      <c r="LOB43" s="119"/>
      <c r="LOC43" s="119"/>
      <c r="LOD43" s="119"/>
      <c r="LOE43" s="119"/>
      <c r="LOF43" s="119"/>
      <c r="LOG43" s="119"/>
      <c r="LOH43" s="119"/>
      <c r="LOI43" s="119"/>
      <c r="LOJ43" s="119"/>
      <c r="LOK43" s="119"/>
      <c r="LOL43" s="119"/>
      <c r="LOM43" s="118"/>
      <c r="LON43" s="119"/>
      <c r="LOO43" s="119"/>
      <c r="LOP43" s="119"/>
      <c r="LOQ43" s="119"/>
      <c r="LOR43" s="119"/>
      <c r="LOS43" s="119"/>
      <c r="LOT43" s="119"/>
      <c r="LOU43" s="119"/>
      <c r="LOV43" s="119"/>
      <c r="LOW43" s="119"/>
      <c r="LOX43" s="119"/>
      <c r="LOY43" s="119"/>
      <c r="LOZ43" s="119"/>
      <c r="LPA43" s="119"/>
      <c r="LPB43" s="119"/>
      <c r="LPC43" s="119"/>
      <c r="LPD43" s="119"/>
      <c r="LPE43" s="119"/>
      <c r="LPF43" s="119"/>
      <c r="LPG43" s="119"/>
      <c r="LPH43" s="119"/>
      <c r="LPI43" s="118"/>
      <c r="LPJ43" s="119"/>
      <c r="LPK43" s="119"/>
      <c r="LPL43" s="119"/>
      <c r="LPM43" s="119"/>
      <c r="LPN43" s="119"/>
      <c r="LPO43" s="119"/>
      <c r="LPP43" s="119"/>
      <c r="LPQ43" s="119"/>
      <c r="LPR43" s="119"/>
      <c r="LPS43" s="119"/>
      <c r="LPT43" s="119"/>
      <c r="LPU43" s="119"/>
      <c r="LPV43" s="119"/>
      <c r="LPW43" s="119"/>
      <c r="LPX43" s="119"/>
      <c r="LPY43" s="119"/>
      <c r="LPZ43" s="119"/>
      <c r="LQA43" s="119"/>
      <c r="LQB43" s="119"/>
      <c r="LQC43" s="119"/>
      <c r="LQD43" s="119"/>
      <c r="LQE43" s="118"/>
      <c r="LQF43" s="119"/>
      <c r="LQG43" s="119"/>
      <c r="LQH43" s="119"/>
      <c r="LQI43" s="119"/>
      <c r="LQJ43" s="119"/>
      <c r="LQK43" s="119"/>
      <c r="LQL43" s="119"/>
      <c r="LQM43" s="119"/>
      <c r="LQN43" s="119"/>
      <c r="LQO43" s="119"/>
      <c r="LQP43" s="119"/>
      <c r="LQQ43" s="119"/>
      <c r="LQR43" s="119"/>
      <c r="LQS43" s="119"/>
      <c r="LQT43" s="119"/>
      <c r="LQU43" s="119"/>
      <c r="LQV43" s="119"/>
      <c r="LQW43" s="119"/>
      <c r="LQX43" s="119"/>
      <c r="LQY43" s="119"/>
      <c r="LQZ43" s="119"/>
      <c r="LRA43" s="118"/>
      <c r="LRB43" s="119"/>
      <c r="LRC43" s="119"/>
      <c r="LRD43" s="119"/>
      <c r="LRE43" s="119"/>
      <c r="LRF43" s="119"/>
      <c r="LRG43" s="119"/>
      <c r="LRH43" s="119"/>
      <c r="LRI43" s="119"/>
      <c r="LRJ43" s="119"/>
      <c r="LRK43" s="119"/>
      <c r="LRL43" s="119"/>
      <c r="LRM43" s="119"/>
      <c r="LRN43" s="119"/>
      <c r="LRO43" s="119"/>
      <c r="LRP43" s="119"/>
      <c r="LRQ43" s="119"/>
      <c r="LRR43" s="119"/>
      <c r="LRS43" s="119"/>
      <c r="LRT43" s="119"/>
      <c r="LRU43" s="119"/>
      <c r="LRV43" s="119"/>
      <c r="LRW43" s="118"/>
      <c r="LRX43" s="119"/>
      <c r="LRY43" s="119"/>
      <c r="LRZ43" s="119"/>
      <c r="LSA43" s="119"/>
      <c r="LSB43" s="119"/>
      <c r="LSC43" s="119"/>
      <c r="LSD43" s="119"/>
      <c r="LSE43" s="119"/>
      <c r="LSF43" s="119"/>
      <c r="LSG43" s="119"/>
      <c r="LSH43" s="119"/>
      <c r="LSI43" s="119"/>
      <c r="LSJ43" s="119"/>
      <c r="LSK43" s="119"/>
      <c r="LSL43" s="119"/>
      <c r="LSM43" s="119"/>
      <c r="LSN43" s="119"/>
      <c r="LSO43" s="119"/>
      <c r="LSP43" s="119"/>
      <c r="LSQ43" s="119"/>
      <c r="LSR43" s="119"/>
      <c r="LSS43" s="118"/>
      <c r="LST43" s="119"/>
      <c r="LSU43" s="119"/>
      <c r="LSV43" s="119"/>
      <c r="LSW43" s="119"/>
      <c r="LSX43" s="119"/>
      <c r="LSY43" s="119"/>
      <c r="LSZ43" s="119"/>
      <c r="LTA43" s="119"/>
      <c r="LTB43" s="119"/>
      <c r="LTC43" s="119"/>
      <c r="LTD43" s="119"/>
      <c r="LTE43" s="119"/>
      <c r="LTF43" s="119"/>
      <c r="LTG43" s="119"/>
      <c r="LTH43" s="119"/>
      <c r="LTI43" s="119"/>
      <c r="LTJ43" s="119"/>
      <c r="LTK43" s="119"/>
      <c r="LTL43" s="119"/>
      <c r="LTM43" s="119"/>
      <c r="LTN43" s="119"/>
      <c r="LTO43" s="118"/>
      <c r="LTP43" s="119"/>
      <c r="LTQ43" s="119"/>
      <c r="LTR43" s="119"/>
      <c r="LTS43" s="119"/>
      <c r="LTT43" s="119"/>
      <c r="LTU43" s="119"/>
      <c r="LTV43" s="119"/>
      <c r="LTW43" s="119"/>
      <c r="LTX43" s="119"/>
      <c r="LTY43" s="119"/>
      <c r="LTZ43" s="119"/>
      <c r="LUA43" s="119"/>
      <c r="LUB43" s="119"/>
      <c r="LUC43" s="119"/>
      <c r="LUD43" s="119"/>
      <c r="LUE43" s="119"/>
      <c r="LUF43" s="119"/>
      <c r="LUG43" s="119"/>
      <c r="LUH43" s="119"/>
      <c r="LUI43" s="119"/>
      <c r="LUJ43" s="119"/>
      <c r="LUK43" s="118"/>
      <c r="LUL43" s="119"/>
      <c r="LUM43" s="119"/>
      <c r="LUN43" s="119"/>
      <c r="LUO43" s="119"/>
      <c r="LUP43" s="119"/>
      <c r="LUQ43" s="119"/>
      <c r="LUR43" s="119"/>
      <c r="LUS43" s="119"/>
      <c r="LUT43" s="119"/>
      <c r="LUU43" s="119"/>
      <c r="LUV43" s="119"/>
      <c r="LUW43" s="119"/>
      <c r="LUX43" s="119"/>
      <c r="LUY43" s="119"/>
      <c r="LUZ43" s="119"/>
      <c r="LVA43" s="119"/>
      <c r="LVB43" s="119"/>
      <c r="LVC43" s="119"/>
      <c r="LVD43" s="119"/>
      <c r="LVE43" s="119"/>
      <c r="LVF43" s="119"/>
      <c r="LVG43" s="118"/>
      <c r="LVH43" s="119"/>
      <c r="LVI43" s="119"/>
      <c r="LVJ43" s="119"/>
      <c r="LVK43" s="119"/>
      <c r="LVL43" s="119"/>
      <c r="LVM43" s="119"/>
      <c r="LVN43" s="119"/>
      <c r="LVO43" s="119"/>
      <c r="LVP43" s="119"/>
      <c r="LVQ43" s="119"/>
      <c r="LVR43" s="119"/>
      <c r="LVS43" s="119"/>
      <c r="LVT43" s="119"/>
      <c r="LVU43" s="119"/>
      <c r="LVV43" s="119"/>
      <c r="LVW43" s="119"/>
      <c r="LVX43" s="119"/>
      <c r="LVY43" s="119"/>
      <c r="LVZ43" s="119"/>
      <c r="LWA43" s="119"/>
      <c r="LWB43" s="119"/>
      <c r="LWC43" s="118"/>
      <c r="LWD43" s="119"/>
      <c r="LWE43" s="119"/>
      <c r="LWF43" s="119"/>
      <c r="LWG43" s="119"/>
      <c r="LWH43" s="119"/>
      <c r="LWI43" s="119"/>
      <c r="LWJ43" s="119"/>
      <c r="LWK43" s="119"/>
      <c r="LWL43" s="119"/>
      <c r="LWM43" s="119"/>
      <c r="LWN43" s="119"/>
      <c r="LWO43" s="119"/>
      <c r="LWP43" s="119"/>
      <c r="LWQ43" s="119"/>
      <c r="LWR43" s="119"/>
      <c r="LWS43" s="119"/>
      <c r="LWT43" s="119"/>
      <c r="LWU43" s="119"/>
      <c r="LWV43" s="119"/>
      <c r="LWW43" s="119"/>
      <c r="LWX43" s="119"/>
      <c r="LWY43" s="118"/>
      <c r="LWZ43" s="119"/>
      <c r="LXA43" s="119"/>
      <c r="LXB43" s="119"/>
      <c r="LXC43" s="119"/>
      <c r="LXD43" s="119"/>
      <c r="LXE43" s="119"/>
      <c r="LXF43" s="119"/>
      <c r="LXG43" s="119"/>
      <c r="LXH43" s="119"/>
      <c r="LXI43" s="119"/>
      <c r="LXJ43" s="119"/>
      <c r="LXK43" s="119"/>
      <c r="LXL43" s="119"/>
      <c r="LXM43" s="119"/>
      <c r="LXN43" s="119"/>
      <c r="LXO43" s="119"/>
      <c r="LXP43" s="119"/>
      <c r="LXQ43" s="119"/>
      <c r="LXR43" s="119"/>
      <c r="LXS43" s="119"/>
      <c r="LXT43" s="119"/>
      <c r="LXU43" s="118"/>
      <c r="LXV43" s="119"/>
      <c r="LXW43" s="119"/>
      <c r="LXX43" s="119"/>
      <c r="LXY43" s="119"/>
      <c r="LXZ43" s="119"/>
      <c r="LYA43" s="119"/>
      <c r="LYB43" s="119"/>
      <c r="LYC43" s="119"/>
      <c r="LYD43" s="119"/>
      <c r="LYE43" s="119"/>
      <c r="LYF43" s="119"/>
      <c r="LYG43" s="119"/>
      <c r="LYH43" s="119"/>
      <c r="LYI43" s="119"/>
      <c r="LYJ43" s="119"/>
      <c r="LYK43" s="119"/>
      <c r="LYL43" s="119"/>
      <c r="LYM43" s="119"/>
      <c r="LYN43" s="119"/>
      <c r="LYO43" s="119"/>
      <c r="LYP43" s="119"/>
      <c r="LYQ43" s="118"/>
      <c r="LYR43" s="119"/>
      <c r="LYS43" s="119"/>
      <c r="LYT43" s="119"/>
      <c r="LYU43" s="119"/>
      <c r="LYV43" s="119"/>
      <c r="LYW43" s="119"/>
      <c r="LYX43" s="119"/>
      <c r="LYY43" s="119"/>
      <c r="LYZ43" s="119"/>
      <c r="LZA43" s="119"/>
      <c r="LZB43" s="119"/>
      <c r="LZC43" s="119"/>
      <c r="LZD43" s="119"/>
      <c r="LZE43" s="119"/>
      <c r="LZF43" s="119"/>
      <c r="LZG43" s="119"/>
      <c r="LZH43" s="119"/>
      <c r="LZI43" s="119"/>
      <c r="LZJ43" s="119"/>
      <c r="LZK43" s="119"/>
      <c r="LZL43" s="119"/>
      <c r="LZM43" s="118"/>
      <c r="LZN43" s="119"/>
      <c r="LZO43" s="119"/>
      <c r="LZP43" s="119"/>
      <c r="LZQ43" s="119"/>
      <c r="LZR43" s="119"/>
      <c r="LZS43" s="119"/>
      <c r="LZT43" s="119"/>
      <c r="LZU43" s="119"/>
      <c r="LZV43" s="119"/>
      <c r="LZW43" s="119"/>
      <c r="LZX43" s="119"/>
      <c r="LZY43" s="119"/>
      <c r="LZZ43" s="119"/>
      <c r="MAA43" s="119"/>
      <c r="MAB43" s="119"/>
      <c r="MAC43" s="119"/>
      <c r="MAD43" s="119"/>
      <c r="MAE43" s="119"/>
      <c r="MAF43" s="119"/>
      <c r="MAG43" s="119"/>
      <c r="MAH43" s="119"/>
      <c r="MAI43" s="118"/>
      <c r="MAJ43" s="119"/>
      <c r="MAK43" s="119"/>
      <c r="MAL43" s="119"/>
      <c r="MAM43" s="119"/>
      <c r="MAN43" s="119"/>
      <c r="MAO43" s="119"/>
      <c r="MAP43" s="119"/>
      <c r="MAQ43" s="119"/>
      <c r="MAR43" s="119"/>
      <c r="MAS43" s="119"/>
      <c r="MAT43" s="119"/>
      <c r="MAU43" s="119"/>
      <c r="MAV43" s="119"/>
      <c r="MAW43" s="119"/>
      <c r="MAX43" s="119"/>
      <c r="MAY43" s="119"/>
      <c r="MAZ43" s="119"/>
      <c r="MBA43" s="119"/>
      <c r="MBB43" s="119"/>
      <c r="MBC43" s="119"/>
      <c r="MBD43" s="119"/>
      <c r="MBE43" s="118"/>
      <c r="MBF43" s="119"/>
      <c r="MBG43" s="119"/>
      <c r="MBH43" s="119"/>
      <c r="MBI43" s="119"/>
      <c r="MBJ43" s="119"/>
      <c r="MBK43" s="119"/>
      <c r="MBL43" s="119"/>
      <c r="MBM43" s="119"/>
      <c r="MBN43" s="119"/>
      <c r="MBO43" s="119"/>
      <c r="MBP43" s="119"/>
      <c r="MBQ43" s="119"/>
      <c r="MBR43" s="119"/>
      <c r="MBS43" s="119"/>
      <c r="MBT43" s="119"/>
      <c r="MBU43" s="119"/>
      <c r="MBV43" s="119"/>
      <c r="MBW43" s="119"/>
      <c r="MBX43" s="119"/>
      <c r="MBY43" s="119"/>
      <c r="MBZ43" s="119"/>
      <c r="MCA43" s="118"/>
      <c r="MCB43" s="119"/>
      <c r="MCC43" s="119"/>
      <c r="MCD43" s="119"/>
      <c r="MCE43" s="119"/>
      <c r="MCF43" s="119"/>
      <c r="MCG43" s="119"/>
      <c r="MCH43" s="119"/>
      <c r="MCI43" s="119"/>
      <c r="MCJ43" s="119"/>
      <c r="MCK43" s="119"/>
      <c r="MCL43" s="119"/>
      <c r="MCM43" s="119"/>
      <c r="MCN43" s="119"/>
      <c r="MCO43" s="119"/>
      <c r="MCP43" s="119"/>
      <c r="MCQ43" s="119"/>
      <c r="MCR43" s="119"/>
      <c r="MCS43" s="119"/>
      <c r="MCT43" s="119"/>
      <c r="MCU43" s="119"/>
      <c r="MCV43" s="119"/>
      <c r="MCW43" s="118"/>
      <c r="MCX43" s="119"/>
      <c r="MCY43" s="119"/>
      <c r="MCZ43" s="119"/>
      <c r="MDA43" s="119"/>
      <c r="MDB43" s="119"/>
      <c r="MDC43" s="119"/>
      <c r="MDD43" s="119"/>
      <c r="MDE43" s="119"/>
      <c r="MDF43" s="119"/>
      <c r="MDG43" s="119"/>
      <c r="MDH43" s="119"/>
      <c r="MDI43" s="119"/>
      <c r="MDJ43" s="119"/>
      <c r="MDK43" s="119"/>
      <c r="MDL43" s="119"/>
      <c r="MDM43" s="119"/>
      <c r="MDN43" s="119"/>
      <c r="MDO43" s="119"/>
      <c r="MDP43" s="119"/>
      <c r="MDQ43" s="119"/>
      <c r="MDR43" s="119"/>
      <c r="MDS43" s="118"/>
      <c r="MDT43" s="119"/>
      <c r="MDU43" s="119"/>
      <c r="MDV43" s="119"/>
      <c r="MDW43" s="119"/>
      <c r="MDX43" s="119"/>
      <c r="MDY43" s="119"/>
      <c r="MDZ43" s="119"/>
      <c r="MEA43" s="119"/>
      <c r="MEB43" s="119"/>
      <c r="MEC43" s="119"/>
      <c r="MED43" s="119"/>
      <c r="MEE43" s="119"/>
      <c r="MEF43" s="119"/>
      <c r="MEG43" s="119"/>
      <c r="MEH43" s="119"/>
      <c r="MEI43" s="119"/>
      <c r="MEJ43" s="119"/>
      <c r="MEK43" s="119"/>
      <c r="MEL43" s="119"/>
      <c r="MEM43" s="119"/>
      <c r="MEN43" s="119"/>
      <c r="MEO43" s="118"/>
      <c r="MEP43" s="119"/>
      <c r="MEQ43" s="119"/>
      <c r="MER43" s="119"/>
      <c r="MES43" s="119"/>
      <c r="MET43" s="119"/>
      <c r="MEU43" s="119"/>
      <c r="MEV43" s="119"/>
      <c r="MEW43" s="119"/>
      <c r="MEX43" s="119"/>
      <c r="MEY43" s="119"/>
      <c r="MEZ43" s="119"/>
      <c r="MFA43" s="119"/>
      <c r="MFB43" s="119"/>
      <c r="MFC43" s="119"/>
      <c r="MFD43" s="119"/>
      <c r="MFE43" s="119"/>
      <c r="MFF43" s="119"/>
      <c r="MFG43" s="119"/>
      <c r="MFH43" s="119"/>
      <c r="MFI43" s="119"/>
      <c r="MFJ43" s="119"/>
      <c r="MFK43" s="118"/>
      <c r="MFL43" s="119"/>
      <c r="MFM43" s="119"/>
      <c r="MFN43" s="119"/>
      <c r="MFO43" s="119"/>
      <c r="MFP43" s="119"/>
      <c r="MFQ43" s="119"/>
      <c r="MFR43" s="119"/>
      <c r="MFS43" s="119"/>
      <c r="MFT43" s="119"/>
      <c r="MFU43" s="119"/>
      <c r="MFV43" s="119"/>
      <c r="MFW43" s="119"/>
      <c r="MFX43" s="119"/>
      <c r="MFY43" s="119"/>
      <c r="MFZ43" s="119"/>
      <c r="MGA43" s="119"/>
      <c r="MGB43" s="119"/>
      <c r="MGC43" s="119"/>
      <c r="MGD43" s="119"/>
      <c r="MGE43" s="119"/>
      <c r="MGF43" s="119"/>
      <c r="MGG43" s="118"/>
      <c r="MGH43" s="119"/>
      <c r="MGI43" s="119"/>
      <c r="MGJ43" s="119"/>
      <c r="MGK43" s="119"/>
      <c r="MGL43" s="119"/>
      <c r="MGM43" s="119"/>
      <c r="MGN43" s="119"/>
      <c r="MGO43" s="119"/>
      <c r="MGP43" s="119"/>
      <c r="MGQ43" s="119"/>
      <c r="MGR43" s="119"/>
      <c r="MGS43" s="119"/>
      <c r="MGT43" s="119"/>
      <c r="MGU43" s="119"/>
      <c r="MGV43" s="119"/>
      <c r="MGW43" s="119"/>
      <c r="MGX43" s="119"/>
      <c r="MGY43" s="119"/>
      <c r="MGZ43" s="119"/>
      <c r="MHA43" s="119"/>
      <c r="MHB43" s="119"/>
      <c r="MHC43" s="118"/>
      <c r="MHD43" s="119"/>
      <c r="MHE43" s="119"/>
      <c r="MHF43" s="119"/>
      <c r="MHG43" s="119"/>
      <c r="MHH43" s="119"/>
      <c r="MHI43" s="119"/>
      <c r="MHJ43" s="119"/>
      <c r="MHK43" s="119"/>
      <c r="MHL43" s="119"/>
      <c r="MHM43" s="119"/>
      <c r="MHN43" s="119"/>
      <c r="MHO43" s="119"/>
      <c r="MHP43" s="119"/>
      <c r="MHQ43" s="119"/>
      <c r="MHR43" s="119"/>
      <c r="MHS43" s="119"/>
      <c r="MHT43" s="119"/>
      <c r="MHU43" s="119"/>
      <c r="MHV43" s="119"/>
      <c r="MHW43" s="119"/>
      <c r="MHX43" s="119"/>
      <c r="MHY43" s="118"/>
      <c r="MHZ43" s="119"/>
      <c r="MIA43" s="119"/>
      <c r="MIB43" s="119"/>
      <c r="MIC43" s="119"/>
      <c r="MID43" s="119"/>
      <c r="MIE43" s="119"/>
      <c r="MIF43" s="119"/>
      <c r="MIG43" s="119"/>
      <c r="MIH43" s="119"/>
      <c r="MII43" s="119"/>
      <c r="MIJ43" s="119"/>
      <c r="MIK43" s="119"/>
      <c r="MIL43" s="119"/>
      <c r="MIM43" s="119"/>
      <c r="MIN43" s="119"/>
      <c r="MIO43" s="119"/>
      <c r="MIP43" s="119"/>
      <c r="MIQ43" s="119"/>
      <c r="MIR43" s="119"/>
      <c r="MIS43" s="119"/>
      <c r="MIT43" s="119"/>
      <c r="MIU43" s="118"/>
      <c r="MIV43" s="119"/>
      <c r="MIW43" s="119"/>
      <c r="MIX43" s="119"/>
      <c r="MIY43" s="119"/>
      <c r="MIZ43" s="119"/>
      <c r="MJA43" s="119"/>
      <c r="MJB43" s="119"/>
      <c r="MJC43" s="119"/>
      <c r="MJD43" s="119"/>
      <c r="MJE43" s="119"/>
      <c r="MJF43" s="119"/>
      <c r="MJG43" s="119"/>
      <c r="MJH43" s="119"/>
      <c r="MJI43" s="119"/>
      <c r="MJJ43" s="119"/>
      <c r="MJK43" s="119"/>
      <c r="MJL43" s="119"/>
      <c r="MJM43" s="119"/>
      <c r="MJN43" s="119"/>
      <c r="MJO43" s="119"/>
      <c r="MJP43" s="119"/>
      <c r="MJQ43" s="118"/>
      <c r="MJR43" s="119"/>
      <c r="MJS43" s="119"/>
      <c r="MJT43" s="119"/>
      <c r="MJU43" s="119"/>
      <c r="MJV43" s="119"/>
      <c r="MJW43" s="119"/>
      <c r="MJX43" s="119"/>
      <c r="MJY43" s="119"/>
      <c r="MJZ43" s="119"/>
      <c r="MKA43" s="119"/>
      <c r="MKB43" s="119"/>
      <c r="MKC43" s="119"/>
      <c r="MKD43" s="119"/>
      <c r="MKE43" s="119"/>
      <c r="MKF43" s="119"/>
      <c r="MKG43" s="119"/>
      <c r="MKH43" s="119"/>
      <c r="MKI43" s="119"/>
      <c r="MKJ43" s="119"/>
      <c r="MKK43" s="119"/>
      <c r="MKL43" s="119"/>
      <c r="MKM43" s="118"/>
      <c r="MKN43" s="119"/>
      <c r="MKO43" s="119"/>
      <c r="MKP43" s="119"/>
      <c r="MKQ43" s="119"/>
      <c r="MKR43" s="119"/>
      <c r="MKS43" s="119"/>
      <c r="MKT43" s="119"/>
      <c r="MKU43" s="119"/>
      <c r="MKV43" s="119"/>
      <c r="MKW43" s="119"/>
      <c r="MKX43" s="119"/>
      <c r="MKY43" s="119"/>
      <c r="MKZ43" s="119"/>
      <c r="MLA43" s="119"/>
      <c r="MLB43" s="119"/>
      <c r="MLC43" s="119"/>
      <c r="MLD43" s="119"/>
      <c r="MLE43" s="119"/>
      <c r="MLF43" s="119"/>
      <c r="MLG43" s="119"/>
      <c r="MLH43" s="119"/>
      <c r="MLI43" s="118"/>
      <c r="MLJ43" s="119"/>
      <c r="MLK43" s="119"/>
      <c r="MLL43" s="119"/>
      <c r="MLM43" s="119"/>
      <c r="MLN43" s="119"/>
      <c r="MLO43" s="119"/>
      <c r="MLP43" s="119"/>
      <c r="MLQ43" s="119"/>
      <c r="MLR43" s="119"/>
      <c r="MLS43" s="119"/>
      <c r="MLT43" s="119"/>
      <c r="MLU43" s="119"/>
      <c r="MLV43" s="119"/>
      <c r="MLW43" s="119"/>
      <c r="MLX43" s="119"/>
      <c r="MLY43" s="119"/>
      <c r="MLZ43" s="119"/>
      <c r="MMA43" s="119"/>
      <c r="MMB43" s="119"/>
      <c r="MMC43" s="119"/>
      <c r="MMD43" s="119"/>
      <c r="MME43" s="118"/>
      <c r="MMF43" s="119"/>
      <c r="MMG43" s="119"/>
      <c r="MMH43" s="119"/>
      <c r="MMI43" s="119"/>
      <c r="MMJ43" s="119"/>
      <c r="MMK43" s="119"/>
      <c r="MML43" s="119"/>
      <c r="MMM43" s="119"/>
      <c r="MMN43" s="119"/>
      <c r="MMO43" s="119"/>
      <c r="MMP43" s="119"/>
      <c r="MMQ43" s="119"/>
      <c r="MMR43" s="119"/>
      <c r="MMS43" s="119"/>
      <c r="MMT43" s="119"/>
      <c r="MMU43" s="119"/>
      <c r="MMV43" s="119"/>
      <c r="MMW43" s="119"/>
      <c r="MMX43" s="119"/>
      <c r="MMY43" s="119"/>
      <c r="MMZ43" s="119"/>
      <c r="MNA43" s="118"/>
      <c r="MNB43" s="119"/>
      <c r="MNC43" s="119"/>
      <c r="MND43" s="119"/>
      <c r="MNE43" s="119"/>
      <c r="MNF43" s="119"/>
      <c r="MNG43" s="119"/>
      <c r="MNH43" s="119"/>
      <c r="MNI43" s="119"/>
      <c r="MNJ43" s="119"/>
      <c r="MNK43" s="119"/>
      <c r="MNL43" s="119"/>
      <c r="MNM43" s="119"/>
      <c r="MNN43" s="119"/>
      <c r="MNO43" s="119"/>
      <c r="MNP43" s="119"/>
      <c r="MNQ43" s="119"/>
      <c r="MNR43" s="119"/>
      <c r="MNS43" s="119"/>
      <c r="MNT43" s="119"/>
      <c r="MNU43" s="119"/>
      <c r="MNV43" s="119"/>
      <c r="MNW43" s="118"/>
      <c r="MNX43" s="119"/>
      <c r="MNY43" s="119"/>
      <c r="MNZ43" s="119"/>
      <c r="MOA43" s="119"/>
      <c r="MOB43" s="119"/>
      <c r="MOC43" s="119"/>
      <c r="MOD43" s="119"/>
      <c r="MOE43" s="119"/>
      <c r="MOF43" s="119"/>
      <c r="MOG43" s="119"/>
      <c r="MOH43" s="119"/>
      <c r="MOI43" s="119"/>
      <c r="MOJ43" s="119"/>
      <c r="MOK43" s="119"/>
      <c r="MOL43" s="119"/>
      <c r="MOM43" s="119"/>
      <c r="MON43" s="119"/>
      <c r="MOO43" s="119"/>
      <c r="MOP43" s="119"/>
      <c r="MOQ43" s="119"/>
      <c r="MOR43" s="119"/>
      <c r="MOS43" s="118"/>
      <c r="MOT43" s="119"/>
      <c r="MOU43" s="119"/>
      <c r="MOV43" s="119"/>
      <c r="MOW43" s="119"/>
      <c r="MOX43" s="119"/>
      <c r="MOY43" s="119"/>
      <c r="MOZ43" s="119"/>
      <c r="MPA43" s="119"/>
      <c r="MPB43" s="119"/>
      <c r="MPC43" s="119"/>
      <c r="MPD43" s="119"/>
      <c r="MPE43" s="119"/>
      <c r="MPF43" s="119"/>
      <c r="MPG43" s="119"/>
      <c r="MPH43" s="119"/>
      <c r="MPI43" s="119"/>
      <c r="MPJ43" s="119"/>
      <c r="MPK43" s="119"/>
      <c r="MPL43" s="119"/>
      <c r="MPM43" s="119"/>
      <c r="MPN43" s="119"/>
      <c r="MPO43" s="118"/>
      <c r="MPP43" s="119"/>
      <c r="MPQ43" s="119"/>
      <c r="MPR43" s="119"/>
      <c r="MPS43" s="119"/>
      <c r="MPT43" s="119"/>
      <c r="MPU43" s="119"/>
      <c r="MPV43" s="119"/>
      <c r="MPW43" s="119"/>
      <c r="MPX43" s="119"/>
      <c r="MPY43" s="119"/>
      <c r="MPZ43" s="119"/>
      <c r="MQA43" s="119"/>
      <c r="MQB43" s="119"/>
      <c r="MQC43" s="119"/>
      <c r="MQD43" s="119"/>
      <c r="MQE43" s="119"/>
      <c r="MQF43" s="119"/>
      <c r="MQG43" s="119"/>
      <c r="MQH43" s="119"/>
      <c r="MQI43" s="119"/>
      <c r="MQJ43" s="119"/>
      <c r="MQK43" s="118"/>
      <c r="MQL43" s="119"/>
      <c r="MQM43" s="119"/>
      <c r="MQN43" s="119"/>
      <c r="MQO43" s="119"/>
      <c r="MQP43" s="119"/>
      <c r="MQQ43" s="119"/>
      <c r="MQR43" s="119"/>
      <c r="MQS43" s="119"/>
      <c r="MQT43" s="119"/>
      <c r="MQU43" s="119"/>
      <c r="MQV43" s="119"/>
      <c r="MQW43" s="119"/>
      <c r="MQX43" s="119"/>
      <c r="MQY43" s="119"/>
      <c r="MQZ43" s="119"/>
      <c r="MRA43" s="119"/>
      <c r="MRB43" s="119"/>
      <c r="MRC43" s="119"/>
      <c r="MRD43" s="119"/>
      <c r="MRE43" s="119"/>
      <c r="MRF43" s="119"/>
      <c r="MRG43" s="118"/>
      <c r="MRH43" s="119"/>
      <c r="MRI43" s="119"/>
      <c r="MRJ43" s="119"/>
      <c r="MRK43" s="119"/>
      <c r="MRL43" s="119"/>
      <c r="MRM43" s="119"/>
      <c r="MRN43" s="119"/>
      <c r="MRO43" s="119"/>
      <c r="MRP43" s="119"/>
      <c r="MRQ43" s="119"/>
      <c r="MRR43" s="119"/>
      <c r="MRS43" s="119"/>
      <c r="MRT43" s="119"/>
      <c r="MRU43" s="119"/>
      <c r="MRV43" s="119"/>
      <c r="MRW43" s="119"/>
      <c r="MRX43" s="119"/>
      <c r="MRY43" s="119"/>
      <c r="MRZ43" s="119"/>
      <c r="MSA43" s="119"/>
      <c r="MSB43" s="119"/>
      <c r="MSC43" s="118"/>
      <c r="MSD43" s="119"/>
      <c r="MSE43" s="119"/>
      <c r="MSF43" s="119"/>
      <c r="MSG43" s="119"/>
      <c r="MSH43" s="119"/>
      <c r="MSI43" s="119"/>
      <c r="MSJ43" s="119"/>
      <c r="MSK43" s="119"/>
      <c r="MSL43" s="119"/>
      <c r="MSM43" s="119"/>
      <c r="MSN43" s="119"/>
      <c r="MSO43" s="119"/>
      <c r="MSP43" s="119"/>
      <c r="MSQ43" s="119"/>
      <c r="MSR43" s="119"/>
      <c r="MSS43" s="119"/>
      <c r="MST43" s="119"/>
      <c r="MSU43" s="119"/>
      <c r="MSV43" s="119"/>
      <c r="MSW43" s="119"/>
      <c r="MSX43" s="119"/>
      <c r="MSY43" s="118"/>
      <c r="MSZ43" s="119"/>
      <c r="MTA43" s="119"/>
      <c r="MTB43" s="119"/>
      <c r="MTC43" s="119"/>
      <c r="MTD43" s="119"/>
      <c r="MTE43" s="119"/>
      <c r="MTF43" s="119"/>
      <c r="MTG43" s="119"/>
      <c r="MTH43" s="119"/>
      <c r="MTI43" s="119"/>
      <c r="MTJ43" s="119"/>
      <c r="MTK43" s="119"/>
      <c r="MTL43" s="119"/>
      <c r="MTM43" s="119"/>
      <c r="MTN43" s="119"/>
      <c r="MTO43" s="119"/>
      <c r="MTP43" s="119"/>
      <c r="MTQ43" s="119"/>
      <c r="MTR43" s="119"/>
      <c r="MTS43" s="119"/>
      <c r="MTT43" s="119"/>
      <c r="MTU43" s="118"/>
      <c r="MTV43" s="119"/>
      <c r="MTW43" s="119"/>
      <c r="MTX43" s="119"/>
      <c r="MTY43" s="119"/>
      <c r="MTZ43" s="119"/>
      <c r="MUA43" s="119"/>
      <c r="MUB43" s="119"/>
      <c r="MUC43" s="119"/>
      <c r="MUD43" s="119"/>
      <c r="MUE43" s="119"/>
      <c r="MUF43" s="119"/>
      <c r="MUG43" s="119"/>
      <c r="MUH43" s="119"/>
      <c r="MUI43" s="119"/>
      <c r="MUJ43" s="119"/>
      <c r="MUK43" s="119"/>
      <c r="MUL43" s="119"/>
      <c r="MUM43" s="119"/>
      <c r="MUN43" s="119"/>
      <c r="MUO43" s="119"/>
      <c r="MUP43" s="119"/>
      <c r="MUQ43" s="118"/>
      <c r="MUR43" s="119"/>
      <c r="MUS43" s="119"/>
      <c r="MUT43" s="119"/>
      <c r="MUU43" s="119"/>
      <c r="MUV43" s="119"/>
      <c r="MUW43" s="119"/>
      <c r="MUX43" s="119"/>
      <c r="MUY43" s="119"/>
      <c r="MUZ43" s="119"/>
      <c r="MVA43" s="119"/>
      <c r="MVB43" s="119"/>
      <c r="MVC43" s="119"/>
      <c r="MVD43" s="119"/>
      <c r="MVE43" s="119"/>
      <c r="MVF43" s="119"/>
      <c r="MVG43" s="119"/>
      <c r="MVH43" s="119"/>
      <c r="MVI43" s="119"/>
      <c r="MVJ43" s="119"/>
      <c r="MVK43" s="119"/>
      <c r="MVL43" s="119"/>
      <c r="MVM43" s="118"/>
      <c r="MVN43" s="119"/>
      <c r="MVO43" s="119"/>
      <c r="MVP43" s="119"/>
      <c r="MVQ43" s="119"/>
      <c r="MVR43" s="119"/>
      <c r="MVS43" s="119"/>
      <c r="MVT43" s="119"/>
      <c r="MVU43" s="119"/>
      <c r="MVV43" s="119"/>
      <c r="MVW43" s="119"/>
      <c r="MVX43" s="119"/>
      <c r="MVY43" s="119"/>
      <c r="MVZ43" s="119"/>
      <c r="MWA43" s="119"/>
      <c r="MWB43" s="119"/>
      <c r="MWC43" s="119"/>
      <c r="MWD43" s="119"/>
      <c r="MWE43" s="119"/>
      <c r="MWF43" s="119"/>
      <c r="MWG43" s="119"/>
      <c r="MWH43" s="119"/>
      <c r="MWI43" s="118"/>
      <c r="MWJ43" s="119"/>
      <c r="MWK43" s="119"/>
      <c r="MWL43" s="119"/>
      <c r="MWM43" s="119"/>
      <c r="MWN43" s="119"/>
      <c r="MWO43" s="119"/>
      <c r="MWP43" s="119"/>
      <c r="MWQ43" s="119"/>
      <c r="MWR43" s="119"/>
      <c r="MWS43" s="119"/>
      <c r="MWT43" s="119"/>
      <c r="MWU43" s="119"/>
      <c r="MWV43" s="119"/>
      <c r="MWW43" s="119"/>
      <c r="MWX43" s="119"/>
      <c r="MWY43" s="119"/>
      <c r="MWZ43" s="119"/>
      <c r="MXA43" s="119"/>
      <c r="MXB43" s="119"/>
      <c r="MXC43" s="119"/>
      <c r="MXD43" s="119"/>
      <c r="MXE43" s="118"/>
      <c r="MXF43" s="119"/>
      <c r="MXG43" s="119"/>
      <c r="MXH43" s="119"/>
      <c r="MXI43" s="119"/>
      <c r="MXJ43" s="119"/>
      <c r="MXK43" s="119"/>
      <c r="MXL43" s="119"/>
      <c r="MXM43" s="119"/>
      <c r="MXN43" s="119"/>
      <c r="MXO43" s="119"/>
      <c r="MXP43" s="119"/>
      <c r="MXQ43" s="119"/>
      <c r="MXR43" s="119"/>
      <c r="MXS43" s="119"/>
      <c r="MXT43" s="119"/>
      <c r="MXU43" s="119"/>
      <c r="MXV43" s="119"/>
      <c r="MXW43" s="119"/>
      <c r="MXX43" s="119"/>
      <c r="MXY43" s="119"/>
      <c r="MXZ43" s="119"/>
      <c r="MYA43" s="118"/>
      <c r="MYB43" s="119"/>
      <c r="MYC43" s="119"/>
      <c r="MYD43" s="119"/>
      <c r="MYE43" s="119"/>
      <c r="MYF43" s="119"/>
      <c r="MYG43" s="119"/>
      <c r="MYH43" s="119"/>
      <c r="MYI43" s="119"/>
      <c r="MYJ43" s="119"/>
      <c r="MYK43" s="119"/>
      <c r="MYL43" s="119"/>
      <c r="MYM43" s="119"/>
      <c r="MYN43" s="119"/>
      <c r="MYO43" s="119"/>
      <c r="MYP43" s="119"/>
      <c r="MYQ43" s="119"/>
      <c r="MYR43" s="119"/>
      <c r="MYS43" s="119"/>
      <c r="MYT43" s="119"/>
      <c r="MYU43" s="119"/>
      <c r="MYV43" s="119"/>
      <c r="MYW43" s="118"/>
      <c r="MYX43" s="119"/>
      <c r="MYY43" s="119"/>
      <c r="MYZ43" s="119"/>
      <c r="MZA43" s="119"/>
      <c r="MZB43" s="119"/>
      <c r="MZC43" s="119"/>
      <c r="MZD43" s="119"/>
      <c r="MZE43" s="119"/>
      <c r="MZF43" s="119"/>
      <c r="MZG43" s="119"/>
      <c r="MZH43" s="119"/>
      <c r="MZI43" s="119"/>
      <c r="MZJ43" s="119"/>
      <c r="MZK43" s="119"/>
      <c r="MZL43" s="119"/>
      <c r="MZM43" s="119"/>
      <c r="MZN43" s="119"/>
      <c r="MZO43" s="119"/>
      <c r="MZP43" s="119"/>
      <c r="MZQ43" s="119"/>
      <c r="MZR43" s="119"/>
      <c r="MZS43" s="118"/>
      <c r="MZT43" s="119"/>
      <c r="MZU43" s="119"/>
      <c r="MZV43" s="119"/>
      <c r="MZW43" s="119"/>
      <c r="MZX43" s="119"/>
      <c r="MZY43" s="119"/>
      <c r="MZZ43" s="119"/>
      <c r="NAA43" s="119"/>
      <c r="NAB43" s="119"/>
      <c r="NAC43" s="119"/>
      <c r="NAD43" s="119"/>
      <c r="NAE43" s="119"/>
      <c r="NAF43" s="119"/>
      <c r="NAG43" s="119"/>
      <c r="NAH43" s="119"/>
      <c r="NAI43" s="119"/>
      <c r="NAJ43" s="119"/>
      <c r="NAK43" s="119"/>
      <c r="NAL43" s="119"/>
      <c r="NAM43" s="119"/>
      <c r="NAN43" s="119"/>
      <c r="NAO43" s="118"/>
      <c r="NAP43" s="119"/>
      <c r="NAQ43" s="119"/>
      <c r="NAR43" s="119"/>
      <c r="NAS43" s="119"/>
      <c r="NAT43" s="119"/>
      <c r="NAU43" s="119"/>
      <c r="NAV43" s="119"/>
      <c r="NAW43" s="119"/>
      <c r="NAX43" s="119"/>
      <c r="NAY43" s="119"/>
      <c r="NAZ43" s="119"/>
      <c r="NBA43" s="119"/>
      <c r="NBB43" s="119"/>
      <c r="NBC43" s="119"/>
      <c r="NBD43" s="119"/>
      <c r="NBE43" s="119"/>
      <c r="NBF43" s="119"/>
      <c r="NBG43" s="119"/>
      <c r="NBH43" s="119"/>
      <c r="NBI43" s="119"/>
      <c r="NBJ43" s="119"/>
      <c r="NBK43" s="118"/>
      <c r="NBL43" s="119"/>
      <c r="NBM43" s="119"/>
      <c r="NBN43" s="119"/>
      <c r="NBO43" s="119"/>
      <c r="NBP43" s="119"/>
      <c r="NBQ43" s="119"/>
      <c r="NBR43" s="119"/>
      <c r="NBS43" s="119"/>
      <c r="NBT43" s="119"/>
      <c r="NBU43" s="119"/>
      <c r="NBV43" s="119"/>
      <c r="NBW43" s="119"/>
      <c r="NBX43" s="119"/>
      <c r="NBY43" s="119"/>
      <c r="NBZ43" s="119"/>
      <c r="NCA43" s="119"/>
      <c r="NCB43" s="119"/>
      <c r="NCC43" s="119"/>
      <c r="NCD43" s="119"/>
      <c r="NCE43" s="119"/>
      <c r="NCF43" s="119"/>
      <c r="NCG43" s="118"/>
      <c r="NCH43" s="119"/>
      <c r="NCI43" s="119"/>
      <c r="NCJ43" s="119"/>
      <c r="NCK43" s="119"/>
      <c r="NCL43" s="119"/>
      <c r="NCM43" s="119"/>
      <c r="NCN43" s="119"/>
      <c r="NCO43" s="119"/>
      <c r="NCP43" s="119"/>
      <c r="NCQ43" s="119"/>
      <c r="NCR43" s="119"/>
      <c r="NCS43" s="119"/>
      <c r="NCT43" s="119"/>
      <c r="NCU43" s="119"/>
      <c r="NCV43" s="119"/>
      <c r="NCW43" s="119"/>
      <c r="NCX43" s="119"/>
      <c r="NCY43" s="119"/>
      <c r="NCZ43" s="119"/>
      <c r="NDA43" s="119"/>
      <c r="NDB43" s="119"/>
      <c r="NDC43" s="118"/>
      <c r="NDD43" s="119"/>
      <c r="NDE43" s="119"/>
      <c r="NDF43" s="119"/>
      <c r="NDG43" s="119"/>
      <c r="NDH43" s="119"/>
      <c r="NDI43" s="119"/>
      <c r="NDJ43" s="119"/>
      <c r="NDK43" s="119"/>
      <c r="NDL43" s="119"/>
      <c r="NDM43" s="119"/>
      <c r="NDN43" s="119"/>
      <c r="NDO43" s="119"/>
      <c r="NDP43" s="119"/>
      <c r="NDQ43" s="119"/>
      <c r="NDR43" s="119"/>
      <c r="NDS43" s="119"/>
      <c r="NDT43" s="119"/>
      <c r="NDU43" s="119"/>
      <c r="NDV43" s="119"/>
      <c r="NDW43" s="119"/>
      <c r="NDX43" s="119"/>
      <c r="NDY43" s="118"/>
      <c r="NDZ43" s="119"/>
      <c r="NEA43" s="119"/>
      <c r="NEB43" s="119"/>
      <c r="NEC43" s="119"/>
      <c r="NED43" s="119"/>
      <c r="NEE43" s="119"/>
      <c r="NEF43" s="119"/>
      <c r="NEG43" s="119"/>
      <c r="NEH43" s="119"/>
      <c r="NEI43" s="119"/>
      <c r="NEJ43" s="119"/>
      <c r="NEK43" s="119"/>
      <c r="NEL43" s="119"/>
      <c r="NEM43" s="119"/>
      <c r="NEN43" s="119"/>
      <c r="NEO43" s="119"/>
      <c r="NEP43" s="119"/>
      <c r="NEQ43" s="119"/>
      <c r="NER43" s="119"/>
      <c r="NES43" s="119"/>
      <c r="NET43" s="119"/>
      <c r="NEU43" s="118"/>
      <c r="NEV43" s="119"/>
      <c r="NEW43" s="119"/>
      <c r="NEX43" s="119"/>
      <c r="NEY43" s="119"/>
      <c r="NEZ43" s="119"/>
      <c r="NFA43" s="119"/>
      <c r="NFB43" s="119"/>
      <c r="NFC43" s="119"/>
      <c r="NFD43" s="119"/>
      <c r="NFE43" s="119"/>
      <c r="NFF43" s="119"/>
      <c r="NFG43" s="119"/>
      <c r="NFH43" s="119"/>
      <c r="NFI43" s="119"/>
      <c r="NFJ43" s="119"/>
      <c r="NFK43" s="119"/>
      <c r="NFL43" s="119"/>
      <c r="NFM43" s="119"/>
      <c r="NFN43" s="119"/>
      <c r="NFO43" s="119"/>
      <c r="NFP43" s="119"/>
      <c r="NFQ43" s="118"/>
      <c r="NFR43" s="119"/>
      <c r="NFS43" s="119"/>
      <c r="NFT43" s="119"/>
      <c r="NFU43" s="119"/>
      <c r="NFV43" s="119"/>
      <c r="NFW43" s="119"/>
      <c r="NFX43" s="119"/>
      <c r="NFY43" s="119"/>
      <c r="NFZ43" s="119"/>
      <c r="NGA43" s="119"/>
      <c r="NGB43" s="119"/>
      <c r="NGC43" s="119"/>
      <c r="NGD43" s="119"/>
      <c r="NGE43" s="119"/>
      <c r="NGF43" s="119"/>
      <c r="NGG43" s="119"/>
      <c r="NGH43" s="119"/>
      <c r="NGI43" s="119"/>
      <c r="NGJ43" s="119"/>
      <c r="NGK43" s="119"/>
      <c r="NGL43" s="119"/>
      <c r="NGM43" s="118"/>
      <c r="NGN43" s="119"/>
      <c r="NGO43" s="119"/>
      <c r="NGP43" s="119"/>
      <c r="NGQ43" s="119"/>
      <c r="NGR43" s="119"/>
      <c r="NGS43" s="119"/>
      <c r="NGT43" s="119"/>
      <c r="NGU43" s="119"/>
      <c r="NGV43" s="119"/>
      <c r="NGW43" s="119"/>
      <c r="NGX43" s="119"/>
      <c r="NGY43" s="119"/>
      <c r="NGZ43" s="119"/>
      <c r="NHA43" s="119"/>
      <c r="NHB43" s="119"/>
      <c r="NHC43" s="119"/>
      <c r="NHD43" s="119"/>
      <c r="NHE43" s="119"/>
      <c r="NHF43" s="119"/>
      <c r="NHG43" s="119"/>
      <c r="NHH43" s="119"/>
      <c r="NHI43" s="118"/>
      <c r="NHJ43" s="119"/>
      <c r="NHK43" s="119"/>
      <c r="NHL43" s="119"/>
      <c r="NHM43" s="119"/>
      <c r="NHN43" s="119"/>
      <c r="NHO43" s="119"/>
      <c r="NHP43" s="119"/>
      <c r="NHQ43" s="119"/>
      <c r="NHR43" s="119"/>
      <c r="NHS43" s="119"/>
      <c r="NHT43" s="119"/>
      <c r="NHU43" s="119"/>
      <c r="NHV43" s="119"/>
      <c r="NHW43" s="119"/>
      <c r="NHX43" s="119"/>
      <c r="NHY43" s="119"/>
      <c r="NHZ43" s="119"/>
      <c r="NIA43" s="119"/>
      <c r="NIB43" s="119"/>
      <c r="NIC43" s="119"/>
      <c r="NID43" s="119"/>
      <c r="NIE43" s="118"/>
      <c r="NIF43" s="119"/>
      <c r="NIG43" s="119"/>
      <c r="NIH43" s="119"/>
      <c r="NII43" s="119"/>
      <c r="NIJ43" s="119"/>
      <c r="NIK43" s="119"/>
      <c r="NIL43" s="119"/>
      <c r="NIM43" s="119"/>
      <c r="NIN43" s="119"/>
      <c r="NIO43" s="119"/>
      <c r="NIP43" s="119"/>
      <c r="NIQ43" s="119"/>
      <c r="NIR43" s="119"/>
      <c r="NIS43" s="119"/>
      <c r="NIT43" s="119"/>
      <c r="NIU43" s="119"/>
      <c r="NIV43" s="119"/>
      <c r="NIW43" s="119"/>
      <c r="NIX43" s="119"/>
      <c r="NIY43" s="119"/>
      <c r="NIZ43" s="119"/>
      <c r="NJA43" s="118"/>
      <c r="NJB43" s="119"/>
      <c r="NJC43" s="119"/>
      <c r="NJD43" s="119"/>
      <c r="NJE43" s="119"/>
      <c r="NJF43" s="119"/>
      <c r="NJG43" s="119"/>
      <c r="NJH43" s="119"/>
      <c r="NJI43" s="119"/>
      <c r="NJJ43" s="119"/>
      <c r="NJK43" s="119"/>
      <c r="NJL43" s="119"/>
      <c r="NJM43" s="119"/>
      <c r="NJN43" s="119"/>
      <c r="NJO43" s="119"/>
      <c r="NJP43" s="119"/>
      <c r="NJQ43" s="119"/>
      <c r="NJR43" s="119"/>
      <c r="NJS43" s="119"/>
      <c r="NJT43" s="119"/>
      <c r="NJU43" s="119"/>
      <c r="NJV43" s="119"/>
      <c r="NJW43" s="118"/>
      <c r="NJX43" s="119"/>
      <c r="NJY43" s="119"/>
      <c r="NJZ43" s="119"/>
      <c r="NKA43" s="119"/>
      <c r="NKB43" s="119"/>
      <c r="NKC43" s="119"/>
      <c r="NKD43" s="119"/>
      <c r="NKE43" s="119"/>
      <c r="NKF43" s="119"/>
      <c r="NKG43" s="119"/>
      <c r="NKH43" s="119"/>
      <c r="NKI43" s="119"/>
      <c r="NKJ43" s="119"/>
      <c r="NKK43" s="119"/>
      <c r="NKL43" s="119"/>
      <c r="NKM43" s="119"/>
      <c r="NKN43" s="119"/>
      <c r="NKO43" s="119"/>
      <c r="NKP43" s="119"/>
      <c r="NKQ43" s="119"/>
      <c r="NKR43" s="119"/>
      <c r="NKS43" s="118"/>
      <c r="NKT43" s="119"/>
      <c r="NKU43" s="119"/>
      <c r="NKV43" s="119"/>
      <c r="NKW43" s="119"/>
      <c r="NKX43" s="119"/>
      <c r="NKY43" s="119"/>
      <c r="NKZ43" s="119"/>
      <c r="NLA43" s="119"/>
      <c r="NLB43" s="119"/>
      <c r="NLC43" s="119"/>
      <c r="NLD43" s="119"/>
      <c r="NLE43" s="119"/>
      <c r="NLF43" s="119"/>
      <c r="NLG43" s="119"/>
      <c r="NLH43" s="119"/>
      <c r="NLI43" s="119"/>
      <c r="NLJ43" s="119"/>
      <c r="NLK43" s="119"/>
      <c r="NLL43" s="119"/>
      <c r="NLM43" s="119"/>
      <c r="NLN43" s="119"/>
      <c r="NLO43" s="118"/>
      <c r="NLP43" s="119"/>
      <c r="NLQ43" s="119"/>
      <c r="NLR43" s="119"/>
      <c r="NLS43" s="119"/>
      <c r="NLT43" s="119"/>
      <c r="NLU43" s="119"/>
      <c r="NLV43" s="119"/>
      <c r="NLW43" s="119"/>
      <c r="NLX43" s="119"/>
      <c r="NLY43" s="119"/>
      <c r="NLZ43" s="119"/>
      <c r="NMA43" s="119"/>
      <c r="NMB43" s="119"/>
      <c r="NMC43" s="119"/>
      <c r="NMD43" s="119"/>
      <c r="NME43" s="119"/>
      <c r="NMF43" s="119"/>
      <c r="NMG43" s="119"/>
      <c r="NMH43" s="119"/>
      <c r="NMI43" s="119"/>
      <c r="NMJ43" s="119"/>
      <c r="NMK43" s="118"/>
      <c r="NML43" s="119"/>
      <c r="NMM43" s="119"/>
      <c r="NMN43" s="119"/>
      <c r="NMO43" s="119"/>
      <c r="NMP43" s="119"/>
      <c r="NMQ43" s="119"/>
      <c r="NMR43" s="119"/>
      <c r="NMS43" s="119"/>
      <c r="NMT43" s="119"/>
      <c r="NMU43" s="119"/>
      <c r="NMV43" s="119"/>
      <c r="NMW43" s="119"/>
      <c r="NMX43" s="119"/>
      <c r="NMY43" s="119"/>
      <c r="NMZ43" s="119"/>
      <c r="NNA43" s="119"/>
      <c r="NNB43" s="119"/>
      <c r="NNC43" s="119"/>
      <c r="NND43" s="119"/>
      <c r="NNE43" s="119"/>
      <c r="NNF43" s="119"/>
      <c r="NNG43" s="118"/>
      <c r="NNH43" s="119"/>
      <c r="NNI43" s="119"/>
      <c r="NNJ43" s="119"/>
      <c r="NNK43" s="119"/>
      <c r="NNL43" s="119"/>
      <c r="NNM43" s="119"/>
      <c r="NNN43" s="119"/>
      <c r="NNO43" s="119"/>
      <c r="NNP43" s="119"/>
      <c r="NNQ43" s="119"/>
      <c r="NNR43" s="119"/>
      <c r="NNS43" s="119"/>
      <c r="NNT43" s="119"/>
      <c r="NNU43" s="119"/>
      <c r="NNV43" s="119"/>
      <c r="NNW43" s="119"/>
      <c r="NNX43" s="119"/>
      <c r="NNY43" s="119"/>
      <c r="NNZ43" s="119"/>
      <c r="NOA43" s="119"/>
      <c r="NOB43" s="119"/>
      <c r="NOC43" s="118"/>
      <c r="NOD43" s="119"/>
      <c r="NOE43" s="119"/>
      <c r="NOF43" s="119"/>
      <c r="NOG43" s="119"/>
      <c r="NOH43" s="119"/>
      <c r="NOI43" s="119"/>
      <c r="NOJ43" s="119"/>
      <c r="NOK43" s="119"/>
      <c r="NOL43" s="119"/>
      <c r="NOM43" s="119"/>
      <c r="NON43" s="119"/>
      <c r="NOO43" s="119"/>
      <c r="NOP43" s="119"/>
      <c r="NOQ43" s="119"/>
      <c r="NOR43" s="119"/>
      <c r="NOS43" s="119"/>
      <c r="NOT43" s="119"/>
      <c r="NOU43" s="119"/>
      <c r="NOV43" s="119"/>
      <c r="NOW43" s="119"/>
      <c r="NOX43" s="119"/>
      <c r="NOY43" s="118"/>
      <c r="NOZ43" s="119"/>
      <c r="NPA43" s="119"/>
      <c r="NPB43" s="119"/>
      <c r="NPC43" s="119"/>
      <c r="NPD43" s="119"/>
      <c r="NPE43" s="119"/>
      <c r="NPF43" s="119"/>
      <c r="NPG43" s="119"/>
      <c r="NPH43" s="119"/>
      <c r="NPI43" s="119"/>
      <c r="NPJ43" s="119"/>
      <c r="NPK43" s="119"/>
      <c r="NPL43" s="119"/>
      <c r="NPM43" s="119"/>
      <c r="NPN43" s="119"/>
      <c r="NPO43" s="119"/>
      <c r="NPP43" s="119"/>
      <c r="NPQ43" s="119"/>
      <c r="NPR43" s="119"/>
      <c r="NPS43" s="119"/>
      <c r="NPT43" s="119"/>
      <c r="NPU43" s="118"/>
      <c r="NPV43" s="119"/>
      <c r="NPW43" s="119"/>
      <c r="NPX43" s="119"/>
      <c r="NPY43" s="119"/>
      <c r="NPZ43" s="119"/>
      <c r="NQA43" s="119"/>
      <c r="NQB43" s="119"/>
      <c r="NQC43" s="119"/>
      <c r="NQD43" s="119"/>
      <c r="NQE43" s="119"/>
      <c r="NQF43" s="119"/>
      <c r="NQG43" s="119"/>
      <c r="NQH43" s="119"/>
      <c r="NQI43" s="119"/>
      <c r="NQJ43" s="119"/>
      <c r="NQK43" s="119"/>
      <c r="NQL43" s="119"/>
      <c r="NQM43" s="119"/>
      <c r="NQN43" s="119"/>
      <c r="NQO43" s="119"/>
      <c r="NQP43" s="119"/>
      <c r="NQQ43" s="118"/>
      <c r="NQR43" s="119"/>
      <c r="NQS43" s="119"/>
      <c r="NQT43" s="119"/>
      <c r="NQU43" s="119"/>
      <c r="NQV43" s="119"/>
      <c r="NQW43" s="119"/>
      <c r="NQX43" s="119"/>
      <c r="NQY43" s="119"/>
      <c r="NQZ43" s="119"/>
      <c r="NRA43" s="119"/>
      <c r="NRB43" s="119"/>
      <c r="NRC43" s="119"/>
      <c r="NRD43" s="119"/>
      <c r="NRE43" s="119"/>
      <c r="NRF43" s="119"/>
      <c r="NRG43" s="119"/>
      <c r="NRH43" s="119"/>
      <c r="NRI43" s="119"/>
      <c r="NRJ43" s="119"/>
      <c r="NRK43" s="119"/>
      <c r="NRL43" s="119"/>
      <c r="NRM43" s="118"/>
      <c r="NRN43" s="119"/>
      <c r="NRO43" s="119"/>
      <c r="NRP43" s="119"/>
      <c r="NRQ43" s="119"/>
      <c r="NRR43" s="119"/>
      <c r="NRS43" s="119"/>
      <c r="NRT43" s="119"/>
      <c r="NRU43" s="119"/>
      <c r="NRV43" s="119"/>
      <c r="NRW43" s="119"/>
      <c r="NRX43" s="119"/>
      <c r="NRY43" s="119"/>
      <c r="NRZ43" s="119"/>
      <c r="NSA43" s="119"/>
      <c r="NSB43" s="119"/>
      <c r="NSC43" s="119"/>
      <c r="NSD43" s="119"/>
      <c r="NSE43" s="119"/>
      <c r="NSF43" s="119"/>
      <c r="NSG43" s="119"/>
      <c r="NSH43" s="119"/>
      <c r="NSI43" s="118"/>
      <c r="NSJ43" s="119"/>
      <c r="NSK43" s="119"/>
      <c r="NSL43" s="119"/>
      <c r="NSM43" s="119"/>
      <c r="NSN43" s="119"/>
      <c r="NSO43" s="119"/>
      <c r="NSP43" s="119"/>
      <c r="NSQ43" s="119"/>
      <c r="NSR43" s="119"/>
      <c r="NSS43" s="119"/>
      <c r="NST43" s="119"/>
      <c r="NSU43" s="119"/>
      <c r="NSV43" s="119"/>
      <c r="NSW43" s="119"/>
      <c r="NSX43" s="119"/>
      <c r="NSY43" s="119"/>
      <c r="NSZ43" s="119"/>
      <c r="NTA43" s="119"/>
      <c r="NTB43" s="119"/>
      <c r="NTC43" s="119"/>
      <c r="NTD43" s="119"/>
      <c r="NTE43" s="118"/>
      <c r="NTF43" s="119"/>
      <c r="NTG43" s="119"/>
      <c r="NTH43" s="119"/>
      <c r="NTI43" s="119"/>
      <c r="NTJ43" s="119"/>
      <c r="NTK43" s="119"/>
      <c r="NTL43" s="119"/>
      <c r="NTM43" s="119"/>
      <c r="NTN43" s="119"/>
      <c r="NTO43" s="119"/>
      <c r="NTP43" s="119"/>
      <c r="NTQ43" s="119"/>
      <c r="NTR43" s="119"/>
      <c r="NTS43" s="119"/>
      <c r="NTT43" s="119"/>
      <c r="NTU43" s="119"/>
      <c r="NTV43" s="119"/>
      <c r="NTW43" s="119"/>
      <c r="NTX43" s="119"/>
      <c r="NTY43" s="119"/>
      <c r="NTZ43" s="119"/>
      <c r="NUA43" s="118"/>
      <c r="NUB43" s="119"/>
      <c r="NUC43" s="119"/>
      <c r="NUD43" s="119"/>
      <c r="NUE43" s="119"/>
      <c r="NUF43" s="119"/>
      <c r="NUG43" s="119"/>
      <c r="NUH43" s="119"/>
      <c r="NUI43" s="119"/>
      <c r="NUJ43" s="119"/>
      <c r="NUK43" s="119"/>
      <c r="NUL43" s="119"/>
      <c r="NUM43" s="119"/>
      <c r="NUN43" s="119"/>
      <c r="NUO43" s="119"/>
      <c r="NUP43" s="119"/>
      <c r="NUQ43" s="119"/>
      <c r="NUR43" s="119"/>
      <c r="NUS43" s="119"/>
      <c r="NUT43" s="119"/>
      <c r="NUU43" s="119"/>
      <c r="NUV43" s="119"/>
      <c r="NUW43" s="118"/>
      <c r="NUX43" s="119"/>
      <c r="NUY43" s="119"/>
      <c r="NUZ43" s="119"/>
      <c r="NVA43" s="119"/>
      <c r="NVB43" s="119"/>
      <c r="NVC43" s="119"/>
      <c r="NVD43" s="119"/>
      <c r="NVE43" s="119"/>
      <c r="NVF43" s="119"/>
      <c r="NVG43" s="119"/>
      <c r="NVH43" s="119"/>
      <c r="NVI43" s="119"/>
      <c r="NVJ43" s="119"/>
      <c r="NVK43" s="119"/>
      <c r="NVL43" s="119"/>
      <c r="NVM43" s="119"/>
      <c r="NVN43" s="119"/>
      <c r="NVO43" s="119"/>
      <c r="NVP43" s="119"/>
      <c r="NVQ43" s="119"/>
      <c r="NVR43" s="119"/>
      <c r="NVS43" s="118"/>
      <c r="NVT43" s="119"/>
      <c r="NVU43" s="119"/>
      <c r="NVV43" s="119"/>
      <c r="NVW43" s="119"/>
      <c r="NVX43" s="119"/>
      <c r="NVY43" s="119"/>
      <c r="NVZ43" s="119"/>
      <c r="NWA43" s="119"/>
      <c r="NWB43" s="119"/>
      <c r="NWC43" s="119"/>
      <c r="NWD43" s="119"/>
      <c r="NWE43" s="119"/>
      <c r="NWF43" s="119"/>
      <c r="NWG43" s="119"/>
      <c r="NWH43" s="119"/>
      <c r="NWI43" s="119"/>
      <c r="NWJ43" s="119"/>
      <c r="NWK43" s="119"/>
      <c r="NWL43" s="119"/>
      <c r="NWM43" s="119"/>
      <c r="NWN43" s="119"/>
      <c r="NWO43" s="118"/>
      <c r="NWP43" s="119"/>
      <c r="NWQ43" s="119"/>
      <c r="NWR43" s="119"/>
      <c r="NWS43" s="119"/>
      <c r="NWT43" s="119"/>
      <c r="NWU43" s="119"/>
      <c r="NWV43" s="119"/>
      <c r="NWW43" s="119"/>
      <c r="NWX43" s="119"/>
      <c r="NWY43" s="119"/>
      <c r="NWZ43" s="119"/>
      <c r="NXA43" s="119"/>
      <c r="NXB43" s="119"/>
      <c r="NXC43" s="119"/>
      <c r="NXD43" s="119"/>
      <c r="NXE43" s="119"/>
      <c r="NXF43" s="119"/>
      <c r="NXG43" s="119"/>
      <c r="NXH43" s="119"/>
      <c r="NXI43" s="119"/>
      <c r="NXJ43" s="119"/>
      <c r="NXK43" s="118"/>
      <c r="NXL43" s="119"/>
      <c r="NXM43" s="119"/>
      <c r="NXN43" s="119"/>
      <c r="NXO43" s="119"/>
      <c r="NXP43" s="119"/>
      <c r="NXQ43" s="119"/>
      <c r="NXR43" s="119"/>
      <c r="NXS43" s="119"/>
      <c r="NXT43" s="119"/>
      <c r="NXU43" s="119"/>
      <c r="NXV43" s="119"/>
      <c r="NXW43" s="119"/>
      <c r="NXX43" s="119"/>
      <c r="NXY43" s="119"/>
      <c r="NXZ43" s="119"/>
      <c r="NYA43" s="119"/>
      <c r="NYB43" s="119"/>
      <c r="NYC43" s="119"/>
      <c r="NYD43" s="119"/>
      <c r="NYE43" s="119"/>
      <c r="NYF43" s="119"/>
      <c r="NYG43" s="118"/>
      <c r="NYH43" s="119"/>
      <c r="NYI43" s="119"/>
      <c r="NYJ43" s="119"/>
      <c r="NYK43" s="119"/>
      <c r="NYL43" s="119"/>
      <c r="NYM43" s="119"/>
      <c r="NYN43" s="119"/>
      <c r="NYO43" s="119"/>
      <c r="NYP43" s="119"/>
      <c r="NYQ43" s="119"/>
      <c r="NYR43" s="119"/>
      <c r="NYS43" s="119"/>
      <c r="NYT43" s="119"/>
      <c r="NYU43" s="119"/>
      <c r="NYV43" s="119"/>
      <c r="NYW43" s="119"/>
      <c r="NYX43" s="119"/>
      <c r="NYY43" s="119"/>
      <c r="NYZ43" s="119"/>
      <c r="NZA43" s="119"/>
      <c r="NZB43" s="119"/>
      <c r="NZC43" s="118"/>
      <c r="NZD43" s="119"/>
      <c r="NZE43" s="119"/>
      <c r="NZF43" s="119"/>
      <c r="NZG43" s="119"/>
      <c r="NZH43" s="119"/>
      <c r="NZI43" s="119"/>
      <c r="NZJ43" s="119"/>
      <c r="NZK43" s="119"/>
      <c r="NZL43" s="119"/>
      <c r="NZM43" s="119"/>
      <c r="NZN43" s="119"/>
      <c r="NZO43" s="119"/>
      <c r="NZP43" s="119"/>
      <c r="NZQ43" s="119"/>
      <c r="NZR43" s="119"/>
      <c r="NZS43" s="119"/>
      <c r="NZT43" s="119"/>
      <c r="NZU43" s="119"/>
      <c r="NZV43" s="119"/>
      <c r="NZW43" s="119"/>
      <c r="NZX43" s="119"/>
      <c r="NZY43" s="118"/>
      <c r="NZZ43" s="119"/>
      <c r="OAA43" s="119"/>
      <c r="OAB43" s="119"/>
      <c r="OAC43" s="119"/>
      <c r="OAD43" s="119"/>
      <c r="OAE43" s="119"/>
      <c r="OAF43" s="119"/>
      <c r="OAG43" s="119"/>
      <c r="OAH43" s="119"/>
      <c r="OAI43" s="119"/>
      <c r="OAJ43" s="119"/>
      <c r="OAK43" s="119"/>
      <c r="OAL43" s="119"/>
      <c r="OAM43" s="119"/>
      <c r="OAN43" s="119"/>
      <c r="OAO43" s="119"/>
      <c r="OAP43" s="119"/>
      <c r="OAQ43" s="119"/>
      <c r="OAR43" s="119"/>
      <c r="OAS43" s="119"/>
      <c r="OAT43" s="119"/>
      <c r="OAU43" s="118"/>
      <c r="OAV43" s="119"/>
      <c r="OAW43" s="119"/>
      <c r="OAX43" s="119"/>
      <c r="OAY43" s="119"/>
      <c r="OAZ43" s="119"/>
      <c r="OBA43" s="119"/>
      <c r="OBB43" s="119"/>
      <c r="OBC43" s="119"/>
      <c r="OBD43" s="119"/>
      <c r="OBE43" s="119"/>
      <c r="OBF43" s="119"/>
      <c r="OBG43" s="119"/>
      <c r="OBH43" s="119"/>
      <c r="OBI43" s="119"/>
      <c r="OBJ43" s="119"/>
      <c r="OBK43" s="119"/>
      <c r="OBL43" s="119"/>
      <c r="OBM43" s="119"/>
      <c r="OBN43" s="119"/>
      <c r="OBO43" s="119"/>
      <c r="OBP43" s="119"/>
      <c r="OBQ43" s="118"/>
      <c r="OBR43" s="119"/>
      <c r="OBS43" s="119"/>
      <c r="OBT43" s="119"/>
      <c r="OBU43" s="119"/>
      <c r="OBV43" s="119"/>
      <c r="OBW43" s="119"/>
      <c r="OBX43" s="119"/>
      <c r="OBY43" s="119"/>
      <c r="OBZ43" s="119"/>
      <c r="OCA43" s="119"/>
      <c r="OCB43" s="119"/>
      <c r="OCC43" s="119"/>
      <c r="OCD43" s="119"/>
      <c r="OCE43" s="119"/>
      <c r="OCF43" s="119"/>
      <c r="OCG43" s="119"/>
      <c r="OCH43" s="119"/>
      <c r="OCI43" s="119"/>
      <c r="OCJ43" s="119"/>
      <c r="OCK43" s="119"/>
      <c r="OCL43" s="119"/>
      <c r="OCM43" s="118"/>
      <c r="OCN43" s="119"/>
      <c r="OCO43" s="119"/>
      <c r="OCP43" s="119"/>
      <c r="OCQ43" s="119"/>
      <c r="OCR43" s="119"/>
      <c r="OCS43" s="119"/>
      <c r="OCT43" s="119"/>
      <c r="OCU43" s="119"/>
      <c r="OCV43" s="119"/>
      <c r="OCW43" s="119"/>
      <c r="OCX43" s="119"/>
      <c r="OCY43" s="119"/>
      <c r="OCZ43" s="119"/>
      <c r="ODA43" s="119"/>
      <c r="ODB43" s="119"/>
      <c r="ODC43" s="119"/>
      <c r="ODD43" s="119"/>
      <c r="ODE43" s="119"/>
      <c r="ODF43" s="119"/>
      <c r="ODG43" s="119"/>
      <c r="ODH43" s="119"/>
      <c r="ODI43" s="118"/>
      <c r="ODJ43" s="119"/>
      <c r="ODK43" s="119"/>
      <c r="ODL43" s="119"/>
      <c r="ODM43" s="119"/>
      <c r="ODN43" s="119"/>
      <c r="ODO43" s="119"/>
      <c r="ODP43" s="119"/>
      <c r="ODQ43" s="119"/>
      <c r="ODR43" s="119"/>
      <c r="ODS43" s="119"/>
      <c r="ODT43" s="119"/>
      <c r="ODU43" s="119"/>
      <c r="ODV43" s="119"/>
      <c r="ODW43" s="119"/>
      <c r="ODX43" s="119"/>
      <c r="ODY43" s="119"/>
      <c r="ODZ43" s="119"/>
      <c r="OEA43" s="119"/>
      <c r="OEB43" s="119"/>
      <c r="OEC43" s="119"/>
      <c r="OED43" s="119"/>
      <c r="OEE43" s="118"/>
      <c r="OEF43" s="119"/>
      <c r="OEG43" s="119"/>
      <c r="OEH43" s="119"/>
      <c r="OEI43" s="119"/>
      <c r="OEJ43" s="119"/>
      <c r="OEK43" s="119"/>
      <c r="OEL43" s="119"/>
      <c r="OEM43" s="119"/>
      <c r="OEN43" s="119"/>
      <c r="OEO43" s="119"/>
      <c r="OEP43" s="119"/>
      <c r="OEQ43" s="119"/>
      <c r="OER43" s="119"/>
      <c r="OES43" s="119"/>
      <c r="OET43" s="119"/>
      <c r="OEU43" s="119"/>
      <c r="OEV43" s="119"/>
      <c r="OEW43" s="119"/>
      <c r="OEX43" s="119"/>
      <c r="OEY43" s="119"/>
      <c r="OEZ43" s="119"/>
      <c r="OFA43" s="118"/>
      <c r="OFB43" s="119"/>
      <c r="OFC43" s="119"/>
      <c r="OFD43" s="119"/>
      <c r="OFE43" s="119"/>
      <c r="OFF43" s="119"/>
      <c r="OFG43" s="119"/>
      <c r="OFH43" s="119"/>
      <c r="OFI43" s="119"/>
      <c r="OFJ43" s="119"/>
      <c r="OFK43" s="119"/>
      <c r="OFL43" s="119"/>
      <c r="OFM43" s="119"/>
      <c r="OFN43" s="119"/>
      <c r="OFO43" s="119"/>
      <c r="OFP43" s="119"/>
      <c r="OFQ43" s="119"/>
      <c r="OFR43" s="119"/>
      <c r="OFS43" s="119"/>
      <c r="OFT43" s="119"/>
      <c r="OFU43" s="119"/>
      <c r="OFV43" s="119"/>
      <c r="OFW43" s="118"/>
      <c r="OFX43" s="119"/>
      <c r="OFY43" s="119"/>
      <c r="OFZ43" s="119"/>
      <c r="OGA43" s="119"/>
      <c r="OGB43" s="119"/>
      <c r="OGC43" s="119"/>
      <c r="OGD43" s="119"/>
      <c r="OGE43" s="119"/>
      <c r="OGF43" s="119"/>
      <c r="OGG43" s="119"/>
      <c r="OGH43" s="119"/>
      <c r="OGI43" s="119"/>
      <c r="OGJ43" s="119"/>
      <c r="OGK43" s="119"/>
      <c r="OGL43" s="119"/>
      <c r="OGM43" s="119"/>
      <c r="OGN43" s="119"/>
      <c r="OGO43" s="119"/>
      <c r="OGP43" s="119"/>
      <c r="OGQ43" s="119"/>
      <c r="OGR43" s="119"/>
      <c r="OGS43" s="118"/>
      <c r="OGT43" s="119"/>
      <c r="OGU43" s="119"/>
      <c r="OGV43" s="119"/>
      <c r="OGW43" s="119"/>
      <c r="OGX43" s="119"/>
      <c r="OGY43" s="119"/>
      <c r="OGZ43" s="119"/>
      <c r="OHA43" s="119"/>
      <c r="OHB43" s="119"/>
      <c r="OHC43" s="119"/>
      <c r="OHD43" s="119"/>
      <c r="OHE43" s="119"/>
      <c r="OHF43" s="119"/>
      <c r="OHG43" s="119"/>
      <c r="OHH43" s="119"/>
      <c r="OHI43" s="119"/>
      <c r="OHJ43" s="119"/>
      <c r="OHK43" s="119"/>
      <c r="OHL43" s="119"/>
      <c r="OHM43" s="119"/>
      <c r="OHN43" s="119"/>
      <c r="OHO43" s="118"/>
      <c r="OHP43" s="119"/>
      <c r="OHQ43" s="119"/>
      <c r="OHR43" s="119"/>
      <c r="OHS43" s="119"/>
      <c r="OHT43" s="119"/>
      <c r="OHU43" s="119"/>
      <c r="OHV43" s="119"/>
      <c r="OHW43" s="119"/>
      <c r="OHX43" s="119"/>
      <c r="OHY43" s="119"/>
      <c r="OHZ43" s="119"/>
      <c r="OIA43" s="119"/>
      <c r="OIB43" s="119"/>
      <c r="OIC43" s="119"/>
      <c r="OID43" s="119"/>
      <c r="OIE43" s="119"/>
      <c r="OIF43" s="119"/>
      <c r="OIG43" s="119"/>
      <c r="OIH43" s="119"/>
      <c r="OII43" s="119"/>
      <c r="OIJ43" s="119"/>
      <c r="OIK43" s="118"/>
      <c r="OIL43" s="119"/>
      <c r="OIM43" s="119"/>
      <c r="OIN43" s="119"/>
      <c r="OIO43" s="119"/>
      <c r="OIP43" s="119"/>
      <c r="OIQ43" s="119"/>
      <c r="OIR43" s="119"/>
      <c r="OIS43" s="119"/>
      <c r="OIT43" s="119"/>
      <c r="OIU43" s="119"/>
      <c r="OIV43" s="119"/>
      <c r="OIW43" s="119"/>
      <c r="OIX43" s="119"/>
      <c r="OIY43" s="119"/>
      <c r="OIZ43" s="119"/>
      <c r="OJA43" s="119"/>
      <c r="OJB43" s="119"/>
      <c r="OJC43" s="119"/>
      <c r="OJD43" s="119"/>
      <c r="OJE43" s="119"/>
      <c r="OJF43" s="119"/>
      <c r="OJG43" s="118"/>
      <c r="OJH43" s="119"/>
      <c r="OJI43" s="119"/>
      <c r="OJJ43" s="119"/>
      <c r="OJK43" s="119"/>
      <c r="OJL43" s="119"/>
      <c r="OJM43" s="119"/>
      <c r="OJN43" s="119"/>
      <c r="OJO43" s="119"/>
      <c r="OJP43" s="119"/>
      <c r="OJQ43" s="119"/>
      <c r="OJR43" s="119"/>
      <c r="OJS43" s="119"/>
      <c r="OJT43" s="119"/>
      <c r="OJU43" s="119"/>
      <c r="OJV43" s="119"/>
      <c r="OJW43" s="119"/>
      <c r="OJX43" s="119"/>
      <c r="OJY43" s="119"/>
      <c r="OJZ43" s="119"/>
      <c r="OKA43" s="119"/>
      <c r="OKB43" s="119"/>
      <c r="OKC43" s="118"/>
      <c r="OKD43" s="119"/>
      <c r="OKE43" s="119"/>
      <c r="OKF43" s="119"/>
      <c r="OKG43" s="119"/>
      <c r="OKH43" s="119"/>
      <c r="OKI43" s="119"/>
      <c r="OKJ43" s="119"/>
      <c r="OKK43" s="119"/>
      <c r="OKL43" s="119"/>
      <c r="OKM43" s="119"/>
      <c r="OKN43" s="119"/>
      <c r="OKO43" s="119"/>
      <c r="OKP43" s="119"/>
      <c r="OKQ43" s="119"/>
      <c r="OKR43" s="119"/>
      <c r="OKS43" s="119"/>
      <c r="OKT43" s="119"/>
      <c r="OKU43" s="119"/>
      <c r="OKV43" s="119"/>
      <c r="OKW43" s="119"/>
      <c r="OKX43" s="119"/>
      <c r="OKY43" s="118"/>
      <c r="OKZ43" s="119"/>
      <c r="OLA43" s="119"/>
      <c r="OLB43" s="119"/>
      <c r="OLC43" s="119"/>
      <c r="OLD43" s="119"/>
      <c r="OLE43" s="119"/>
      <c r="OLF43" s="119"/>
      <c r="OLG43" s="119"/>
      <c r="OLH43" s="119"/>
      <c r="OLI43" s="119"/>
      <c r="OLJ43" s="119"/>
      <c r="OLK43" s="119"/>
      <c r="OLL43" s="119"/>
      <c r="OLM43" s="119"/>
      <c r="OLN43" s="119"/>
      <c r="OLO43" s="119"/>
      <c r="OLP43" s="119"/>
      <c r="OLQ43" s="119"/>
      <c r="OLR43" s="119"/>
      <c r="OLS43" s="119"/>
      <c r="OLT43" s="119"/>
      <c r="OLU43" s="118"/>
      <c r="OLV43" s="119"/>
      <c r="OLW43" s="119"/>
      <c r="OLX43" s="119"/>
      <c r="OLY43" s="119"/>
      <c r="OLZ43" s="119"/>
      <c r="OMA43" s="119"/>
      <c r="OMB43" s="119"/>
      <c r="OMC43" s="119"/>
      <c r="OMD43" s="119"/>
      <c r="OME43" s="119"/>
      <c r="OMF43" s="119"/>
      <c r="OMG43" s="119"/>
      <c r="OMH43" s="119"/>
      <c r="OMI43" s="119"/>
      <c r="OMJ43" s="119"/>
      <c r="OMK43" s="119"/>
      <c r="OML43" s="119"/>
      <c r="OMM43" s="119"/>
      <c r="OMN43" s="119"/>
      <c r="OMO43" s="119"/>
      <c r="OMP43" s="119"/>
      <c r="OMQ43" s="118"/>
      <c r="OMR43" s="119"/>
      <c r="OMS43" s="119"/>
      <c r="OMT43" s="119"/>
      <c r="OMU43" s="119"/>
      <c r="OMV43" s="119"/>
      <c r="OMW43" s="119"/>
      <c r="OMX43" s="119"/>
      <c r="OMY43" s="119"/>
      <c r="OMZ43" s="119"/>
      <c r="ONA43" s="119"/>
      <c r="ONB43" s="119"/>
      <c r="ONC43" s="119"/>
      <c r="OND43" s="119"/>
      <c r="ONE43" s="119"/>
      <c r="ONF43" s="119"/>
      <c r="ONG43" s="119"/>
      <c r="ONH43" s="119"/>
      <c r="ONI43" s="119"/>
      <c r="ONJ43" s="119"/>
      <c r="ONK43" s="119"/>
      <c r="ONL43" s="119"/>
      <c r="ONM43" s="118"/>
      <c r="ONN43" s="119"/>
      <c r="ONO43" s="119"/>
      <c r="ONP43" s="119"/>
      <c r="ONQ43" s="119"/>
      <c r="ONR43" s="119"/>
      <c r="ONS43" s="119"/>
      <c r="ONT43" s="119"/>
      <c r="ONU43" s="119"/>
      <c r="ONV43" s="119"/>
      <c r="ONW43" s="119"/>
      <c r="ONX43" s="119"/>
      <c r="ONY43" s="119"/>
      <c r="ONZ43" s="119"/>
      <c r="OOA43" s="119"/>
      <c r="OOB43" s="119"/>
      <c r="OOC43" s="119"/>
      <c r="OOD43" s="119"/>
      <c r="OOE43" s="119"/>
      <c r="OOF43" s="119"/>
      <c r="OOG43" s="119"/>
      <c r="OOH43" s="119"/>
      <c r="OOI43" s="118"/>
      <c r="OOJ43" s="119"/>
      <c r="OOK43" s="119"/>
      <c r="OOL43" s="119"/>
      <c r="OOM43" s="119"/>
      <c r="OON43" s="119"/>
      <c r="OOO43" s="119"/>
      <c r="OOP43" s="119"/>
      <c r="OOQ43" s="119"/>
      <c r="OOR43" s="119"/>
      <c r="OOS43" s="119"/>
      <c r="OOT43" s="119"/>
      <c r="OOU43" s="119"/>
      <c r="OOV43" s="119"/>
      <c r="OOW43" s="119"/>
      <c r="OOX43" s="119"/>
      <c r="OOY43" s="119"/>
      <c r="OOZ43" s="119"/>
      <c r="OPA43" s="119"/>
      <c r="OPB43" s="119"/>
      <c r="OPC43" s="119"/>
      <c r="OPD43" s="119"/>
      <c r="OPE43" s="118"/>
      <c r="OPF43" s="119"/>
      <c r="OPG43" s="119"/>
      <c r="OPH43" s="119"/>
      <c r="OPI43" s="119"/>
      <c r="OPJ43" s="119"/>
      <c r="OPK43" s="119"/>
      <c r="OPL43" s="119"/>
      <c r="OPM43" s="119"/>
      <c r="OPN43" s="119"/>
      <c r="OPO43" s="119"/>
      <c r="OPP43" s="119"/>
      <c r="OPQ43" s="119"/>
      <c r="OPR43" s="119"/>
      <c r="OPS43" s="119"/>
      <c r="OPT43" s="119"/>
      <c r="OPU43" s="119"/>
      <c r="OPV43" s="119"/>
      <c r="OPW43" s="119"/>
      <c r="OPX43" s="119"/>
      <c r="OPY43" s="119"/>
      <c r="OPZ43" s="119"/>
      <c r="OQA43" s="118"/>
      <c r="OQB43" s="119"/>
      <c r="OQC43" s="119"/>
      <c r="OQD43" s="119"/>
      <c r="OQE43" s="119"/>
      <c r="OQF43" s="119"/>
      <c r="OQG43" s="119"/>
      <c r="OQH43" s="119"/>
      <c r="OQI43" s="119"/>
      <c r="OQJ43" s="119"/>
      <c r="OQK43" s="119"/>
      <c r="OQL43" s="119"/>
      <c r="OQM43" s="119"/>
      <c r="OQN43" s="119"/>
      <c r="OQO43" s="119"/>
      <c r="OQP43" s="119"/>
      <c r="OQQ43" s="119"/>
      <c r="OQR43" s="119"/>
      <c r="OQS43" s="119"/>
      <c r="OQT43" s="119"/>
      <c r="OQU43" s="119"/>
      <c r="OQV43" s="119"/>
      <c r="OQW43" s="118"/>
      <c r="OQX43" s="119"/>
      <c r="OQY43" s="119"/>
      <c r="OQZ43" s="119"/>
      <c r="ORA43" s="119"/>
      <c r="ORB43" s="119"/>
      <c r="ORC43" s="119"/>
      <c r="ORD43" s="119"/>
      <c r="ORE43" s="119"/>
      <c r="ORF43" s="119"/>
      <c r="ORG43" s="119"/>
      <c r="ORH43" s="119"/>
      <c r="ORI43" s="119"/>
      <c r="ORJ43" s="119"/>
      <c r="ORK43" s="119"/>
      <c r="ORL43" s="119"/>
      <c r="ORM43" s="119"/>
      <c r="ORN43" s="119"/>
      <c r="ORO43" s="119"/>
      <c r="ORP43" s="119"/>
      <c r="ORQ43" s="119"/>
      <c r="ORR43" s="119"/>
      <c r="ORS43" s="118"/>
      <c r="ORT43" s="119"/>
      <c r="ORU43" s="119"/>
      <c r="ORV43" s="119"/>
      <c r="ORW43" s="119"/>
      <c r="ORX43" s="119"/>
      <c r="ORY43" s="119"/>
      <c r="ORZ43" s="119"/>
      <c r="OSA43" s="119"/>
      <c r="OSB43" s="119"/>
      <c r="OSC43" s="119"/>
      <c r="OSD43" s="119"/>
      <c r="OSE43" s="119"/>
      <c r="OSF43" s="119"/>
      <c r="OSG43" s="119"/>
      <c r="OSH43" s="119"/>
      <c r="OSI43" s="119"/>
      <c r="OSJ43" s="119"/>
      <c r="OSK43" s="119"/>
      <c r="OSL43" s="119"/>
      <c r="OSM43" s="119"/>
      <c r="OSN43" s="119"/>
      <c r="OSO43" s="118"/>
      <c r="OSP43" s="119"/>
      <c r="OSQ43" s="119"/>
      <c r="OSR43" s="119"/>
      <c r="OSS43" s="119"/>
      <c r="OST43" s="119"/>
      <c r="OSU43" s="119"/>
      <c r="OSV43" s="119"/>
      <c r="OSW43" s="119"/>
      <c r="OSX43" s="119"/>
      <c r="OSY43" s="119"/>
      <c r="OSZ43" s="119"/>
      <c r="OTA43" s="119"/>
      <c r="OTB43" s="119"/>
      <c r="OTC43" s="119"/>
      <c r="OTD43" s="119"/>
      <c r="OTE43" s="119"/>
      <c r="OTF43" s="119"/>
      <c r="OTG43" s="119"/>
      <c r="OTH43" s="119"/>
      <c r="OTI43" s="119"/>
      <c r="OTJ43" s="119"/>
      <c r="OTK43" s="118"/>
      <c r="OTL43" s="119"/>
      <c r="OTM43" s="119"/>
      <c r="OTN43" s="119"/>
      <c r="OTO43" s="119"/>
      <c r="OTP43" s="119"/>
      <c r="OTQ43" s="119"/>
      <c r="OTR43" s="119"/>
      <c r="OTS43" s="119"/>
      <c r="OTT43" s="119"/>
      <c r="OTU43" s="119"/>
      <c r="OTV43" s="119"/>
      <c r="OTW43" s="119"/>
      <c r="OTX43" s="119"/>
      <c r="OTY43" s="119"/>
      <c r="OTZ43" s="119"/>
      <c r="OUA43" s="119"/>
      <c r="OUB43" s="119"/>
      <c r="OUC43" s="119"/>
      <c r="OUD43" s="119"/>
      <c r="OUE43" s="119"/>
      <c r="OUF43" s="119"/>
      <c r="OUG43" s="118"/>
      <c r="OUH43" s="119"/>
      <c r="OUI43" s="119"/>
      <c r="OUJ43" s="119"/>
      <c r="OUK43" s="119"/>
      <c r="OUL43" s="119"/>
      <c r="OUM43" s="119"/>
      <c r="OUN43" s="119"/>
      <c r="OUO43" s="119"/>
      <c r="OUP43" s="119"/>
      <c r="OUQ43" s="119"/>
      <c r="OUR43" s="119"/>
      <c r="OUS43" s="119"/>
      <c r="OUT43" s="119"/>
      <c r="OUU43" s="119"/>
      <c r="OUV43" s="119"/>
      <c r="OUW43" s="119"/>
      <c r="OUX43" s="119"/>
      <c r="OUY43" s="119"/>
      <c r="OUZ43" s="119"/>
      <c r="OVA43" s="119"/>
      <c r="OVB43" s="119"/>
      <c r="OVC43" s="118"/>
      <c r="OVD43" s="119"/>
      <c r="OVE43" s="119"/>
      <c r="OVF43" s="119"/>
      <c r="OVG43" s="119"/>
      <c r="OVH43" s="119"/>
      <c r="OVI43" s="119"/>
      <c r="OVJ43" s="119"/>
      <c r="OVK43" s="119"/>
      <c r="OVL43" s="119"/>
      <c r="OVM43" s="119"/>
      <c r="OVN43" s="119"/>
      <c r="OVO43" s="119"/>
      <c r="OVP43" s="119"/>
      <c r="OVQ43" s="119"/>
      <c r="OVR43" s="119"/>
      <c r="OVS43" s="119"/>
      <c r="OVT43" s="119"/>
      <c r="OVU43" s="119"/>
      <c r="OVV43" s="119"/>
      <c r="OVW43" s="119"/>
      <c r="OVX43" s="119"/>
      <c r="OVY43" s="118"/>
      <c r="OVZ43" s="119"/>
      <c r="OWA43" s="119"/>
      <c r="OWB43" s="119"/>
      <c r="OWC43" s="119"/>
      <c r="OWD43" s="119"/>
      <c r="OWE43" s="119"/>
      <c r="OWF43" s="119"/>
      <c r="OWG43" s="119"/>
      <c r="OWH43" s="119"/>
      <c r="OWI43" s="119"/>
      <c r="OWJ43" s="119"/>
      <c r="OWK43" s="119"/>
      <c r="OWL43" s="119"/>
      <c r="OWM43" s="119"/>
      <c r="OWN43" s="119"/>
      <c r="OWO43" s="119"/>
      <c r="OWP43" s="119"/>
      <c r="OWQ43" s="119"/>
      <c r="OWR43" s="119"/>
      <c r="OWS43" s="119"/>
      <c r="OWT43" s="119"/>
      <c r="OWU43" s="118"/>
      <c r="OWV43" s="119"/>
      <c r="OWW43" s="119"/>
      <c r="OWX43" s="119"/>
      <c r="OWY43" s="119"/>
      <c r="OWZ43" s="119"/>
      <c r="OXA43" s="119"/>
      <c r="OXB43" s="119"/>
      <c r="OXC43" s="119"/>
      <c r="OXD43" s="119"/>
      <c r="OXE43" s="119"/>
      <c r="OXF43" s="119"/>
      <c r="OXG43" s="119"/>
      <c r="OXH43" s="119"/>
      <c r="OXI43" s="119"/>
      <c r="OXJ43" s="119"/>
      <c r="OXK43" s="119"/>
      <c r="OXL43" s="119"/>
      <c r="OXM43" s="119"/>
      <c r="OXN43" s="119"/>
      <c r="OXO43" s="119"/>
      <c r="OXP43" s="119"/>
      <c r="OXQ43" s="118"/>
      <c r="OXR43" s="119"/>
      <c r="OXS43" s="119"/>
      <c r="OXT43" s="119"/>
      <c r="OXU43" s="119"/>
      <c r="OXV43" s="119"/>
      <c r="OXW43" s="119"/>
      <c r="OXX43" s="119"/>
      <c r="OXY43" s="119"/>
      <c r="OXZ43" s="119"/>
      <c r="OYA43" s="119"/>
      <c r="OYB43" s="119"/>
      <c r="OYC43" s="119"/>
      <c r="OYD43" s="119"/>
      <c r="OYE43" s="119"/>
      <c r="OYF43" s="119"/>
      <c r="OYG43" s="119"/>
      <c r="OYH43" s="119"/>
      <c r="OYI43" s="119"/>
      <c r="OYJ43" s="119"/>
      <c r="OYK43" s="119"/>
      <c r="OYL43" s="119"/>
      <c r="OYM43" s="118"/>
      <c r="OYN43" s="119"/>
      <c r="OYO43" s="119"/>
      <c r="OYP43" s="119"/>
      <c r="OYQ43" s="119"/>
      <c r="OYR43" s="119"/>
      <c r="OYS43" s="119"/>
      <c r="OYT43" s="119"/>
      <c r="OYU43" s="119"/>
      <c r="OYV43" s="119"/>
      <c r="OYW43" s="119"/>
      <c r="OYX43" s="119"/>
      <c r="OYY43" s="119"/>
      <c r="OYZ43" s="119"/>
      <c r="OZA43" s="119"/>
      <c r="OZB43" s="119"/>
      <c r="OZC43" s="119"/>
      <c r="OZD43" s="119"/>
      <c r="OZE43" s="119"/>
      <c r="OZF43" s="119"/>
      <c r="OZG43" s="119"/>
      <c r="OZH43" s="119"/>
      <c r="OZI43" s="118"/>
      <c r="OZJ43" s="119"/>
      <c r="OZK43" s="119"/>
      <c r="OZL43" s="119"/>
      <c r="OZM43" s="119"/>
      <c r="OZN43" s="119"/>
      <c r="OZO43" s="119"/>
      <c r="OZP43" s="119"/>
      <c r="OZQ43" s="119"/>
      <c r="OZR43" s="119"/>
      <c r="OZS43" s="119"/>
      <c r="OZT43" s="119"/>
      <c r="OZU43" s="119"/>
      <c r="OZV43" s="119"/>
      <c r="OZW43" s="119"/>
      <c r="OZX43" s="119"/>
      <c r="OZY43" s="119"/>
      <c r="OZZ43" s="119"/>
      <c r="PAA43" s="119"/>
      <c r="PAB43" s="119"/>
      <c r="PAC43" s="119"/>
      <c r="PAD43" s="119"/>
      <c r="PAE43" s="118"/>
      <c r="PAF43" s="119"/>
      <c r="PAG43" s="119"/>
      <c r="PAH43" s="119"/>
      <c r="PAI43" s="119"/>
      <c r="PAJ43" s="119"/>
      <c r="PAK43" s="119"/>
      <c r="PAL43" s="119"/>
      <c r="PAM43" s="119"/>
      <c r="PAN43" s="119"/>
      <c r="PAO43" s="119"/>
      <c r="PAP43" s="119"/>
      <c r="PAQ43" s="119"/>
      <c r="PAR43" s="119"/>
      <c r="PAS43" s="119"/>
      <c r="PAT43" s="119"/>
      <c r="PAU43" s="119"/>
      <c r="PAV43" s="119"/>
      <c r="PAW43" s="119"/>
      <c r="PAX43" s="119"/>
      <c r="PAY43" s="119"/>
      <c r="PAZ43" s="119"/>
      <c r="PBA43" s="118"/>
      <c r="PBB43" s="119"/>
      <c r="PBC43" s="119"/>
      <c r="PBD43" s="119"/>
      <c r="PBE43" s="119"/>
      <c r="PBF43" s="119"/>
      <c r="PBG43" s="119"/>
      <c r="PBH43" s="119"/>
      <c r="PBI43" s="119"/>
      <c r="PBJ43" s="119"/>
      <c r="PBK43" s="119"/>
      <c r="PBL43" s="119"/>
      <c r="PBM43" s="119"/>
      <c r="PBN43" s="119"/>
      <c r="PBO43" s="119"/>
      <c r="PBP43" s="119"/>
      <c r="PBQ43" s="119"/>
      <c r="PBR43" s="119"/>
      <c r="PBS43" s="119"/>
      <c r="PBT43" s="119"/>
      <c r="PBU43" s="119"/>
      <c r="PBV43" s="119"/>
      <c r="PBW43" s="118"/>
      <c r="PBX43" s="119"/>
      <c r="PBY43" s="119"/>
      <c r="PBZ43" s="119"/>
      <c r="PCA43" s="119"/>
      <c r="PCB43" s="119"/>
      <c r="PCC43" s="119"/>
      <c r="PCD43" s="119"/>
      <c r="PCE43" s="119"/>
      <c r="PCF43" s="119"/>
      <c r="PCG43" s="119"/>
      <c r="PCH43" s="119"/>
      <c r="PCI43" s="119"/>
      <c r="PCJ43" s="119"/>
      <c r="PCK43" s="119"/>
      <c r="PCL43" s="119"/>
      <c r="PCM43" s="119"/>
      <c r="PCN43" s="119"/>
      <c r="PCO43" s="119"/>
      <c r="PCP43" s="119"/>
      <c r="PCQ43" s="119"/>
      <c r="PCR43" s="119"/>
      <c r="PCS43" s="118"/>
      <c r="PCT43" s="119"/>
      <c r="PCU43" s="119"/>
      <c r="PCV43" s="119"/>
      <c r="PCW43" s="119"/>
      <c r="PCX43" s="119"/>
      <c r="PCY43" s="119"/>
      <c r="PCZ43" s="119"/>
      <c r="PDA43" s="119"/>
      <c r="PDB43" s="119"/>
      <c r="PDC43" s="119"/>
      <c r="PDD43" s="119"/>
      <c r="PDE43" s="119"/>
      <c r="PDF43" s="119"/>
      <c r="PDG43" s="119"/>
      <c r="PDH43" s="119"/>
      <c r="PDI43" s="119"/>
      <c r="PDJ43" s="119"/>
      <c r="PDK43" s="119"/>
      <c r="PDL43" s="119"/>
      <c r="PDM43" s="119"/>
      <c r="PDN43" s="119"/>
      <c r="PDO43" s="118"/>
      <c r="PDP43" s="119"/>
      <c r="PDQ43" s="119"/>
      <c r="PDR43" s="119"/>
      <c r="PDS43" s="119"/>
      <c r="PDT43" s="119"/>
      <c r="PDU43" s="119"/>
      <c r="PDV43" s="119"/>
      <c r="PDW43" s="119"/>
      <c r="PDX43" s="119"/>
      <c r="PDY43" s="119"/>
      <c r="PDZ43" s="119"/>
      <c r="PEA43" s="119"/>
      <c r="PEB43" s="119"/>
      <c r="PEC43" s="119"/>
      <c r="PED43" s="119"/>
      <c r="PEE43" s="119"/>
      <c r="PEF43" s="119"/>
      <c r="PEG43" s="119"/>
      <c r="PEH43" s="119"/>
      <c r="PEI43" s="119"/>
      <c r="PEJ43" s="119"/>
      <c r="PEK43" s="118"/>
      <c r="PEL43" s="119"/>
      <c r="PEM43" s="119"/>
      <c r="PEN43" s="119"/>
      <c r="PEO43" s="119"/>
      <c r="PEP43" s="119"/>
      <c r="PEQ43" s="119"/>
      <c r="PER43" s="119"/>
      <c r="PES43" s="119"/>
      <c r="PET43" s="119"/>
      <c r="PEU43" s="119"/>
      <c r="PEV43" s="119"/>
      <c r="PEW43" s="119"/>
      <c r="PEX43" s="119"/>
      <c r="PEY43" s="119"/>
      <c r="PEZ43" s="119"/>
      <c r="PFA43" s="119"/>
      <c r="PFB43" s="119"/>
      <c r="PFC43" s="119"/>
      <c r="PFD43" s="119"/>
      <c r="PFE43" s="119"/>
      <c r="PFF43" s="119"/>
      <c r="PFG43" s="118"/>
      <c r="PFH43" s="119"/>
      <c r="PFI43" s="119"/>
      <c r="PFJ43" s="119"/>
      <c r="PFK43" s="119"/>
      <c r="PFL43" s="119"/>
      <c r="PFM43" s="119"/>
      <c r="PFN43" s="119"/>
      <c r="PFO43" s="119"/>
      <c r="PFP43" s="119"/>
      <c r="PFQ43" s="119"/>
      <c r="PFR43" s="119"/>
      <c r="PFS43" s="119"/>
      <c r="PFT43" s="119"/>
      <c r="PFU43" s="119"/>
      <c r="PFV43" s="119"/>
      <c r="PFW43" s="119"/>
      <c r="PFX43" s="119"/>
      <c r="PFY43" s="119"/>
      <c r="PFZ43" s="119"/>
      <c r="PGA43" s="119"/>
      <c r="PGB43" s="119"/>
      <c r="PGC43" s="118"/>
      <c r="PGD43" s="119"/>
      <c r="PGE43" s="119"/>
      <c r="PGF43" s="119"/>
      <c r="PGG43" s="119"/>
      <c r="PGH43" s="119"/>
      <c r="PGI43" s="119"/>
      <c r="PGJ43" s="119"/>
      <c r="PGK43" s="119"/>
      <c r="PGL43" s="119"/>
      <c r="PGM43" s="119"/>
      <c r="PGN43" s="119"/>
      <c r="PGO43" s="119"/>
      <c r="PGP43" s="119"/>
      <c r="PGQ43" s="119"/>
      <c r="PGR43" s="119"/>
      <c r="PGS43" s="119"/>
      <c r="PGT43" s="119"/>
      <c r="PGU43" s="119"/>
      <c r="PGV43" s="119"/>
      <c r="PGW43" s="119"/>
      <c r="PGX43" s="119"/>
      <c r="PGY43" s="118"/>
      <c r="PGZ43" s="119"/>
      <c r="PHA43" s="119"/>
      <c r="PHB43" s="119"/>
      <c r="PHC43" s="119"/>
      <c r="PHD43" s="119"/>
      <c r="PHE43" s="119"/>
      <c r="PHF43" s="119"/>
      <c r="PHG43" s="119"/>
      <c r="PHH43" s="119"/>
      <c r="PHI43" s="119"/>
      <c r="PHJ43" s="119"/>
      <c r="PHK43" s="119"/>
      <c r="PHL43" s="119"/>
      <c r="PHM43" s="119"/>
      <c r="PHN43" s="119"/>
      <c r="PHO43" s="119"/>
      <c r="PHP43" s="119"/>
      <c r="PHQ43" s="119"/>
      <c r="PHR43" s="119"/>
      <c r="PHS43" s="119"/>
      <c r="PHT43" s="119"/>
      <c r="PHU43" s="118"/>
      <c r="PHV43" s="119"/>
      <c r="PHW43" s="119"/>
      <c r="PHX43" s="119"/>
      <c r="PHY43" s="119"/>
      <c r="PHZ43" s="119"/>
      <c r="PIA43" s="119"/>
      <c r="PIB43" s="119"/>
      <c r="PIC43" s="119"/>
      <c r="PID43" s="119"/>
      <c r="PIE43" s="119"/>
      <c r="PIF43" s="119"/>
      <c r="PIG43" s="119"/>
      <c r="PIH43" s="119"/>
      <c r="PII43" s="119"/>
      <c r="PIJ43" s="119"/>
      <c r="PIK43" s="119"/>
      <c r="PIL43" s="119"/>
      <c r="PIM43" s="119"/>
      <c r="PIN43" s="119"/>
      <c r="PIO43" s="119"/>
      <c r="PIP43" s="119"/>
      <c r="PIQ43" s="118"/>
      <c r="PIR43" s="119"/>
      <c r="PIS43" s="119"/>
      <c r="PIT43" s="119"/>
      <c r="PIU43" s="119"/>
      <c r="PIV43" s="119"/>
      <c r="PIW43" s="119"/>
      <c r="PIX43" s="119"/>
      <c r="PIY43" s="119"/>
      <c r="PIZ43" s="119"/>
      <c r="PJA43" s="119"/>
      <c r="PJB43" s="119"/>
      <c r="PJC43" s="119"/>
      <c r="PJD43" s="119"/>
      <c r="PJE43" s="119"/>
      <c r="PJF43" s="119"/>
      <c r="PJG43" s="119"/>
      <c r="PJH43" s="119"/>
      <c r="PJI43" s="119"/>
      <c r="PJJ43" s="119"/>
      <c r="PJK43" s="119"/>
      <c r="PJL43" s="119"/>
      <c r="PJM43" s="118"/>
      <c r="PJN43" s="119"/>
      <c r="PJO43" s="119"/>
      <c r="PJP43" s="119"/>
      <c r="PJQ43" s="119"/>
      <c r="PJR43" s="119"/>
      <c r="PJS43" s="119"/>
      <c r="PJT43" s="119"/>
      <c r="PJU43" s="119"/>
      <c r="PJV43" s="119"/>
      <c r="PJW43" s="119"/>
      <c r="PJX43" s="119"/>
      <c r="PJY43" s="119"/>
      <c r="PJZ43" s="119"/>
      <c r="PKA43" s="119"/>
      <c r="PKB43" s="119"/>
      <c r="PKC43" s="119"/>
      <c r="PKD43" s="119"/>
      <c r="PKE43" s="119"/>
      <c r="PKF43" s="119"/>
      <c r="PKG43" s="119"/>
      <c r="PKH43" s="119"/>
      <c r="PKI43" s="118"/>
      <c r="PKJ43" s="119"/>
      <c r="PKK43" s="119"/>
      <c r="PKL43" s="119"/>
      <c r="PKM43" s="119"/>
      <c r="PKN43" s="119"/>
      <c r="PKO43" s="119"/>
      <c r="PKP43" s="119"/>
      <c r="PKQ43" s="119"/>
      <c r="PKR43" s="119"/>
      <c r="PKS43" s="119"/>
      <c r="PKT43" s="119"/>
      <c r="PKU43" s="119"/>
      <c r="PKV43" s="119"/>
      <c r="PKW43" s="119"/>
      <c r="PKX43" s="119"/>
      <c r="PKY43" s="119"/>
      <c r="PKZ43" s="119"/>
      <c r="PLA43" s="119"/>
      <c r="PLB43" s="119"/>
      <c r="PLC43" s="119"/>
      <c r="PLD43" s="119"/>
      <c r="PLE43" s="118"/>
      <c r="PLF43" s="119"/>
      <c r="PLG43" s="119"/>
      <c r="PLH43" s="119"/>
      <c r="PLI43" s="119"/>
      <c r="PLJ43" s="119"/>
      <c r="PLK43" s="119"/>
      <c r="PLL43" s="119"/>
      <c r="PLM43" s="119"/>
      <c r="PLN43" s="119"/>
      <c r="PLO43" s="119"/>
      <c r="PLP43" s="119"/>
      <c r="PLQ43" s="119"/>
      <c r="PLR43" s="119"/>
      <c r="PLS43" s="119"/>
      <c r="PLT43" s="119"/>
      <c r="PLU43" s="119"/>
      <c r="PLV43" s="119"/>
      <c r="PLW43" s="119"/>
      <c r="PLX43" s="119"/>
      <c r="PLY43" s="119"/>
      <c r="PLZ43" s="119"/>
      <c r="PMA43" s="118"/>
      <c r="PMB43" s="119"/>
      <c r="PMC43" s="119"/>
      <c r="PMD43" s="119"/>
      <c r="PME43" s="119"/>
      <c r="PMF43" s="119"/>
      <c r="PMG43" s="119"/>
      <c r="PMH43" s="119"/>
      <c r="PMI43" s="119"/>
      <c r="PMJ43" s="119"/>
      <c r="PMK43" s="119"/>
      <c r="PML43" s="119"/>
      <c r="PMM43" s="119"/>
      <c r="PMN43" s="119"/>
      <c r="PMO43" s="119"/>
      <c r="PMP43" s="119"/>
      <c r="PMQ43" s="119"/>
      <c r="PMR43" s="119"/>
      <c r="PMS43" s="119"/>
      <c r="PMT43" s="119"/>
      <c r="PMU43" s="119"/>
      <c r="PMV43" s="119"/>
      <c r="PMW43" s="118"/>
      <c r="PMX43" s="119"/>
      <c r="PMY43" s="119"/>
      <c r="PMZ43" s="119"/>
      <c r="PNA43" s="119"/>
      <c r="PNB43" s="119"/>
      <c r="PNC43" s="119"/>
      <c r="PND43" s="119"/>
      <c r="PNE43" s="119"/>
      <c r="PNF43" s="119"/>
      <c r="PNG43" s="119"/>
      <c r="PNH43" s="119"/>
      <c r="PNI43" s="119"/>
      <c r="PNJ43" s="119"/>
      <c r="PNK43" s="119"/>
      <c r="PNL43" s="119"/>
      <c r="PNM43" s="119"/>
      <c r="PNN43" s="119"/>
      <c r="PNO43" s="119"/>
      <c r="PNP43" s="119"/>
      <c r="PNQ43" s="119"/>
      <c r="PNR43" s="119"/>
      <c r="PNS43" s="118"/>
      <c r="PNT43" s="119"/>
      <c r="PNU43" s="119"/>
      <c r="PNV43" s="119"/>
      <c r="PNW43" s="119"/>
      <c r="PNX43" s="119"/>
      <c r="PNY43" s="119"/>
      <c r="PNZ43" s="119"/>
      <c r="POA43" s="119"/>
      <c r="POB43" s="119"/>
      <c r="POC43" s="119"/>
      <c r="POD43" s="119"/>
      <c r="POE43" s="119"/>
      <c r="POF43" s="119"/>
      <c r="POG43" s="119"/>
      <c r="POH43" s="119"/>
      <c r="POI43" s="119"/>
      <c r="POJ43" s="119"/>
      <c r="POK43" s="119"/>
      <c r="POL43" s="119"/>
      <c r="POM43" s="119"/>
      <c r="PON43" s="119"/>
      <c r="POO43" s="118"/>
      <c r="POP43" s="119"/>
      <c r="POQ43" s="119"/>
      <c r="POR43" s="119"/>
      <c r="POS43" s="119"/>
      <c r="POT43" s="119"/>
      <c r="POU43" s="119"/>
      <c r="POV43" s="119"/>
      <c r="POW43" s="119"/>
      <c r="POX43" s="119"/>
      <c r="POY43" s="119"/>
      <c r="POZ43" s="119"/>
      <c r="PPA43" s="119"/>
      <c r="PPB43" s="119"/>
      <c r="PPC43" s="119"/>
      <c r="PPD43" s="119"/>
      <c r="PPE43" s="119"/>
      <c r="PPF43" s="119"/>
      <c r="PPG43" s="119"/>
      <c r="PPH43" s="119"/>
      <c r="PPI43" s="119"/>
      <c r="PPJ43" s="119"/>
      <c r="PPK43" s="118"/>
      <c r="PPL43" s="119"/>
      <c r="PPM43" s="119"/>
      <c r="PPN43" s="119"/>
      <c r="PPO43" s="119"/>
      <c r="PPP43" s="119"/>
      <c r="PPQ43" s="119"/>
      <c r="PPR43" s="119"/>
      <c r="PPS43" s="119"/>
      <c r="PPT43" s="119"/>
      <c r="PPU43" s="119"/>
      <c r="PPV43" s="119"/>
      <c r="PPW43" s="119"/>
      <c r="PPX43" s="119"/>
      <c r="PPY43" s="119"/>
      <c r="PPZ43" s="119"/>
      <c r="PQA43" s="119"/>
      <c r="PQB43" s="119"/>
      <c r="PQC43" s="119"/>
      <c r="PQD43" s="119"/>
      <c r="PQE43" s="119"/>
      <c r="PQF43" s="119"/>
      <c r="PQG43" s="118"/>
      <c r="PQH43" s="119"/>
      <c r="PQI43" s="119"/>
      <c r="PQJ43" s="119"/>
      <c r="PQK43" s="119"/>
      <c r="PQL43" s="119"/>
      <c r="PQM43" s="119"/>
      <c r="PQN43" s="119"/>
      <c r="PQO43" s="119"/>
      <c r="PQP43" s="119"/>
      <c r="PQQ43" s="119"/>
      <c r="PQR43" s="119"/>
      <c r="PQS43" s="119"/>
      <c r="PQT43" s="119"/>
      <c r="PQU43" s="119"/>
      <c r="PQV43" s="119"/>
      <c r="PQW43" s="119"/>
      <c r="PQX43" s="119"/>
      <c r="PQY43" s="119"/>
      <c r="PQZ43" s="119"/>
      <c r="PRA43" s="119"/>
      <c r="PRB43" s="119"/>
      <c r="PRC43" s="118"/>
      <c r="PRD43" s="119"/>
      <c r="PRE43" s="119"/>
      <c r="PRF43" s="119"/>
      <c r="PRG43" s="119"/>
      <c r="PRH43" s="119"/>
      <c r="PRI43" s="119"/>
      <c r="PRJ43" s="119"/>
      <c r="PRK43" s="119"/>
      <c r="PRL43" s="119"/>
      <c r="PRM43" s="119"/>
      <c r="PRN43" s="119"/>
      <c r="PRO43" s="119"/>
      <c r="PRP43" s="119"/>
      <c r="PRQ43" s="119"/>
      <c r="PRR43" s="119"/>
      <c r="PRS43" s="119"/>
      <c r="PRT43" s="119"/>
      <c r="PRU43" s="119"/>
      <c r="PRV43" s="119"/>
      <c r="PRW43" s="119"/>
      <c r="PRX43" s="119"/>
      <c r="PRY43" s="118"/>
      <c r="PRZ43" s="119"/>
      <c r="PSA43" s="119"/>
      <c r="PSB43" s="119"/>
      <c r="PSC43" s="119"/>
      <c r="PSD43" s="119"/>
      <c r="PSE43" s="119"/>
      <c r="PSF43" s="119"/>
      <c r="PSG43" s="119"/>
      <c r="PSH43" s="119"/>
      <c r="PSI43" s="119"/>
      <c r="PSJ43" s="119"/>
      <c r="PSK43" s="119"/>
      <c r="PSL43" s="119"/>
      <c r="PSM43" s="119"/>
      <c r="PSN43" s="119"/>
      <c r="PSO43" s="119"/>
      <c r="PSP43" s="119"/>
      <c r="PSQ43" s="119"/>
      <c r="PSR43" s="119"/>
      <c r="PSS43" s="119"/>
      <c r="PST43" s="119"/>
      <c r="PSU43" s="118"/>
      <c r="PSV43" s="119"/>
      <c r="PSW43" s="119"/>
      <c r="PSX43" s="119"/>
      <c r="PSY43" s="119"/>
      <c r="PSZ43" s="119"/>
      <c r="PTA43" s="119"/>
      <c r="PTB43" s="119"/>
      <c r="PTC43" s="119"/>
      <c r="PTD43" s="119"/>
      <c r="PTE43" s="119"/>
      <c r="PTF43" s="119"/>
      <c r="PTG43" s="119"/>
      <c r="PTH43" s="119"/>
      <c r="PTI43" s="119"/>
      <c r="PTJ43" s="119"/>
      <c r="PTK43" s="119"/>
      <c r="PTL43" s="119"/>
      <c r="PTM43" s="119"/>
      <c r="PTN43" s="119"/>
      <c r="PTO43" s="119"/>
      <c r="PTP43" s="119"/>
      <c r="PTQ43" s="118"/>
      <c r="PTR43" s="119"/>
      <c r="PTS43" s="119"/>
      <c r="PTT43" s="119"/>
      <c r="PTU43" s="119"/>
      <c r="PTV43" s="119"/>
      <c r="PTW43" s="119"/>
      <c r="PTX43" s="119"/>
      <c r="PTY43" s="119"/>
      <c r="PTZ43" s="119"/>
      <c r="PUA43" s="119"/>
      <c r="PUB43" s="119"/>
      <c r="PUC43" s="119"/>
      <c r="PUD43" s="119"/>
      <c r="PUE43" s="119"/>
      <c r="PUF43" s="119"/>
      <c r="PUG43" s="119"/>
      <c r="PUH43" s="119"/>
      <c r="PUI43" s="119"/>
      <c r="PUJ43" s="119"/>
      <c r="PUK43" s="119"/>
      <c r="PUL43" s="119"/>
      <c r="PUM43" s="118"/>
      <c r="PUN43" s="119"/>
      <c r="PUO43" s="119"/>
      <c r="PUP43" s="119"/>
      <c r="PUQ43" s="119"/>
      <c r="PUR43" s="119"/>
      <c r="PUS43" s="119"/>
      <c r="PUT43" s="119"/>
      <c r="PUU43" s="119"/>
      <c r="PUV43" s="119"/>
      <c r="PUW43" s="119"/>
      <c r="PUX43" s="119"/>
      <c r="PUY43" s="119"/>
      <c r="PUZ43" s="119"/>
      <c r="PVA43" s="119"/>
      <c r="PVB43" s="119"/>
      <c r="PVC43" s="119"/>
      <c r="PVD43" s="119"/>
      <c r="PVE43" s="119"/>
      <c r="PVF43" s="119"/>
      <c r="PVG43" s="119"/>
      <c r="PVH43" s="119"/>
      <c r="PVI43" s="118"/>
      <c r="PVJ43" s="119"/>
      <c r="PVK43" s="119"/>
      <c r="PVL43" s="119"/>
      <c r="PVM43" s="119"/>
      <c r="PVN43" s="119"/>
      <c r="PVO43" s="119"/>
      <c r="PVP43" s="119"/>
      <c r="PVQ43" s="119"/>
      <c r="PVR43" s="119"/>
      <c r="PVS43" s="119"/>
      <c r="PVT43" s="119"/>
      <c r="PVU43" s="119"/>
      <c r="PVV43" s="119"/>
      <c r="PVW43" s="119"/>
      <c r="PVX43" s="119"/>
      <c r="PVY43" s="119"/>
      <c r="PVZ43" s="119"/>
      <c r="PWA43" s="119"/>
      <c r="PWB43" s="119"/>
      <c r="PWC43" s="119"/>
      <c r="PWD43" s="119"/>
      <c r="PWE43" s="118"/>
      <c r="PWF43" s="119"/>
      <c r="PWG43" s="119"/>
      <c r="PWH43" s="119"/>
      <c r="PWI43" s="119"/>
      <c r="PWJ43" s="119"/>
      <c r="PWK43" s="119"/>
      <c r="PWL43" s="119"/>
      <c r="PWM43" s="119"/>
      <c r="PWN43" s="119"/>
      <c r="PWO43" s="119"/>
      <c r="PWP43" s="119"/>
      <c r="PWQ43" s="119"/>
      <c r="PWR43" s="119"/>
      <c r="PWS43" s="119"/>
      <c r="PWT43" s="119"/>
      <c r="PWU43" s="119"/>
      <c r="PWV43" s="119"/>
      <c r="PWW43" s="119"/>
      <c r="PWX43" s="119"/>
      <c r="PWY43" s="119"/>
      <c r="PWZ43" s="119"/>
      <c r="PXA43" s="118"/>
      <c r="PXB43" s="119"/>
      <c r="PXC43" s="119"/>
      <c r="PXD43" s="119"/>
      <c r="PXE43" s="119"/>
      <c r="PXF43" s="119"/>
      <c r="PXG43" s="119"/>
      <c r="PXH43" s="119"/>
      <c r="PXI43" s="119"/>
      <c r="PXJ43" s="119"/>
      <c r="PXK43" s="119"/>
      <c r="PXL43" s="119"/>
      <c r="PXM43" s="119"/>
      <c r="PXN43" s="119"/>
      <c r="PXO43" s="119"/>
      <c r="PXP43" s="119"/>
      <c r="PXQ43" s="119"/>
      <c r="PXR43" s="119"/>
      <c r="PXS43" s="119"/>
      <c r="PXT43" s="119"/>
      <c r="PXU43" s="119"/>
      <c r="PXV43" s="119"/>
      <c r="PXW43" s="118"/>
      <c r="PXX43" s="119"/>
      <c r="PXY43" s="119"/>
      <c r="PXZ43" s="119"/>
      <c r="PYA43" s="119"/>
      <c r="PYB43" s="119"/>
      <c r="PYC43" s="119"/>
      <c r="PYD43" s="119"/>
      <c r="PYE43" s="119"/>
      <c r="PYF43" s="119"/>
      <c r="PYG43" s="119"/>
      <c r="PYH43" s="119"/>
      <c r="PYI43" s="119"/>
      <c r="PYJ43" s="119"/>
      <c r="PYK43" s="119"/>
      <c r="PYL43" s="119"/>
      <c r="PYM43" s="119"/>
      <c r="PYN43" s="119"/>
      <c r="PYO43" s="119"/>
      <c r="PYP43" s="119"/>
      <c r="PYQ43" s="119"/>
      <c r="PYR43" s="119"/>
      <c r="PYS43" s="118"/>
      <c r="PYT43" s="119"/>
      <c r="PYU43" s="119"/>
      <c r="PYV43" s="119"/>
      <c r="PYW43" s="119"/>
      <c r="PYX43" s="119"/>
      <c r="PYY43" s="119"/>
      <c r="PYZ43" s="119"/>
      <c r="PZA43" s="119"/>
      <c r="PZB43" s="119"/>
      <c r="PZC43" s="119"/>
      <c r="PZD43" s="119"/>
      <c r="PZE43" s="119"/>
      <c r="PZF43" s="119"/>
      <c r="PZG43" s="119"/>
      <c r="PZH43" s="119"/>
      <c r="PZI43" s="119"/>
      <c r="PZJ43" s="119"/>
      <c r="PZK43" s="119"/>
      <c r="PZL43" s="119"/>
      <c r="PZM43" s="119"/>
      <c r="PZN43" s="119"/>
      <c r="PZO43" s="118"/>
      <c r="PZP43" s="119"/>
      <c r="PZQ43" s="119"/>
      <c r="PZR43" s="119"/>
      <c r="PZS43" s="119"/>
      <c r="PZT43" s="119"/>
      <c r="PZU43" s="119"/>
      <c r="PZV43" s="119"/>
      <c r="PZW43" s="119"/>
      <c r="PZX43" s="119"/>
      <c r="PZY43" s="119"/>
      <c r="PZZ43" s="119"/>
      <c r="QAA43" s="119"/>
      <c r="QAB43" s="119"/>
      <c r="QAC43" s="119"/>
      <c r="QAD43" s="119"/>
      <c r="QAE43" s="119"/>
      <c r="QAF43" s="119"/>
      <c r="QAG43" s="119"/>
      <c r="QAH43" s="119"/>
      <c r="QAI43" s="119"/>
      <c r="QAJ43" s="119"/>
      <c r="QAK43" s="118"/>
      <c r="QAL43" s="119"/>
      <c r="QAM43" s="119"/>
      <c r="QAN43" s="119"/>
      <c r="QAO43" s="119"/>
      <c r="QAP43" s="119"/>
      <c r="QAQ43" s="119"/>
      <c r="QAR43" s="119"/>
      <c r="QAS43" s="119"/>
      <c r="QAT43" s="119"/>
      <c r="QAU43" s="119"/>
      <c r="QAV43" s="119"/>
      <c r="QAW43" s="119"/>
      <c r="QAX43" s="119"/>
      <c r="QAY43" s="119"/>
      <c r="QAZ43" s="119"/>
      <c r="QBA43" s="119"/>
      <c r="QBB43" s="119"/>
      <c r="QBC43" s="119"/>
      <c r="QBD43" s="119"/>
      <c r="QBE43" s="119"/>
      <c r="QBF43" s="119"/>
      <c r="QBG43" s="118"/>
      <c r="QBH43" s="119"/>
      <c r="QBI43" s="119"/>
      <c r="QBJ43" s="119"/>
      <c r="QBK43" s="119"/>
      <c r="QBL43" s="119"/>
      <c r="QBM43" s="119"/>
      <c r="QBN43" s="119"/>
      <c r="QBO43" s="119"/>
      <c r="QBP43" s="119"/>
      <c r="QBQ43" s="119"/>
      <c r="QBR43" s="119"/>
      <c r="QBS43" s="119"/>
      <c r="QBT43" s="119"/>
      <c r="QBU43" s="119"/>
      <c r="QBV43" s="119"/>
      <c r="QBW43" s="119"/>
      <c r="QBX43" s="119"/>
      <c r="QBY43" s="119"/>
      <c r="QBZ43" s="119"/>
      <c r="QCA43" s="119"/>
      <c r="QCB43" s="119"/>
      <c r="QCC43" s="118"/>
      <c r="QCD43" s="119"/>
      <c r="QCE43" s="119"/>
      <c r="QCF43" s="119"/>
      <c r="QCG43" s="119"/>
      <c r="QCH43" s="119"/>
      <c r="QCI43" s="119"/>
      <c r="QCJ43" s="119"/>
      <c r="QCK43" s="119"/>
      <c r="QCL43" s="119"/>
      <c r="QCM43" s="119"/>
      <c r="QCN43" s="119"/>
      <c r="QCO43" s="119"/>
      <c r="QCP43" s="119"/>
      <c r="QCQ43" s="119"/>
      <c r="QCR43" s="119"/>
      <c r="QCS43" s="119"/>
      <c r="QCT43" s="119"/>
      <c r="QCU43" s="119"/>
      <c r="QCV43" s="119"/>
      <c r="QCW43" s="119"/>
      <c r="QCX43" s="119"/>
      <c r="QCY43" s="118"/>
      <c r="QCZ43" s="119"/>
      <c r="QDA43" s="119"/>
      <c r="QDB43" s="119"/>
      <c r="QDC43" s="119"/>
      <c r="QDD43" s="119"/>
      <c r="QDE43" s="119"/>
      <c r="QDF43" s="119"/>
      <c r="QDG43" s="119"/>
      <c r="QDH43" s="119"/>
      <c r="QDI43" s="119"/>
      <c r="QDJ43" s="119"/>
      <c r="QDK43" s="119"/>
      <c r="QDL43" s="119"/>
      <c r="QDM43" s="119"/>
      <c r="QDN43" s="119"/>
      <c r="QDO43" s="119"/>
      <c r="QDP43" s="119"/>
      <c r="QDQ43" s="119"/>
      <c r="QDR43" s="119"/>
      <c r="QDS43" s="119"/>
      <c r="QDT43" s="119"/>
      <c r="QDU43" s="118"/>
      <c r="QDV43" s="119"/>
      <c r="QDW43" s="119"/>
      <c r="QDX43" s="119"/>
      <c r="QDY43" s="119"/>
      <c r="QDZ43" s="119"/>
      <c r="QEA43" s="119"/>
      <c r="QEB43" s="119"/>
      <c r="QEC43" s="119"/>
      <c r="QED43" s="119"/>
      <c r="QEE43" s="119"/>
      <c r="QEF43" s="119"/>
      <c r="QEG43" s="119"/>
      <c r="QEH43" s="119"/>
      <c r="QEI43" s="119"/>
      <c r="QEJ43" s="119"/>
      <c r="QEK43" s="119"/>
      <c r="QEL43" s="119"/>
      <c r="QEM43" s="119"/>
      <c r="QEN43" s="119"/>
      <c r="QEO43" s="119"/>
      <c r="QEP43" s="119"/>
      <c r="QEQ43" s="118"/>
      <c r="QER43" s="119"/>
      <c r="QES43" s="119"/>
      <c r="QET43" s="119"/>
      <c r="QEU43" s="119"/>
      <c r="QEV43" s="119"/>
      <c r="QEW43" s="119"/>
      <c r="QEX43" s="119"/>
      <c r="QEY43" s="119"/>
      <c r="QEZ43" s="119"/>
      <c r="QFA43" s="119"/>
      <c r="QFB43" s="119"/>
      <c r="QFC43" s="119"/>
      <c r="QFD43" s="119"/>
      <c r="QFE43" s="119"/>
      <c r="QFF43" s="119"/>
      <c r="QFG43" s="119"/>
      <c r="QFH43" s="119"/>
      <c r="QFI43" s="119"/>
      <c r="QFJ43" s="119"/>
      <c r="QFK43" s="119"/>
      <c r="QFL43" s="119"/>
      <c r="QFM43" s="118"/>
      <c r="QFN43" s="119"/>
      <c r="QFO43" s="119"/>
      <c r="QFP43" s="119"/>
      <c r="QFQ43" s="119"/>
      <c r="QFR43" s="119"/>
      <c r="QFS43" s="119"/>
      <c r="QFT43" s="119"/>
      <c r="QFU43" s="119"/>
      <c r="QFV43" s="119"/>
      <c r="QFW43" s="119"/>
      <c r="QFX43" s="119"/>
      <c r="QFY43" s="119"/>
      <c r="QFZ43" s="119"/>
      <c r="QGA43" s="119"/>
      <c r="QGB43" s="119"/>
      <c r="QGC43" s="119"/>
      <c r="QGD43" s="119"/>
      <c r="QGE43" s="119"/>
      <c r="QGF43" s="119"/>
      <c r="QGG43" s="119"/>
      <c r="QGH43" s="119"/>
      <c r="QGI43" s="118"/>
      <c r="QGJ43" s="119"/>
      <c r="QGK43" s="119"/>
      <c r="QGL43" s="119"/>
      <c r="QGM43" s="119"/>
      <c r="QGN43" s="119"/>
      <c r="QGO43" s="119"/>
      <c r="QGP43" s="119"/>
      <c r="QGQ43" s="119"/>
      <c r="QGR43" s="119"/>
      <c r="QGS43" s="119"/>
      <c r="QGT43" s="119"/>
      <c r="QGU43" s="119"/>
      <c r="QGV43" s="119"/>
      <c r="QGW43" s="119"/>
      <c r="QGX43" s="119"/>
      <c r="QGY43" s="119"/>
      <c r="QGZ43" s="119"/>
      <c r="QHA43" s="119"/>
      <c r="QHB43" s="119"/>
      <c r="QHC43" s="119"/>
      <c r="QHD43" s="119"/>
      <c r="QHE43" s="118"/>
      <c r="QHF43" s="119"/>
      <c r="QHG43" s="119"/>
      <c r="QHH43" s="119"/>
      <c r="QHI43" s="119"/>
      <c r="QHJ43" s="119"/>
      <c r="QHK43" s="119"/>
      <c r="QHL43" s="119"/>
      <c r="QHM43" s="119"/>
      <c r="QHN43" s="119"/>
      <c r="QHO43" s="119"/>
      <c r="QHP43" s="119"/>
      <c r="QHQ43" s="119"/>
      <c r="QHR43" s="119"/>
      <c r="QHS43" s="119"/>
      <c r="QHT43" s="119"/>
      <c r="QHU43" s="119"/>
      <c r="QHV43" s="119"/>
      <c r="QHW43" s="119"/>
      <c r="QHX43" s="119"/>
      <c r="QHY43" s="119"/>
      <c r="QHZ43" s="119"/>
      <c r="QIA43" s="118"/>
      <c r="QIB43" s="119"/>
      <c r="QIC43" s="119"/>
      <c r="QID43" s="119"/>
      <c r="QIE43" s="119"/>
      <c r="QIF43" s="119"/>
      <c r="QIG43" s="119"/>
      <c r="QIH43" s="119"/>
      <c r="QII43" s="119"/>
      <c r="QIJ43" s="119"/>
      <c r="QIK43" s="119"/>
      <c r="QIL43" s="119"/>
      <c r="QIM43" s="119"/>
      <c r="QIN43" s="119"/>
      <c r="QIO43" s="119"/>
      <c r="QIP43" s="119"/>
      <c r="QIQ43" s="119"/>
      <c r="QIR43" s="119"/>
      <c r="QIS43" s="119"/>
      <c r="QIT43" s="119"/>
      <c r="QIU43" s="119"/>
      <c r="QIV43" s="119"/>
      <c r="QIW43" s="118"/>
      <c r="QIX43" s="119"/>
      <c r="QIY43" s="119"/>
      <c r="QIZ43" s="119"/>
      <c r="QJA43" s="119"/>
      <c r="QJB43" s="119"/>
      <c r="QJC43" s="119"/>
      <c r="QJD43" s="119"/>
      <c r="QJE43" s="119"/>
      <c r="QJF43" s="119"/>
      <c r="QJG43" s="119"/>
      <c r="QJH43" s="119"/>
      <c r="QJI43" s="119"/>
      <c r="QJJ43" s="119"/>
      <c r="QJK43" s="119"/>
      <c r="QJL43" s="119"/>
      <c r="QJM43" s="119"/>
      <c r="QJN43" s="119"/>
      <c r="QJO43" s="119"/>
      <c r="QJP43" s="119"/>
      <c r="QJQ43" s="119"/>
      <c r="QJR43" s="119"/>
      <c r="QJS43" s="118"/>
      <c r="QJT43" s="119"/>
      <c r="QJU43" s="119"/>
      <c r="QJV43" s="119"/>
      <c r="QJW43" s="119"/>
      <c r="QJX43" s="119"/>
      <c r="QJY43" s="119"/>
      <c r="QJZ43" s="119"/>
      <c r="QKA43" s="119"/>
      <c r="QKB43" s="119"/>
      <c r="QKC43" s="119"/>
      <c r="QKD43" s="119"/>
      <c r="QKE43" s="119"/>
      <c r="QKF43" s="119"/>
      <c r="QKG43" s="119"/>
      <c r="QKH43" s="119"/>
      <c r="QKI43" s="119"/>
      <c r="QKJ43" s="119"/>
      <c r="QKK43" s="119"/>
      <c r="QKL43" s="119"/>
      <c r="QKM43" s="119"/>
      <c r="QKN43" s="119"/>
      <c r="QKO43" s="118"/>
      <c r="QKP43" s="119"/>
      <c r="QKQ43" s="119"/>
      <c r="QKR43" s="119"/>
      <c r="QKS43" s="119"/>
      <c r="QKT43" s="119"/>
      <c r="QKU43" s="119"/>
      <c r="QKV43" s="119"/>
      <c r="QKW43" s="119"/>
      <c r="QKX43" s="119"/>
      <c r="QKY43" s="119"/>
      <c r="QKZ43" s="119"/>
      <c r="QLA43" s="119"/>
      <c r="QLB43" s="119"/>
      <c r="QLC43" s="119"/>
      <c r="QLD43" s="119"/>
      <c r="QLE43" s="119"/>
      <c r="QLF43" s="119"/>
      <c r="QLG43" s="119"/>
      <c r="QLH43" s="119"/>
      <c r="QLI43" s="119"/>
      <c r="QLJ43" s="119"/>
      <c r="QLK43" s="118"/>
      <c r="QLL43" s="119"/>
      <c r="QLM43" s="119"/>
      <c r="QLN43" s="119"/>
      <c r="QLO43" s="119"/>
      <c r="QLP43" s="119"/>
      <c r="QLQ43" s="119"/>
      <c r="QLR43" s="119"/>
      <c r="QLS43" s="119"/>
      <c r="QLT43" s="119"/>
      <c r="QLU43" s="119"/>
      <c r="QLV43" s="119"/>
      <c r="QLW43" s="119"/>
      <c r="QLX43" s="119"/>
      <c r="QLY43" s="119"/>
      <c r="QLZ43" s="119"/>
      <c r="QMA43" s="119"/>
      <c r="QMB43" s="119"/>
      <c r="QMC43" s="119"/>
      <c r="QMD43" s="119"/>
      <c r="QME43" s="119"/>
      <c r="QMF43" s="119"/>
      <c r="QMG43" s="118"/>
      <c r="QMH43" s="119"/>
      <c r="QMI43" s="119"/>
      <c r="QMJ43" s="119"/>
      <c r="QMK43" s="119"/>
      <c r="QML43" s="119"/>
      <c r="QMM43" s="119"/>
      <c r="QMN43" s="119"/>
      <c r="QMO43" s="119"/>
      <c r="QMP43" s="119"/>
      <c r="QMQ43" s="119"/>
      <c r="QMR43" s="119"/>
      <c r="QMS43" s="119"/>
      <c r="QMT43" s="119"/>
      <c r="QMU43" s="119"/>
      <c r="QMV43" s="119"/>
      <c r="QMW43" s="119"/>
      <c r="QMX43" s="119"/>
      <c r="QMY43" s="119"/>
      <c r="QMZ43" s="119"/>
      <c r="QNA43" s="119"/>
      <c r="QNB43" s="119"/>
      <c r="QNC43" s="118"/>
      <c r="QND43" s="119"/>
      <c r="QNE43" s="119"/>
      <c r="QNF43" s="119"/>
      <c r="QNG43" s="119"/>
      <c r="QNH43" s="119"/>
      <c r="QNI43" s="119"/>
      <c r="QNJ43" s="119"/>
      <c r="QNK43" s="119"/>
      <c r="QNL43" s="119"/>
      <c r="QNM43" s="119"/>
      <c r="QNN43" s="119"/>
      <c r="QNO43" s="119"/>
      <c r="QNP43" s="119"/>
      <c r="QNQ43" s="119"/>
      <c r="QNR43" s="119"/>
      <c r="QNS43" s="119"/>
      <c r="QNT43" s="119"/>
      <c r="QNU43" s="119"/>
      <c r="QNV43" s="119"/>
      <c r="QNW43" s="119"/>
      <c r="QNX43" s="119"/>
      <c r="QNY43" s="118"/>
      <c r="QNZ43" s="119"/>
      <c r="QOA43" s="119"/>
      <c r="QOB43" s="119"/>
      <c r="QOC43" s="119"/>
      <c r="QOD43" s="119"/>
      <c r="QOE43" s="119"/>
      <c r="QOF43" s="119"/>
      <c r="QOG43" s="119"/>
      <c r="QOH43" s="119"/>
      <c r="QOI43" s="119"/>
      <c r="QOJ43" s="119"/>
      <c r="QOK43" s="119"/>
      <c r="QOL43" s="119"/>
      <c r="QOM43" s="119"/>
      <c r="QON43" s="119"/>
      <c r="QOO43" s="119"/>
      <c r="QOP43" s="119"/>
      <c r="QOQ43" s="119"/>
      <c r="QOR43" s="119"/>
      <c r="QOS43" s="119"/>
      <c r="QOT43" s="119"/>
      <c r="QOU43" s="118"/>
      <c r="QOV43" s="119"/>
      <c r="QOW43" s="119"/>
      <c r="QOX43" s="119"/>
      <c r="QOY43" s="119"/>
      <c r="QOZ43" s="119"/>
      <c r="QPA43" s="119"/>
      <c r="QPB43" s="119"/>
      <c r="QPC43" s="119"/>
      <c r="QPD43" s="119"/>
      <c r="QPE43" s="119"/>
      <c r="QPF43" s="119"/>
      <c r="QPG43" s="119"/>
      <c r="QPH43" s="119"/>
      <c r="QPI43" s="119"/>
      <c r="QPJ43" s="119"/>
      <c r="QPK43" s="119"/>
      <c r="QPL43" s="119"/>
      <c r="QPM43" s="119"/>
      <c r="QPN43" s="119"/>
      <c r="QPO43" s="119"/>
      <c r="QPP43" s="119"/>
      <c r="QPQ43" s="118"/>
      <c r="QPR43" s="119"/>
      <c r="QPS43" s="119"/>
      <c r="QPT43" s="119"/>
      <c r="QPU43" s="119"/>
      <c r="QPV43" s="119"/>
      <c r="QPW43" s="119"/>
      <c r="QPX43" s="119"/>
      <c r="QPY43" s="119"/>
      <c r="QPZ43" s="119"/>
      <c r="QQA43" s="119"/>
      <c r="QQB43" s="119"/>
      <c r="QQC43" s="119"/>
      <c r="QQD43" s="119"/>
      <c r="QQE43" s="119"/>
      <c r="QQF43" s="119"/>
      <c r="QQG43" s="119"/>
      <c r="QQH43" s="119"/>
      <c r="QQI43" s="119"/>
      <c r="QQJ43" s="119"/>
      <c r="QQK43" s="119"/>
      <c r="QQL43" s="119"/>
      <c r="QQM43" s="118"/>
      <c r="QQN43" s="119"/>
      <c r="QQO43" s="119"/>
      <c r="QQP43" s="119"/>
      <c r="QQQ43" s="119"/>
      <c r="QQR43" s="119"/>
      <c r="QQS43" s="119"/>
      <c r="QQT43" s="119"/>
      <c r="QQU43" s="119"/>
      <c r="QQV43" s="119"/>
      <c r="QQW43" s="119"/>
      <c r="QQX43" s="119"/>
      <c r="QQY43" s="119"/>
      <c r="QQZ43" s="119"/>
      <c r="QRA43" s="119"/>
      <c r="QRB43" s="119"/>
      <c r="QRC43" s="119"/>
      <c r="QRD43" s="119"/>
      <c r="QRE43" s="119"/>
      <c r="QRF43" s="119"/>
      <c r="QRG43" s="119"/>
      <c r="QRH43" s="119"/>
      <c r="QRI43" s="118"/>
      <c r="QRJ43" s="119"/>
      <c r="QRK43" s="119"/>
      <c r="QRL43" s="119"/>
      <c r="QRM43" s="119"/>
      <c r="QRN43" s="119"/>
      <c r="QRO43" s="119"/>
      <c r="QRP43" s="119"/>
      <c r="QRQ43" s="119"/>
      <c r="QRR43" s="119"/>
      <c r="QRS43" s="119"/>
      <c r="QRT43" s="119"/>
      <c r="QRU43" s="119"/>
      <c r="QRV43" s="119"/>
      <c r="QRW43" s="119"/>
      <c r="QRX43" s="119"/>
      <c r="QRY43" s="119"/>
      <c r="QRZ43" s="119"/>
      <c r="QSA43" s="119"/>
      <c r="QSB43" s="119"/>
      <c r="QSC43" s="119"/>
      <c r="QSD43" s="119"/>
      <c r="QSE43" s="118"/>
      <c r="QSF43" s="119"/>
      <c r="QSG43" s="119"/>
      <c r="QSH43" s="119"/>
      <c r="QSI43" s="119"/>
      <c r="QSJ43" s="119"/>
      <c r="QSK43" s="119"/>
      <c r="QSL43" s="119"/>
      <c r="QSM43" s="119"/>
      <c r="QSN43" s="119"/>
      <c r="QSO43" s="119"/>
      <c r="QSP43" s="119"/>
      <c r="QSQ43" s="119"/>
      <c r="QSR43" s="119"/>
      <c r="QSS43" s="119"/>
      <c r="QST43" s="119"/>
      <c r="QSU43" s="119"/>
      <c r="QSV43" s="119"/>
      <c r="QSW43" s="119"/>
      <c r="QSX43" s="119"/>
      <c r="QSY43" s="119"/>
      <c r="QSZ43" s="119"/>
      <c r="QTA43" s="118"/>
      <c r="QTB43" s="119"/>
      <c r="QTC43" s="119"/>
      <c r="QTD43" s="119"/>
      <c r="QTE43" s="119"/>
      <c r="QTF43" s="119"/>
      <c r="QTG43" s="119"/>
      <c r="QTH43" s="119"/>
      <c r="QTI43" s="119"/>
      <c r="QTJ43" s="119"/>
      <c r="QTK43" s="119"/>
      <c r="QTL43" s="119"/>
      <c r="QTM43" s="119"/>
      <c r="QTN43" s="119"/>
      <c r="QTO43" s="119"/>
      <c r="QTP43" s="119"/>
      <c r="QTQ43" s="119"/>
      <c r="QTR43" s="119"/>
      <c r="QTS43" s="119"/>
      <c r="QTT43" s="119"/>
      <c r="QTU43" s="119"/>
      <c r="QTV43" s="119"/>
      <c r="QTW43" s="118"/>
      <c r="QTX43" s="119"/>
      <c r="QTY43" s="119"/>
      <c r="QTZ43" s="119"/>
      <c r="QUA43" s="119"/>
      <c r="QUB43" s="119"/>
      <c r="QUC43" s="119"/>
      <c r="QUD43" s="119"/>
      <c r="QUE43" s="119"/>
      <c r="QUF43" s="119"/>
      <c r="QUG43" s="119"/>
      <c r="QUH43" s="119"/>
      <c r="QUI43" s="119"/>
      <c r="QUJ43" s="119"/>
      <c r="QUK43" s="119"/>
      <c r="QUL43" s="119"/>
      <c r="QUM43" s="119"/>
      <c r="QUN43" s="119"/>
      <c r="QUO43" s="119"/>
      <c r="QUP43" s="119"/>
      <c r="QUQ43" s="119"/>
      <c r="QUR43" s="119"/>
      <c r="QUS43" s="118"/>
      <c r="QUT43" s="119"/>
      <c r="QUU43" s="119"/>
      <c r="QUV43" s="119"/>
      <c r="QUW43" s="119"/>
      <c r="QUX43" s="119"/>
      <c r="QUY43" s="119"/>
      <c r="QUZ43" s="119"/>
      <c r="QVA43" s="119"/>
      <c r="QVB43" s="119"/>
      <c r="QVC43" s="119"/>
      <c r="QVD43" s="119"/>
      <c r="QVE43" s="119"/>
      <c r="QVF43" s="119"/>
      <c r="QVG43" s="119"/>
      <c r="QVH43" s="119"/>
      <c r="QVI43" s="119"/>
      <c r="QVJ43" s="119"/>
      <c r="QVK43" s="119"/>
      <c r="QVL43" s="119"/>
      <c r="QVM43" s="119"/>
      <c r="QVN43" s="119"/>
      <c r="QVO43" s="118"/>
      <c r="QVP43" s="119"/>
      <c r="QVQ43" s="119"/>
      <c r="QVR43" s="119"/>
      <c r="QVS43" s="119"/>
      <c r="QVT43" s="119"/>
      <c r="QVU43" s="119"/>
      <c r="QVV43" s="119"/>
      <c r="QVW43" s="119"/>
      <c r="QVX43" s="119"/>
      <c r="QVY43" s="119"/>
      <c r="QVZ43" s="119"/>
      <c r="QWA43" s="119"/>
      <c r="QWB43" s="119"/>
      <c r="QWC43" s="119"/>
      <c r="QWD43" s="119"/>
      <c r="QWE43" s="119"/>
      <c r="QWF43" s="119"/>
      <c r="QWG43" s="119"/>
      <c r="QWH43" s="119"/>
      <c r="QWI43" s="119"/>
      <c r="QWJ43" s="119"/>
      <c r="QWK43" s="118"/>
      <c r="QWL43" s="119"/>
      <c r="QWM43" s="119"/>
      <c r="QWN43" s="119"/>
      <c r="QWO43" s="119"/>
      <c r="QWP43" s="119"/>
      <c r="QWQ43" s="119"/>
      <c r="QWR43" s="119"/>
      <c r="QWS43" s="119"/>
      <c r="QWT43" s="119"/>
      <c r="QWU43" s="119"/>
      <c r="QWV43" s="119"/>
      <c r="QWW43" s="119"/>
      <c r="QWX43" s="119"/>
      <c r="QWY43" s="119"/>
      <c r="QWZ43" s="119"/>
      <c r="QXA43" s="119"/>
      <c r="QXB43" s="119"/>
      <c r="QXC43" s="119"/>
      <c r="QXD43" s="119"/>
      <c r="QXE43" s="119"/>
      <c r="QXF43" s="119"/>
      <c r="QXG43" s="118"/>
      <c r="QXH43" s="119"/>
      <c r="QXI43" s="119"/>
      <c r="QXJ43" s="119"/>
      <c r="QXK43" s="119"/>
      <c r="QXL43" s="119"/>
      <c r="QXM43" s="119"/>
      <c r="QXN43" s="119"/>
      <c r="QXO43" s="119"/>
      <c r="QXP43" s="119"/>
      <c r="QXQ43" s="119"/>
      <c r="QXR43" s="119"/>
      <c r="QXS43" s="119"/>
      <c r="QXT43" s="119"/>
      <c r="QXU43" s="119"/>
      <c r="QXV43" s="119"/>
      <c r="QXW43" s="119"/>
      <c r="QXX43" s="119"/>
      <c r="QXY43" s="119"/>
      <c r="QXZ43" s="119"/>
      <c r="QYA43" s="119"/>
      <c r="QYB43" s="119"/>
      <c r="QYC43" s="118"/>
      <c r="QYD43" s="119"/>
      <c r="QYE43" s="119"/>
      <c r="QYF43" s="119"/>
      <c r="QYG43" s="119"/>
      <c r="QYH43" s="119"/>
      <c r="QYI43" s="119"/>
      <c r="QYJ43" s="119"/>
      <c r="QYK43" s="119"/>
      <c r="QYL43" s="119"/>
      <c r="QYM43" s="119"/>
      <c r="QYN43" s="119"/>
      <c r="QYO43" s="119"/>
      <c r="QYP43" s="119"/>
      <c r="QYQ43" s="119"/>
      <c r="QYR43" s="119"/>
      <c r="QYS43" s="119"/>
      <c r="QYT43" s="119"/>
      <c r="QYU43" s="119"/>
      <c r="QYV43" s="119"/>
      <c r="QYW43" s="119"/>
      <c r="QYX43" s="119"/>
      <c r="QYY43" s="118"/>
      <c r="QYZ43" s="119"/>
      <c r="QZA43" s="119"/>
      <c r="QZB43" s="119"/>
      <c r="QZC43" s="119"/>
      <c r="QZD43" s="119"/>
      <c r="QZE43" s="119"/>
      <c r="QZF43" s="119"/>
      <c r="QZG43" s="119"/>
      <c r="QZH43" s="119"/>
      <c r="QZI43" s="119"/>
      <c r="QZJ43" s="119"/>
      <c r="QZK43" s="119"/>
      <c r="QZL43" s="119"/>
      <c r="QZM43" s="119"/>
      <c r="QZN43" s="119"/>
      <c r="QZO43" s="119"/>
      <c r="QZP43" s="119"/>
      <c r="QZQ43" s="119"/>
      <c r="QZR43" s="119"/>
      <c r="QZS43" s="119"/>
      <c r="QZT43" s="119"/>
      <c r="QZU43" s="118"/>
      <c r="QZV43" s="119"/>
      <c r="QZW43" s="119"/>
      <c r="QZX43" s="119"/>
      <c r="QZY43" s="119"/>
      <c r="QZZ43" s="119"/>
      <c r="RAA43" s="119"/>
      <c r="RAB43" s="119"/>
      <c r="RAC43" s="119"/>
      <c r="RAD43" s="119"/>
      <c r="RAE43" s="119"/>
      <c r="RAF43" s="119"/>
      <c r="RAG43" s="119"/>
      <c r="RAH43" s="119"/>
      <c r="RAI43" s="119"/>
      <c r="RAJ43" s="119"/>
      <c r="RAK43" s="119"/>
      <c r="RAL43" s="119"/>
      <c r="RAM43" s="119"/>
      <c r="RAN43" s="119"/>
      <c r="RAO43" s="119"/>
      <c r="RAP43" s="119"/>
      <c r="RAQ43" s="118"/>
      <c r="RAR43" s="119"/>
      <c r="RAS43" s="119"/>
      <c r="RAT43" s="119"/>
      <c r="RAU43" s="119"/>
      <c r="RAV43" s="119"/>
      <c r="RAW43" s="119"/>
      <c r="RAX43" s="119"/>
      <c r="RAY43" s="119"/>
      <c r="RAZ43" s="119"/>
      <c r="RBA43" s="119"/>
      <c r="RBB43" s="119"/>
      <c r="RBC43" s="119"/>
      <c r="RBD43" s="119"/>
      <c r="RBE43" s="119"/>
      <c r="RBF43" s="119"/>
      <c r="RBG43" s="119"/>
      <c r="RBH43" s="119"/>
      <c r="RBI43" s="119"/>
      <c r="RBJ43" s="119"/>
      <c r="RBK43" s="119"/>
      <c r="RBL43" s="119"/>
      <c r="RBM43" s="118"/>
      <c r="RBN43" s="119"/>
      <c r="RBO43" s="119"/>
      <c r="RBP43" s="119"/>
      <c r="RBQ43" s="119"/>
      <c r="RBR43" s="119"/>
      <c r="RBS43" s="119"/>
      <c r="RBT43" s="119"/>
      <c r="RBU43" s="119"/>
      <c r="RBV43" s="119"/>
      <c r="RBW43" s="119"/>
      <c r="RBX43" s="119"/>
      <c r="RBY43" s="119"/>
      <c r="RBZ43" s="119"/>
      <c r="RCA43" s="119"/>
      <c r="RCB43" s="119"/>
      <c r="RCC43" s="119"/>
      <c r="RCD43" s="119"/>
      <c r="RCE43" s="119"/>
      <c r="RCF43" s="119"/>
      <c r="RCG43" s="119"/>
      <c r="RCH43" s="119"/>
      <c r="RCI43" s="118"/>
      <c r="RCJ43" s="119"/>
      <c r="RCK43" s="119"/>
      <c r="RCL43" s="119"/>
      <c r="RCM43" s="119"/>
      <c r="RCN43" s="119"/>
      <c r="RCO43" s="119"/>
      <c r="RCP43" s="119"/>
      <c r="RCQ43" s="119"/>
      <c r="RCR43" s="119"/>
      <c r="RCS43" s="119"/>
      <c r="RCT43" s="119"/>
      <c r="RCU43" s="119"/>
      <c r="RCV43" s="119"/>
      <c r="RCW43" s="119"/>
      <c r="RCX43" s="119"/>
      <c r="RCY43" s="119"/>
      <c r="RCZ43" s="119"/>
      <c r="RDA43" s="119"/>
      <c r="RDB43" s="119"/>
      <c r="RDC43" s="119"/>
      <c r="RDD43" s="119"/>
      <c r="RDE43" s="118"/>
      <c r="RDF43" s="119"/>
      <c r="RDG43" s="119"/>
      <c r="RDH43" s="119"/>
      <c r="RDI43" s="119"/>
      <c r="RDJ43" s="119"/>
      <c r="RDK43" s="119"/>
      <c r="RDL43" s="119"/>
      <c r="RDM43" s="119"/>
      <c r="RDN43" s="119"/>
      <c r="RDO43" s="119"/>
      <c r="RDP43" s="119"/>
      <c r="RDQ43" s="119"/>
      <c r="RDR43" s="119"/>
      <c r="RDS43" s="119"/>
      <c r="RDT43" s="119"/>
      <c r="RDU43" s="119"/>
      <c r="RDV43" s="119"/>
      <c r="RDW43" s="119"/>
      <c r="RDX43" s="119"/>
      <c r="RDY43" s="119"/>
      <c r="RDZ43" s="119"/>
      <c r="REA43" s="118"/>
      <c r="REB43" s="119"/>
      <c r="REC43" s="119"/>
      <c r="RED43" s="119"/>
      <c r="REE43" s="119"/>
      <c r="REF43" s="119"/>
      <c r="REG43" s="119"/>
      <c r="REH43" s="119"/>
      <c r="REI43" s="119"/>
      <c r="REJ43" s="119"/>
      <c r="REK43" s="119"/>
      <c r="REL43" s="119"/>
      <c r="REM43" s="119"/>
      <c r="REN43" s="119"/>
      <c r="REO43" s="119"/>
      <c r="REP43" s="119"/>
      <c r="REQ43" s="119"/>
      <c r="RER43" s="119"/>
      <c r="RES43" s="119"/>
      <c r="RET43" s="119"/>
      <c r="REU43" s="119"/>
      <c r="REV43" s="119"/>
      <c r="REW43" s="118"/>
      <c r="REX43" s="119"/>
      <c r="REY43" s="119"/>
      <c r="REZ43" s="119"/>
      <c r="RFA43" s="119"/>
      <c r="RFB43" s="119"/>
      <c r="RFC43" s="119"/>
      <c r="RFD43" s="119"/>
      <c r="RFE43" s="119"/>
      <c r="RFF43" s="119"/>
      <c r="RFG43" s="119"/>
      <c r="RFH43" s="119"/>
      <c r="RFI43" s="119"/>
      <c r="RFJ43" s="119"/>
      <c r="RFK43" s="119"/>
      <c r="RFL43" s="119"/>
      <c r="RFM43" s="119"/>
      <c r="RFN43" s="119"/>
      <c r="RFO43" s="119"/>
      <c r="RFP43" s="119"/>
      <c r="RFQ43" s="119"/>
      <c r="RFR43" s="119"/>
      <c r="RFS43" s="118"/>
      <c r="RFT43" s="119"/>
      <c r="RFU43" s="119"/>
      <c r="RFV43" s="119"/>
      <c r="RFW43" s="119"/>
      <c r="RFX43" s="119"/>
      <c r="RFY43" s="119"/>
      <c r="RFZ43" s="119"/>
      <c r="RGA43" s="119"/>
      <c r="RGB43" s="119"/>
      <c r="RGC43" s="119"/>
      <c r="RGD43" s="119"/>
      <c r="RGE43" s="119"/>
      <c r="RGF43" s="119"/>
      <c r="RGG43" s="119"/>
      <c r="RGH43" s="119"/>
      <c r="RGI43" s="119"/>
      <c r="RGJ43" s="119"/>
      <c r="RGK43" s="119"/>
      <c r="RGL43" s="119"/>
      <c r="RGM43" s="119"/>
      <c r="RGN43" s="119"/>
      <c r="RGO43" s="118"/>
      <c r="RGP43" s="119"/>
      <c r="RGQ43" s="119"/>
      <c r="RGR43" s="119"/>
      <c r="RGS43" s="119"/>
      <c r="RGT43" s="119"/>
      <c r="RGU43" s="119"/>
      <c r="RGV43" s="119"/>
      <c r="RGW43" s="119"/>
      <c r="RGX43" s="119"/>
      <c r="RGY43" s="119"/>
      <c r="RGZ43" s="119"/>
      <c r="RHA43" s="119"/>
      <c r="RHB43" s="119"/>
      <c r="RHC43" s="119"/>
      <c r="RHD43" s="119"/>
      <c r="RHE43" s="119"/>
      <c r="RHF43" s="119"/>
      <c r="RHG43" s="119"/>
      <c r="RHH43" s="119"/>
      <c r="RHI43" s="119"/>
      <c r="RHJ43" s="119"/>
      <c r="RHK43" s="118"/>
      <c r="RHL43" s="119"/>
      <c r="RHM43" s="119"/>
      <c r="RHN43" s="119"/>
      <c r="RHO43" s="119"/>
      <c r="RHP43" s="119"/>
      <c r="RHQ43" s="119"/>
      <c r="RHR43" s="119"/>
      <c r="RHS43" s="119"/>
      <c r="RHT43" s="119"/>
      <c r="RHU43" s="119"/>
      <c r="RHV43" s="119"/>
      <c r="RHW43" s="119"/>
      <c r="RHX43" s="119"/>
      <c r="RHY43" s="119"/>
      <c r="RHZ43" s="119"/>
      <c r="RIA43" s="119"/>
      <c r="RIB43" s="119"/>
      <c r="RIC43" s="119"/>
      <c r="RID43" s="119"/>
      <c r="RIE43" s="119"/>
      <c r="RIF43" s="119"/>
      <c r="RIG43" s="118"/>
      <c r="RIH43" s="119"/>
      <c r="RII43" s="119"/>
      <c r="RIJ43" s="119"/>
      <c r="RIK43" s="119"/>
      <c r="RIL43" s="119"/>
      <c r="RIM43" s="119"/>
      <c r="RIN43" s="119"/>
      <c r="RIO43" s="119"/>
      <c r="RIP43" s="119"/>
      <c r="RIQ43" s="119"/>
      <c r="RIR43" s="119"/>
      <c r="RIS43" s="119"/>
      <c r="RIT43" s="119"/>
      <c r="RIU43" s="119"/>
      <c r="RIV43" s="119"/>
      <c r="RIW43" s="119"/>
      <c r="RIX43" s="119"/>
      <c r="RIY43" s="119"/>
      <c r="RIZ43" s="119"/>
      <c r="RJA43" s="119"/>
      <c r="RJB43" s="119"/>
      <c r="RJC43" s="118"/>
      <c r="RJD43" s="119"/>
      <c r="RJE43" s="119"/>
      <c r="RJF43" s="119"/>
      <c r="RJG43" s="119"/>
      <c r="RJH43" s="119"/>
      <c r="RJI43" s="119"/>
      <c r="RJJ43" s="119"/>
      <c r="RJK43" s="119"/>
      <c r="RJL43" s="119"/>
      <c r="RJM43" s="119"/>
      <c r="RJN43" s="119"/>
      <c r="RJO43" s="119"/>
      <c r="RJP43" s="119"/>
      <c r="RJQ43" s="119"/>
      <c r="RJR43" s="119"/>
      <c r="RJS43" s="119"/>
      <c r="RJT43" s="119"/>
      <c r="RJU43" s="119"/>
      <c r="RJV43" s="119"/>
      <c r="RJW43" s="119"/>
      <c r="RJX43" s="119"/>
      <c r="RJY43" s="118"/>
      <c r="RJZ43" s="119"/>
      <c r="RKA43" s="119"/>
      <c r="RKB43" s="119"/>
      <c r="RKC43" s="119"/>
      <c r="RKD43" s="119"/>
      <c r="RKE43" s="119"/>
      <c r="RKF43" s="119"/>
      <c r="RKG43" s="119"/>
      <c r="RKH43" s="119"/>
      <c r="RKI43" s="119"/>
      <c r="RKJ43" s="119"/>
      <c r="RKK43" s="119"/>
      <c r="RKL43" s="119"/>
      <c r="RKM43" s="119"/>
      <c r="RKN43" s="119"/>
      <c r="RKO43" s="119"/>
      <c r="RKP43" s="119"/>
      <c r="RKQ43" s="119"/>
      <c r="RKR43" s="119"/>
      <c r="RKS43" s="119"/>
      <c r="RKT43" s="119"/>
      <c r="RKU43" s="118"/>
      <c r="RKV43" s="119"/>
      <c r="RKW43" s="119"/>
      <c r="RKX43" s="119"/>
      <c r="RKY43" s="119"/>
      <c r="RKZ43" s="119"/>
      <c r="RLA43" s="119"/>
      <c r="RLB43" s="119"/>
      <c r="RLC43" s="119"/>
      <c r="RLD43" s="119"/>
      <c r="RLE43" s="119"/>
      <c r="RLF43" s="119"/>
      <c r="RLG43" s="119"/>
      <c r="RLH43" s="119"/>
      <c r="RLI43" s="119"/>
      <c r="RLJ43" s="119"/>
      <c r="RLK43" s="119"/>
      <c r="RLL43" s="119"/>
      <c r="RLM43" s="119"/>
      <c r="RLN43" s="119"/>
      <c r="RLO43" s="119"/>
      <c r="RLP43" s="119"/>
      <c r="RLQ43" s="118"/>
      <c r="RLR43" s="119"/>
      <c r="RLS43" s="119"/>
      <c r="RLT43" s="119"/>
      <c r="RLU43" s="119"/>
      <c r="RLV43" s="119"/>
      <c r="RLW43" s="119"/>
      <c r="RLX43" s="119"/>
      <c r="RLY43" s="119"/>
      <c r="RLZ43" s="119"/>
      <c r="RMA43" s="119"/>
      <c r="RMB43" s="119"/>
      <c r="RMC43" s="119"/>
      <c r="RMD43" s="119"/>
      <c r="RME43" s="119"/>
      <c r="RMF43" s="119"/>
      <c r="RMG43" s="119"/>
      <c r="RMH43" s="119"/>
      <c r="RMI43" s="119"/>
      <c r="RMJ43" s="119"/>
      <c r="RMK43" s="119"/>
      <c r="RML43" s="119"/>
      <c r="RMM43" s="118"/>
      <c r="RMN43" s="119"/>
      <c r="RMO43" s="119"/>
      <c r="RMP43" s="119"/>
      <c r="RMQ43" s="119"/>
      <c r="RMR43" s="119"/>
      <c r="RMS43" s="119"/>
      <c r="RMT43" s="119"/>
      <c r="RMU43" s="119"/>
      <c r="RMV43" s="119"/>
      <c r="RMW43" s="119"/>
      <c r="RMX43" s="119"/>
      <c r="RMY43" s="119"/>
      <c r="RMZ43" s="119"/>
      <c r="RNA43" s="119"/>
      <c r="RNB43" s="119"/>
      <c r="RNC43" s="119"/>
      <c r="RND43" s="119"/>
      <c r="RNE43" s="119"/>
      <c r="RNF43" s="119"/>
      <c r="RNG43" s="119"/>
      <c r="RNH43" s="119"/>
      <c r="RNI43" s="118"/>
      <c r="RNJ43" s="119"/>
      <c r="RNK43" s="119"/>
      <c r="RNL43" s="119"/>
      <c r="RNM43" s="119"/>
      <c r="RNN43" s="119"/>
      <c r="RNO43" s="119"/>
      <c r="RNP43" s="119"/>
      <c r="RNQ43" s="119"/>
      <c r="RNR43" s="119"/>
      <c r="RNS43" s="119"/>
      <c r="RNT43" s="119"/>
      <c r="RNU43" s="119"/>
      <c r="RNV43" s="119"/>
      <c r="RNW43" s="119"/>
      <c r="RNX43" s="119"/>
      <c r="RNY43" s="119"/>
      <c r="RNZ43" s="119"/>
      <c r="ROA43" s="119"/>
      <c r="ROB43" s="119"/>
      <c r="ROC43" s="119"/>
      <c r="ROD43" s="119"/>
      <c r="ROE43" s="118"/>
      <c r="ROF43" s="119"/>
      <c r="ROG43" s="119"/>
      <c r="ROH43" s="119"/>
      <c r="ROI43" s="119"/>
      <c r="ROJ43" s="119"/>
      <c r="ROK43" s="119"/>
      <c r="ROL43" s="119"/>
      <c r="ROM43" s="119"/>
      <c r="RON43" s="119"/>
      <c r="ROO43" s="119"/>
      <c r="ROP43" s="119"/>
      <c r="ROQ43" s="119"/>
      <c r="ROR43" s="119"/>
      <c r="ROS43" s="119"/>
      <c r="ROT43" s="119"/>
      <c r="ROU43" s="119"/>
      <c r="ROV43" s="119"/>
      <c r="ROW43" s="119"/>
      <c r="ROX43" s="119"/>
      <c r="ROY43" s="119"/>
      <c r="ROZ43" s="119"/>
      <c r="RPA43" s="118"/>
      <c r="RPB43" s="119"/>
      <c r="RPC43" s="119"/>
      <c r="RPD43" s="119"/>
      <c r="RPE43" s="119"/>
      <c r="RPF43" s="119"/>
      <c r="RPG43" s="119"/>
      <c r="RPH43" s="119"/>
      <c r="RPI43" s="119"/>
      <c r="RPJ43" s="119"/>
      <c r="RPK43" s="119"/>
      <c r="RPL43" s="119"/>
      <c r="RPM43" s="119"/>
      <c r="RPN43" s="119"/>
      <c r="RPO43" s="119"/>
      <c r="RPP43" s="119"/>
      <c r="RPQ43" s="119"/>
      <c r="RPR43" s="119"/>
      <c r="RPS43" s="119"/>
      <c r="RPT43" s="119"/>
      <c r="RPU43" s="119"/>
      <c r="RPV43" s="119"/>
      <c r="RPW43" s="118"/>
      <c r="RPX43" s="119"/>
      <c r="RPY43" s="119"/>
      <c r="RPZ43" s="119"/>
      <c r="RQA43" s="119"/>
      <c r="RQB43" s="119"/>
      <c r="RQC43" s="119"/>
      <c r="RQD43" s="119"/>
      <c r="RQE43" s="119"/>
      <c r="RQF43" s="119"/>
      <c r="RQG43" s="119"/>
      <c r="RQH43" s="119"/>
      <c r="RQI43" s="119"/>
      <c r="RQJ43" s="119"/>
      <c r="RQK43" s="119"/>
      <c r="RQL43" s="119"/>
      <c r="RQM43" s="119"/>
      <c r="RQN43" s="119"/>
      <c r="RQO43" s="119"/>
      <c r="RQP43" s="119"/>
      <c r="RQQ43" s="119"/>
      <c r="RQR43" s="119"/>
      <c r="RQS43" s="118"/>
      <c r="RQT43" s="119"/>
      <c r="RQU43" s="119"/>
      <c r="RQV43" s="119"/>
      <c r="RQW43" s="119"/>
      <c r="RQX43" s="119"/>
      <c r="RQY43" s="119"/>
      <c r="RQZ43" s="119"/>
      <c r="RRA43" s="119"/>
      <c r="RRB43" s="119"/>
      <c r="RRC43" s="119"/>
      <c r="RRD43" s="119"/>
      <c r="RRE43" s="119"/>
      <c r="RRF43" s="119"/>
      <c r="RRG43" s="119"/>
      <c r="RRH43" s="119"/>
      <c r="RRI43" s="119"/>
      <c r="RRJ43" s="119"/>
      <c r="RRK43" s="119"/>
      <c r="RRL43" s="119"/>
      <c r="RRM43" s="119"/>
      <c r="RRN43" s="119"/>
      <c r="RRO43" s="118"/>
      <c r="RRP43" s="119"/>
      <c r="RRQ43" s="119"/>
      <c r="RRR43" s="119"/>
      <c r="RRS43" s="119"/>
      <c r="RRT43" s="119"/>
      <c r="RRU43" s="119"/>
      <c r="RRV43" s="119"/>
      <c r="RRW43" s="119"/>
      <c r="RRX43" s="119"/>
      <c r="RRY43" s="119"/>
      <c r="RRZ43" s="119"/>
      <c r="RSA43" s="119"/>
      <c r="RSB43" s="119"/>
      <c r="RSC43" s="119"/>
      <c r="RSD43" s="119"/>
      <c r="RSE43" s="119"/>
      <c r="RSF43" s="119"/>
      <c r="RSG43" s="119"/>
      <c r="RSH43" s="119"/>
      <c r="RSI43" s="119"/>
      <c r="RSJ43" s="119"/>
      <c r="RSK43" s="118"/>
      <c r="RSL43" s="119"/>
      <c r="RSM43" s="119"/>
      <c r="RSN43" s="119"/>
      <c r="RSO43" s="119"/>
      <c r="RSP43" s="119"/>
      <c r="RSQ43" s="119"/>
      <c r="RSR43" s="119"/>
      <c r="RSS43" s="119"/>
      <c r="RST43" s="119"/>
      <c r="RSU43" s="119"/>
      <c r="RSV43" s="119"/>
      <c r="RSW43" s="119"/>
      <c r="RSX43" s="119"/>
      <c r="RSY43" s="119"/>
      <c r="RSZ43" s="119"/>
      <c r="RTA43" s="119"/>
      <c r="RTB43" s="119"/>
      <c r="RTC43" s="119"/>
      <c r="RTD43" s="119"/>
      <c r="RTE43" s="119"/>
      <c r="RTF43" s="119"/>
      <c r="RTG43" s="118"/>
      <c r="RTH43" s="119"/>
      <c r="RTI43" s="119"/>
      <c r="RTJ43" s="119"/>
      <c r="RTK43" s="119"/>
      <c r="RTL43" s="119"/>
      <c r="RTM43" s="119"/>
      <c r="RTN43" s="119"/>
      <c r="RTO43" s="119"/>
      <c r="RTP43" s="119"/>
      <c r="RTQ43" s="119"/>
      <c r="RTR43" s="119"/>
      <c r="RTS43" s="119"/>
      <c r="RTT43" s="119"/>
      <c r="RTU43" s="119"/>
      <c r="RTV43" s="119"/>
      <c r="RTW43" s="119"/>
      <c r="RTX43" s="119"/>
      <c r="RTY43" s="119"/>
      <c r="RTZ43" s="119"/>
      <c r="RUA43" s="119"/>
      <c r="RUB43" s="119"/>
      <c r="RUC43" s="118"/>
      <c r="RUD43" s="119"/>
      <c r="RUE43" s="119"/>
      <c r="RUF43" s="119"/>
      <c r="RUG43" s="119"/>
      <c r="RUH43" s="119"/>
      <c r="RUI43" s="119"/>
      <c r="RUJ43" s="119"/>
      <c r="RUK43" s="119"/>
      <c r="RUL43" s="119"/>
      <c r="RUM43" s="119"/>
      <c r="RUN43" s="119"/>
      <c r="RUO43" s="119"/>
      <c r="RUP43" s="119"/>
      <c r="RUQ43" s="119"/>
      <c r="RUR43" s="119"/>
      <c r="RUS43" s="119"/>
      <c r="RUT43" s="119"/>
      <c r="RUU43" s="119"/>
      <c r="RUV43" s="119"/>
      <c r="RUW43" s="119"/>
      <c r="RUX43" s="119"/>
      <c r="RUY43" s="118"/>
      <c r="RUZ43" s="119"/>
      <c r="RVA43" s="119"/>
      <c r="RVB43" s="119"/>
      <c r="RVC43" s="119"/>
      <c r="RVD43" s="119"/>
      <c r="RVE43" s="119"/>
      <c r="RVF43" s="119"/>
      <c r="RVG43" s="119"/>
      <c r="RVH43" s="119"/>
      <c r="RVI43" s="119"/>
      <c r="RVJ43" s="119"/>
      <c r="RVK43" s="119"/>
      <c r="RVL43" s="119"/>
      <c r="RVM43" s="119"/>
      <c r="RVN43" s="119"/>
      <c r="RVO43" s="119"/>
      <c r="RVP43" s="119"/>
      <c r="RVQ43" s="119"/>
      <c r="RVR43" s="119"/>
      <c r="RVS43" s="119"/>
      <c r="RVT43" s="119"/>
      <c r="RVU43" s="118"/>
      <c r="RVV43" s="119"/>
      <c r="RVW43" s="119"/>
      <c r="RVX43" s="119"/>
      <c r="RVY43" s="119"/>
      <c r="RVZ43" s="119"/>
      <c r="RWA43" s="119"/>
      <c r="RWB43" s="119"/>
      <c r="RWC43" s="119"/>
      <c r="RWD43" s="119"/>
      <c r="RWE43" s="119"/>
      <c r="RWF43" s="119"/>
      <c r="RWG43" s="119"/>
      <c r="RWH43" s="119"/>
      <c r="RWI43" s="119"/>
      <c r="RWJ43" s="119"/>
      <c r="RWK43" s="119"/>
      <c r="RWL43" s="119"/>
      <c r="RWM43" s="119"/>
      <c r="RWN43" s="119"/>
      <c r="RWO43" s="119"/>
      <c r="RWP43" s="119"/>
      <c r="RWQ43" s="118"/>
      <c r="RWR43" s="119"/>
      <c r="RWS43" s="119"/>
      <c r="RWT43" s="119"/>
      <c r="RWU43" s="119"/>
      <c r="RWV43" s="119"/>
      <c r="RWW43" s="119"/>
      <c r="RWX43" s="119"/>
      <c r="RWY43" s="119"/>
      <c r="RWZ43" s="119"/>
      <c r="RXA43" s="119"/>
      <c r="RXB43" s="119"/>
      <c r="RXC43" s="119"/>
      <c r="RXD43" s="119"/>
      <c r="RXE43" s="119"/>
      <c r="RXF43" s="119"/>
      <c r="RXG43" s="119"/>
      <c r="RXH43" s="119"/>
      <c r="RXI43" s="119"/>
      <c r="RXJ43" s="119"/>
      <c r="RXK43" s="119"/>
      <c r="RXL43" s="119"/>
      <c r="RXM43" s="118"/>
      <c r="RXN43" s="119"/>
      <c r="RXO43" s="119"/>
      <c r="RXP43" s="119"/>
      <c r="RXQ43" s="119"/>
      <c r="RXR43" s="119"/>
      <c r="RXS43" s="119"/>
      <c r="RXT43" s="119"/>
      <c r="RXU43" s="119"/>
      <c r="RXV43" s="119"/>
      <c r="RXW43" s="119"/>
      <c r="RXX43" s="119"/>
      <c r="RXY43" s="119"/>
      <c r="RXZ43" s="119"/>
      <c r="RYA43" s="119"/>
      <c r="RYB43" s="119"/>
      <c r="RYC43" s="119"/>
      <c r="RYD43" s="119"/>
      <c r="RYE43" s="119"/>
      <c r="RYF43" s="119"/>
      <c r="RYG43" s="119"/>
      <c r="RYH43" s="119"/>
      <c r="RYI43" s="118"/>
      <c r="RYJ43" s="119"/>
      <c r="RYK43" s="119"/>
      <c r="RYL43" s="119"/>
      <c r="RYM43" s="119"/>
      <c r="RYN43" s="119"/>
      <c r="RYO43" s="119"/>
      <c r="RYP43" s="119"/>
      <c r="RYQ43" s="119"/>
      <c r="RYR43" s="119"/>
      <c r="RYS43" s="119"/>
      <c r="RYT43" s="119"/>
      <c r="RYU43" s="119"/>
      <c r="RYV43" s="119"/>
      <c r="RYW43" s="119"/>
      <c r="RYX43" s="119"/>
      <c r="RYY43" s="119"/>
      <c r="RYZ43" s="119"/>
      <c r="RZA43" s="119"/>
      <c r="RZB43" s="119"/>
      <c r="RZC43" s="119"/>
      <c r="RZD43" s="119"/>
      <c r="RZE43" s="118"/>
      <c r="RZF43" s="119"/>
      <c r="RZG43" s="119"/>
      <c r="RZH43" s="119"/>
      <c r="RZI43" s="119"/>
      <c r="RZJ43" s="119"/>
      <c r="RZK43" s="119"/>
      <c r="RZL43" s="119"/>
      <c r="RZM43" s="119"/>
      <c r="RZN43" s="119"/>
      <c r="RZO43" s="119"/>
      <c r="RZP43" s="119"/>
      <c r="RZQ43" s="119"/>
      <c r="RZR43" s="119"/>
      <c r="RZS43" s="119"/>
      <c r="RZT43" s="119"/>
      <c r="RZU43" s="119"/>
      <c r="RZV43" s="119"/>
      <c r="RZW43" s="119"/>
      <c r="RZX43" s="119"/>
      <c r="RZY43" s="119"/>
      <c r="RZZ43" s="119"/>
      <c r="SAA43" s="118"/>
      <c r="SAB43" s="119"/>
      <c r="SAC43" s="119"/>
      <c r="SAD43" s="119"/>
      <c r="SAE43" s="119"/>
      <c r="SAF43" s="119"/>
      <c r="SAG43" s="119"/>
      <c r="SAH43" s="119"/>
      <c r="SAI43" s="119"/>
      <c r="SAJ43" s="119"/>
      <c r="SAK43" s="119"/>
      <c r="SAL43" s="119"/>
      <c r="SAM43" s="119"/>
      <c r="SAN43" s="119"/>
      <c r="SAO43" s="119"/>
      <c r="SAP43" s="119"/>
      <c r="SAQ43" s="119"/>
      <c r="SAR43" s="119"/>
      <c r="SAS43" s="119"/>
      <c r="SAT43" s="119"/>
      <c r="SAU43" s="119"/>
      <c r="SAV43" s="119"/>
      <c r="SAW43" s="118"/>
      <c r="SAX43" s="119"/>
      <c r="SAY43" s="119"/>
      <c r="SAZ43" s="119"/>
      <c r="SBA43" s="119"/>
      <c r="SBB43" s="119"/>
      <c r="SBC43" s="119"/>
      <c r="SBD43" s="119"/>
      <c r="SBE43" s="119"/>
      <c r="SBF43" s="119"/>
      <c r="SBG43" s="119"/>
      <c r="SBH43" s="119"/>
      <c r="SBI43" s="119"/>
      <c r="SBJ43" s="119"/>
      <c r="SBK43" s="119"/>
      <c r="SBL43" s="119"/>
      <c r="SBM43" s="119"/>
      <c r="SBN43" s="119"/>
      <c r="SBO43" s="119"/>
      <c r="SBP43" s="119"/>
      <c r="SBQ43" s="119"/>
      <c r="SBR43" s="119"/>
      <c r="SBS43" s="118"/>
      <c r="SBT43" s="119"/>
      <c r="SBU43" s="119"/>
      <c r="SBV43" s="119"/>
      <c r="SBW43" s="119"/>
      <c r="SBX43" s="119"/>
      <c r="SBY43" s="119"/>
      <c r="SBZ43" s="119"/>
      <c r="SCA43" s="119"/>
      <c r="SCB43" s="119"/>
      <c r="SCC43" s="119"/>
      <c r="SCD43" s="119"/>
      <c r="SCE43" s="119"/>
      <c r="SCF43" s="119"/>
      <c r="SCG43" s="119"/>
      <c r="SCH43" s="119"/>
      <c r="SCI43" s="119"/>
      <c r="SCJ43" s="119"/>
      <c r="SCK43" s="119"/>
      <c r="SCL43" s="119"/>
      <c r="SCM43" s="119"/>
      <c r="SCN43" s="119"/>
      <c r="SCO43" s="118"/>
      <c r="SCP43" s="119"/>
      <c r="SCQ43" s="119"/>
      <c r="SCR43" s="119"/>
      <c r="SCS43" s="119"/>
      <c r="SCT43" s="119"/>
      <c r="SCU43" s="119"/>
      <c r="SCV43" s="119"/>
      <c r="SCW43" s="119"/>
      <c r="SCX43" s="119"/>
      <c r="SCY43" s="119"/>
      <c r="SCZ43" s="119"/>
      <c r="SDA43" s="119"/>
      <c r="SDB43" s="119"/>
      <c r="SDC43" s="119"/>
      <c r="SDD43" s="119"/>
      <c r="SDE43" s="119"/>
      <c r="SDF43" s="119"/>
      <c r="SDG43" s="119"/>
      <c r="SDH43" s="119"/>
      <c r="SDI43" s="119"/>
      <c r="SDJ43" s="119"/>
      <c r="SDK43" s="118"/>
      <c r="SDL43" s="119"/>
      <c r="SDM43" s="119"/>
      <c r="SDN43" s="119"/>
      <c r="SDO43" s="119"/>
      <c r="SDP43" s="119"/>
      <c r="SDQ43" s="119"/>
      <c r="SDR43" s="119"/>
      <c r="SDS43" s="119"/>
      <c r="SDT43" s="119"/>
      <c r="SDU43" s="119"/>
      <c r="SDV43" s="119"/>
      <c r="SDW43" s="119"/>
      <c r="SDX43" s="119"/>
      <c r="SDY43" s="119"/>
      <c r="SDZ43" s="119"/>
      <c r="SEA43" s="119"/>
      <c r="SEB43" s="119"/>
      <c r="SEC43" s="119"/>
      <c r="SED43" s="119"/>
      <c r="SEE43" s="119"/>
      <c r="SEF43" s="119"/>
      <c r="SEG43" s="118"/>
      <c r="SEH43" s="119"/>
      <c r="SEI43" s="119"/>
      <c r="SEJ43" s="119"/>
      <c r="SEK43" s="119"/>
      <c r="SEL43" s="119"/>
      <c r="SEM43" s="119"/>
      <c r="SEN43" s="119"/>
      <c r="SEO43" s="119"/>
      <c r="SEP43" s="119"/>
      <c r="SEQ43" s="119"/>
      <c r="SER43" s="119"/>
      <c r="SES43" s="119"/>
      <c r="SET43" s="119"/>
      <c r="SEU43" s="119"/>
      <c r="SEV43" s="119"/>
      <c r="SEW43" s="119"/>
      <c r="SEX43" s="119"/>
      <c r="SEY43" s="119"/>
      <c r="SEZ43" s="119"/>
      <c r="SFA43" s="119"/>
      <c r="SFB43" s="119"/>
      <c r="SFC43" s="118"/>
      <c r="SFD43" s="119"/>
      <c r="SFE43" s="119"/>
      <c r="SFF43" s="119"/>
      <c r="SFG43" s="119"/>
      <c r="SFH43" s="119"/>
      <c r="SFI43" s="119"/>
      <c r="SFJ43" s="119"/>
      <c r="SFK43" s="119"/>
      <c r="SFL43" s="119"/>
      <c r="SFM43" s="119"/>
      <c r="SFN43" s="119"/>
      <c r="SFO43" s="119"/>
      <c r="SFP43" s="119"/>
      <c r="SFQ43" s="119"/>
      <c r="SFR43" s="119"/>
      <c r="SFS43" s="119"/>
      <c r="SFT43" s="119"/>
      <c r="SFU43" s="119"/>
      <c r="SFV43" s="119"/>
      <c r="SFW43" s="119"/>
      <c r="SFX43" s="119"/>
      <c r="SFY43" s="118"/>
      <c r="SFZ43" s="119"/>
      <c r="SGA43" s="119"/>
      <c r="SGB43" s="119"/>
      <c r="SGC43" s="119"/>
      <c r="SGD43" s="119"/>
      <c r="SGE43" s="119"/>
      <c r="SGF43" s="119"/>
      <c r="SGG43" s="119"/>
      <c r="SGH43" s="119"/>
      <c r="SGI43" s="119"/>
      <c r="SGJ43" s="119"/>
      <c r="SGK43" s="119"/>
      <c r="SGL43" s="119"/>
      <c r="SGM43" s="119"/>
      <c r="SGN43" s="119"/>
      <c r="SGO43" s="119"/>
      <c r="SGP43" s="119"/>
      <c r="SGQ43" s="119"/>
      <c r="SGR43" s="119"/>
      <c r="SGS43" s="119"/>
      <c r="SGT43" s="119"/>
      <c r="SGU43" s="118"/>
      <c r="SGV43" s="119"/>
      <c r="SGW43" s="119"/>
      <c r="SGX43" s="119"/>
      <c r="SGY43" s="119"/>
      <c r="SGZ43" s="119"/>
      <c r="SHA43" s="119"/>
      <c r="SHB43" s="119"/>
      <c r="SHC43" s="119"/>
      <c r="SHD43" s="119"/>
      <c r="SHE43" s="119"/>
      <c r="SHF43" s="119"/>
      <c r="SHG43" s="119"/>
      <c r="SHH43" s="119"/>
      <c r="SHI43" s="119"/>
      <c r="SHJ43" s="119"/>
      <c r="SHK43" s="119"/>
      <c r="SHL43" s="119"/>
      <c r="SHM43" s="119"/>
      <c r="SHN43" s="119"/>
      <c r="SHO43" s="119"/>
      <c r="SHP43" s="119"/>
      <c r="SHQ43" s="118"/>
      <c r="SHR43" s="119"/>
      <c r="SHS43" s="119"/>
      <c r="SHT43" s="119"/>
      <c r="SHU43" s="119"/>
      <c r="SHV43" s="119"/>
      <c r="SHW43" s="119"/>
      <c r="SHX43" s="119"/>
      <c r="SHY43" s="119"/>
      <c r="SHZ43" s="119"/>
      <c r="SIA43" s="119"/>
      <c r="SIB43" s="119"/>
      <c r="SIC43" s="119"/>
      <c r="SID43" s="119"/>
      <c r="SIE43" s="119"/>
      <c r="SIF43" s="119"/>
      <c r="SIG43" s="119"/>
      <c r="SIH43" s="119"/>
      <c r="SII43" s="119"/>
      <c r="SIJ43" s="119"/>
      <c r="SIK43" s="119"/>
      <c r="SIL43" s="119"/>
      <c r="SIM43" s="118"/>
      <c r="SIN43" s="119"/>
      <c r="SIO43" s="119"/>
      <c r="SIP43" s="119"/>
      <c r="SIQ43" s="119"/>
      <c r="SIR43" s="119"/>
      <c r="SIS43" s="119"/>
      <c r="SIT43" s="119"/>
      <c r="SIU43" s="119"/>
      <c r="SIV43" s="119"/>
      <c r="SIW43" s="119"/>
      <c r="SIX43" s="119"/>
      <c r="SIY43" s="119"/>
      <c r="SIZ43" s="119"/>
      <c r="SJA43" s="119"/>
      <c r="SJB43" s="119"/>
      <c r="SJC43" s="119"/>
      <c r="SJD43" s="119"/>
      <c r="SJE43" s="119"/>
      <c r="SJF43" s="119"/>
      <c r="SJG43" s="119"/>
      <c r="SJH43" s="119"/>
      <c r="SJI43" s="118"/>
      <c r="SJJ43" s="119"/>
      <c r="SJK43" s="119"/>
      <c r="SJL43" s="119"/>
      <c r="SJM43" s="119"/>
      <c r="SJN43" s="119"/>
      <c r="SJO43" s="119"/>
      <c r="SJP43" s="119"/>
      <c r="SJQ43" s="119"/>
      <c r="SJR43" s="119"/>
      <c r="SJS43" s="119"/>
      <c r="SJT43" s="119"/>
      <c r="SJU43" s="119"/>
      <c r="SJV43" s="119"/>
      <c r="SJW43" s="119"/>
      <c r="SJX43" s="119"/>
      <c r="SJY43" s="119"/>
      <c r="SJZ43" s="119"/>
      <c r="SKA43" s="119"/>
      <c r="SKB43" s="119"/>
      <c r="SKC43" s="119"/>
      <c r="SKD43" s="119"/>
      <c r="SKE43" s="118"/>
      <c r="SKF43" s="119"/>
      <c r="SKG43" s="119"/>
      <c r="SKH43" s="119"/>
      <c r="SKI43" s="119"/>
      <c r="SKJ43" s="119"/>
      <c r="SKK43" s="119"/>
      <c r="SKL43" s="119"/>
      <c r="SKM43" s="119"/>
      <c r="SKN43" s="119"/>
      <c r="SKO43" s="119"/>
      <c r="SKP43" s="119"/>
      <c r="SKQ43" s="119"/>
      <c r="SKR43" s="119"/>
      <c r="SKS43" s="119"/>
      <c r="SKT43" s="119"/>
      <c r="SKU43" s="119"/>
      <c r="SKV43" s="119"/>
      <c r="SKW43" s="119"/>
      <c r="SKX43" s="119"/>
      <c r="SKY43" s="119"/>
      <c r="SKZ43" s="119"/>
      <c r="SLA43" s="118"/>
      <c r="SLB43" s="119"/>
      <c r="SLC43" s="119"/>
      <c r="SLD43" s="119"/>
      <c r="SLE43" s="119"/>
      <c r="SLF43" s="119"/>
      <c r="SLG43" s="119"/>
      <c r="SLH43" s="119"/>
      <c r="SLI43" s="119"/>
      <c r="SLJ43" s="119"/>
      <c r="SLK43" s="119"/>
      <c r="SLL43" s="119"/>
      <c r="SLM43" s="119"/>
      <c r="SLN43" s="119"/>
      <c r="SLO43" s="119"/>
      <c r="SLP43" s="119"/>
      <c r="SLQ43" s="119"/>
      <c r="SLR43" s="119"/>
      <c r="SLS43" s="119"/>
      <c r="SLT43" s="119"/>
      <c r="SLU43" s="119"/>
      <c r="SLV43" s="119"/>
      <c r="SLW43" s="118"/>
      <c r="SLX43" s="119"/>
      <c r="SLY43" s="119"/>
      <c r="SLZ43" s="119"/>
      <c r="SMA43" s="119"/>
      <c r="SMB43" s="119"/>
      <c r="SMC43" s="119"/>
      <c r="SMD43" s="119"/>
      <c r="SME43" s="119"/>
      <c r="SMF43" s="119"/>
      <c r="SMG43" s="119"/>
      <c r="SMH43" s="119"/>
      <c r="SMI43" s="119"/>
      <c r="SMJ43" s="119"/>
      <c r="SMK43" s="119"/>
      <c r="SML43" s="119"/>
      <c r="SMM43" s="119"/>
      <c r="SMN43" s="119"/>
      <c r="SMO43" s="119"/>
      <c r="SMP43" s="119"/>
      <c r="SMQ43" s="119"/>
      <c r="SMR43" s="119"/>
      <c r="SMS43" s="118"/>
      <c r="SMT43" s="119"/>
      <c r="SMU43" s="119"/>
      <c r="SMV43" s="119"/>
      <c r="SMW43" s="119"/>
      <c r="SMX43" s="119"/>
      <c r="SMY43" s="119"/>
      <c r="SMZ43" s="119"/>
      <c r="SNA43" s="119"/>
      <c r="SNB43" s="119"/>
      <c r="SNC43" s="119"/>
      <c r="SND43" s="119"/>
      <c r="SNE43" s="119"/>
      <c r="SNF43" s="119"/>
      <c r="SNG43" s="119"/>
      <c r="SNH43" s="119"/>
      <c r="SNI43" s="119"/>
      <c r="SNJ43" s="119"/>
      <c r="SNK43" s="119"/>
      <c r="SNL43" s="119"/>
      <c r="SNM43" s="119"/>
      <c r="SNN43" s="119"/>
      <c r="SNO43" s="118"/>
      <c r="SNP43" s="119"/>
      <c r="SNQ43" s="119"/>
      <c r="SNR43" s="119"/>
      <c r="SNS43" s="119"/>
      <c r="SNT43" s="119"/>
      <c r="SNU43" s="119"/>
      <c r="SNV43" s="119"/>
      <c r="SNW43" s="119"/>
      <c r="SNX43" s="119"/>
      <c r="SNY43" s="119"/>
      <c r="SNZ43" s="119"/>
      <c r="SOA43" s="119"/>
      <c r="SOB43" s="119"/>
      <c r="SOC43" s="119"/>
      <c r="SOD43" s="119"/>
      <c r="SOE43" s="119"/>
      <c r="SOF43" s="119"/>
      <c r="SOG43" s="119"/>
      <c r="SOH43" s="119"/>
      <c r="SOI43" s="119"/>
      <c r="SOJ43" s="119"/>
      <c r="SOK43" s="118"/>
      <c r="SOL43" s="119"/>
      <c r="SOM43" s="119"/>
      <c r="SON43" s="119"/>
      <c r="SOO43" s="119"/>
      <c r="SOP43" s="119"/>
      <c r="SOQ43" s="119"/>
      <c r="SOR43" s="119"/>
      <c r="SOS43" s="119"/>
      <c r="SOT43" s="119"/>
      <c r="SOU43" s="119"/>
      <c r="SOV43" s="119"/>
      <c r="SOW43" s="119"/>
      <c r="SOX43" s="119"/>
      <c r="SOY43" s="119"/>
      <c r="SOZ43" s="119"/>
      <c r="SPA43" s="119"/>
      <c r="SPB43" s="119"/>
      <c r="SPC43" s="119"/>
      <c r="SPD43" s="119"/>
      <c r="SPE43" s="119"/>
      <c r="SPF43" s="119"/>
      <c r="SPG43" s="118"/>
      <c r="SPH43" s="119"/>
      <c r="SPI43" s="119"/>
      <c r="SPJ43" s="119"/>
      <c r="SPK43" s="119"/>
      <c r="SPL43" s="119"/>
      <c r="SPM43" s="119"/>
      <c r="SPN43" s="119"/>
      <c r="SPO43" s="119"/>
      <c r="SPP43" s="119"/>
      <c r="SPQ43" s="119"/>
      <c r="SPR43" s="119"/>
      <c r="SPS43" s="119"/>
      <c r="SPT43" s="119"/>
      <c r="SPU43" s="119"/>
      <c r="SPV43" s="119"/>
      <c r="SPW43" s="119"/>
      <c r="SPX43" s="119"/>
      <c r="SPY43" s="119"/>
      <c r="SPZ43" s="119"/>
      <c r="SQA43" s="119"/>
      <c r="SQB43" s="119"/>
      <c r="SQC43" s="118"/>
      <c r="SQD43" s="119"/>
      <c r="SQE43" s="119"/>
      <c r="SQF43" s="119"/>
      <c r="SQG43" s="119"/>
      <c r="SQH43" s="119"/>
      <c r="SQI43" s="119"/>
      <c r="SQJ43" s="119"/>
      <c r="SQK43" s="119"/>
      <c r="SQL43" s="119"/>
      <c r="SQM43" s="119"/>
      <c r="SQN43" s="119"/>
      <c r="SQO43" s="119"/>
      <c r="SQP43" s="119"/>
      <c r="SQQ43" s="119"/>
      <c r="SQR43" s="119"/>
      <c r="SQS43" s="119"/>
      <c r="SQT43" s="119"/>
      <c r="SQU43" s="119"/>
      <c r="SQV43" s="119"/>
      <c r="SQW43" s="119"/>
      <c r="SQX43" s="119"/>
      <c r="SQY43" s="118"/>
      <c r="SQZ43" s="119"/>
      <c r="SRA43" s="119"/>
      <c r="SRB43" s="119"/>
      <c r="SRC43" s="119"/>
      <c r="SRD43" s="119"/>
      <c r="SRE43" s="119"/>
      <c r="SRF43" s="119"/>
      <c r="SRG43" s="119"/>
      <c r="SRH43" s="119"/>
      <c r="SRI43" s="119"/>
      <c r="SRJ43" s="119"/>
      <c r="SRK43" s="119"/>
      <c r="SRL43" s="119"/>
      <c r="SRM43" s="119"/>
      <c r="SRN43" s="119"/>
      <c r="SRO43" s="119"/>
      <c r="SRP43" s="119"/>
      <c r="SRQ43" s="119"/>
      <c r="SRR43" s="119"/>
      <c r="SRS43" s="119"/>
      <c r="SRT43" s="119"/>
      <c r="SRU43" s="118"/>
      <c r="SRV43" s="119"/>
      <c r="SRW43" s="119"/>
      <c r="SRX43" s="119"/>
      <c r="SRY43" s="119"/>
      <c r="SRZ43" s="119"/>
      <c r="SSA43" s="119"/>
      <c r="SSB43" s="119"/>
      <c r="SSC43" s="119"/>
      <c r="SSD43" s="119"/>
      <c r="SSE43" s="119"/>
      <c r="SSF43" s="119"/>
      <c r="SSG43" s="119"/>
      <c r="SSH43" s="119"/>
      <c r="SSI43" s="119"/>
      <c r="SSJ43" s="119"/>
      <c r="SSK43" s="119"/>
      <c r="SSL43" s="119"/>
      <c r="SSM43" s="119"/>
      <c r="SSN43" s="119"/>
      <c r="SSO43" s="119"/>
      <c r="SSP43" s="119"/>
      <c r="SSQ43" s="118"/>
      <c r="SSR43" s="119"/>
      <c r="SSS43" s="119"/>
      <c r="SST43" s="119"/>
      <c r="SSU43" s="119"/>
      <c r="SSV43" s="119"/>
      <c r="SSW43" s="119"/>
      <c r="SSX43" s="119"/>
      <c r="SSY43" s="119"/>
      <c r="SSZ43" s="119"/>
      <c r="STA43" s="119"/>
      <c r="STB43" s="119"/>
      <c r="STC43" s="119"/>
      <c r="STD43" s="119"/>
      <c r="STE43" s="119"/>
      <c r="STF43" s="119"/>
      <c r="STG43" s="119"/>
      <c r="STH43" s="119"/>
      <c r="STI43" s="119"/>
      <c r="STJ43" s="119"/>
      <c r="STK43" s="119"/>
      <c r="STL43" s="119"/>
      <c r="STM43" s="118"/>
      <c r="STN43" s="119"/>
      <c r="STO43" s="119"/>
      <c r="STP43" s="119"/>
      <c r="STQ43" s="119"/>
      <c r="STR43" s="119"/>
      <c r="STS43" s="119"/>
      <c r="STT43" s="119"/>
      <c r="STU43" s="119"/>
      <c r="STV43" s="119"/>
      <c r="STW43" s="119"/>
      <c r="STX43" s="119"/>
      <c r="STY43" s="119"/>
      <c r="STZ43" s="119"/>
      <c r="SUA43" s="119"/>
      <c r="SUB43" s="119"/>
      <c r="SUC43" s="119"/>
      <c r="SUD43" s="119"/>
      <c r="SUE43" s="119"/>
      <c r="SUF43" s="119"/>
      <c r="SUG43" s="119"/>
      <c r="SUH43" s="119"/>
      <c r="SUI43" s="118"/>
      <c r="SUJ43" s="119"/>
      <c r="SUK43" s="119"/>
      <c r="SUL43" s="119"/>
      <c r="SUM43" s="119"/>
      <c r="SUN43" s="119"/>
      <c r="SUO43" s="119"/>
      <c r="SUP43" s="119"/>
      <c r="SUQ43" s="119"/>
      <c r="SUR43" s="119"/>
      <c r="SUS43" s="119"/>
      <c r="SUT43" s="119"/>
      <c r="SUU43" s="119"/>
      <c r="SUV43" s="119"/>
      <c r="SUW43" s="119"/>
      <c r="SUX43" s="119"/>
      <c r="SUY43" s="119"/>
      <c r="SUZ43" s="119"/>
      <c r="SVA43" s="119"/>
      <c r="SVB43" s="119"/>
      <c r="SVC43" s="119"/>
      <c r="SVD43" s="119"/>
      <c r="SVE43" s="118"/>
      <c r="SVF43" s="119"/>
      <c r="SVG43" s="119"/>
      <c r="SVH43" s="119"/>
      <c r="SVI43" s="119"/>
      <c r="SVJ43" s="119"/>
      <c r="SVK43" s="119"/>
      <c r="SVL43" s="119"/>
      <c r="SVM43" s="119"/>
      <c r="SVN43" s="119"/>
      <c r="SVO43" s="119"/>
      <c r="SVP43" s="119"/>
      <c r="SVQ43" s="119"/>
      <c r="SVR43" s="119"/>
      <c r="SVS43" s="119"/>
      <c r="SVT43" s="119"/>
      <c r="SVU43" s="119"/>
      <c r="SVV43" s="119"/>
      <c r="SVW43" s="119"/>
      <c r="SVX43" s="119"/>
      <c r="SVY43" s="119"/>
      <c r="SVZ43" s="119"/>
      <c r="SWA43" s="118"/>
      <c r="SWB43" s="119"/>
      <c r="SWC43" s="119"/>
      <c r="SWD43" s="119"/>
      <c r="SWE43" s="119"/>
      <c r="SWF43" s="119"/>
      <c r="SWG43" s="119"/>
      <c r="SWH43" s="119"/>
      <c r="SWI43" s="119"/>
      <c r="SWJ43" s="119"/>
      <c r="SWK43" s="119"/>
      <c r="SWL43" s="119"/>
      <c r="SWM43" s="119"/>
      <c r="SWN43" s="119"/>
      <c r="SWO43" s="119"/>
      <c r="SWP43" s="119"/>
      <c r="SWQ43" s="119"/>
      <c r="SWR43" s="119"/>
      <c r="SWS43" s="119"/>
      <c r="SWT43" s="119"/>
      <c r="SWU43" s="119"/>
      <c r="SWV43" s="119"/>
      <c r="SWW43" s="118"/>
      <c r="SWX43" s="119"/>
      <c r="SWY43" s="119"/>
      <c r="SWZ43" s="119"/>
      <c r="SXA43" s="119"/>
      <c r="SXB43" s="119"/>
      <c r="SXC43" s="119"/>
      <c r="SXD43" s="119"/>
      <c r="SXE43" s="119"/>
      <c r="SXF43" s="119"/>
      <c r="SXG43" s="119"/>
      <c r="SXH43" s="119"/>
      <c r="SXI43" s="119"/>
      <c r="SXJ43" s="119"/>
      <c r="SXK43" s="119"/>
      <c r="SXL43" s="119"/>
      <c r="SXM43" s="119"/>
      <c r="SXN43" s="119"/>
      <c r="SXO43" s="119"/>
      <c r="SXP43" s="119"/>
      <c r="SXQ43" s="119"/>
      <c r="SXR43" s="119"/>
      <c r="SXS43" s="118"/>
      <c r="SXT43" s="119"/>
      <c r="SXU43" s="119"/>
      <c r="SXV43" s="119"/>
      <c r="SXW43" s="119"/>
      <c r="SXX43" s="119"/>
      <c r="SXY43" s="119"/>
      <c r="SXZ43" s="119"/>
      <c r="SYA43" s="119"/>
      <c r="SYB43" s="119"/>
      <c r="SYC43" s="119"/>
      <c r="SYD43" s="119"/>
      <c r="SYE43" s="119"/>
      <c r="SYF43" s="119"/>
      <c r="SYG43" s="119"/>
      <c r="SYH43" s="119"/>
      <c r="SYI43" s="119"/>
      <c r="SYJ43" s="119"/>
      <c r="SYK43" s="119"/>
      <c r="SYL43" s="119"/>
      <c r="SYM43" s="119"/>
      <c r="SYN43" s="119"/>
      <c r="SYO43" s="118"/>
      <c r="SYP43" s="119"/>
      <c r="SYQ43" s="119"/>
      <c r="SYR43" s="119"/>
      <c r="SYS43" s="119"/>
      <c r="SYT43" s="119"/>
      <c r="SYU43" s="119"/>
      <c r="SYV43" s="119"/>
      <c r="SYW43" s="119"/>
      <c r="SYX43" s="119"/>
      <c r="SYY43" s="119"/>
      <c r="SYZ43" s="119"/>
      <c r="SZA43" s="119"/>
      <c r="SZB43" s="119"/>
      <c r="SZC43" s="119"/>
      <c r="SZD43" s="119"/>
      <c r="SZE43" s="119"/>
      <c r="SZF43" s="119"/>
      <c r="SZG43" s="119"/>
      <c r="SZH43" s="119"/>
      <c r="SZI43" s="119"/>
      <c r="SZJ43" s="119"/>
      <c r="SZK43" s="118"/>
      <c r="SZL43" s="119"/>
      <c r="SZM43" s="119"/>
      <c r="SZN43" s="119"/>
      <c r="SZO43" s="119"/>
      <c r="SZP43" s="119"/>
      <c r="SZQ43" s="119"/>
      <c r="SZR43" s="119"/>
      <c r="SZS43" s="119"/>
      <c r="SZT43" s="119"/>
      <c r="SZU43" s="119"/>
      <c r="SZV43" s="119"/>
      <c r="SZW43" s="119"/>
      <c r="SZX43" s="119"/>
      <c r="SZY43" s="119"/>
      <c r="SZZ43" s="119"/>
      <c r="TAA43" s="119"/>
      <c r="TAB43" s="119"/>
      <c r="TAC43" s="119"/>
      <c r="TAD43" s="119"/>
      <c r="TAE43" s="119"/>
      <c r="TAF43" s="119"/>
      <c r="TAG43" s="118"/>
      <c r="TAH43" s="119"/>
      <c r="TAI43" s="119"/>
      <c r="TAJ43" s="119"/>
      <c r="TAK43" s="119"/>
      <c r="TAL43" s="119"/>
      <c r="TAM43" s="119"/>
      <c r="TAN43" s="119"/>
      <c r="TAO43" s="119"/>
      <c r="TAP43" s="119"/>
      <c r="TAQ43" s="119"/>
      <c r="TAR43" s="119"/>
      <c r="TAS43" s="119"/>
      <c r="TAT43" s="119"/>
      <c r="TAU43" s="119"/>
      <c r="TAV43" s="119"/>
      <c r="TAW43" s="119"/>
      <c r="TAX43" s="119"/>
      <c r="TAY43" s="119"/>
      <c r="TAZ43" s="119"/>
      <c r="TBA43" s="119"/>
      <c r="TBB43" s="119"/>
      <c r="TBC43" s="118"/>
      <c r="TBD43" s="119"/>
      <c r="TBE43" s="119"/>
      <c r="TBF43" s="119"/>
      <c r="TBG43" s="119"/>
      <c r="TBH43" s="119"/>
      <c r="TBI43" s="119"/>
      <c r="TBJ43" s="119"/>
      <c r="TBK43" s="119"/>
      <c r="TBL43" s="119"/>
      <c r="TBM43" s="119"/>
      <c r="TBN43" s="119"/>
      <c r="TBO43" s="119"/>
      <c r="TBP43" s="119"/>
      <c r="TBQ43" s="119"/>
      <c r="TBR43" s="119"/>
      <c r="TBS43" s="119"/>
      <c r="TBT43" s="119"/>
      <c r="TBU43" s="119"/>
      <c r="TBV43" s="119"/>
      <c r="TBW43" s="119"/>
      <c r="TBX43" s="119"/>
      <c r="TBY43" s="118"/>
      <c r="TBZ43" s="119"/>
      <c r="TCA43" s="119"/>
      <c r="TCB43" s="119"/>
      <c r="TCC43" s="119"/>
      <c r="TCD43" s="119"/>
      <c r="TCE43" s="119"/>
      <c r="TCF43" s="119"/>
      <c r="TCG43" s="119"/>
      <c r="TCH43" s="119"/>
      <c r="TCI43" s="119"/>
      <c r="TCJ43" s="119"/>
      <c r="TCK43" s="119"/>
      <c r="TCL43" s="119"/>
      <c r="TCM43" s="119"/>
      <c r="TCN43" s="119"/>
      <c r="TCO43" s="119"/>
      <c r="TCP43" s="119"/>
      <c r="TCQ43" s="119"/>
      <c r="TCR43" s="119"/>
      <c r="TCS43" s="119"/>
      <c r="TCT43" s="119"/>
      <c r="TCU43" s="118"/>
      <c r="TCV43" s="119"/>
      <c r="TCW43" s="119"/>
      <c r="TCX43" s="119"/>
      <c r="TCY43" s="119"/>
      <c r="TCZ43" s="119"/>
      <c r="TDA43" s="119"/>
      <c r="TDB43" s="119"/>
      <c r="TDC43" s="119"/>
      <c r="TDD43" s="119"/>
      <c r="TDE43" s="119"/>
      <c r="TDF43" s="119"/>
      <c r="TDG43" s="119"/>
      <c r="TDH43" s="119"/>
      <c r="TDI43" s="119"/>
      <c r="TDJ43" s="119"/>
      <c r="TDK43" s="119"/>
      <c r="TDL43" s="119"/>
      <c r="TDM43" s="119"/>
      <c r="TDN43" s="119"/>
      <c r="TDO43" s="119"/>
      <c r="TDP43" s="119"/>
      <c r="TDQ43" s="118"/>
      <c r="TDR43" s="119"/>
      <c r="TDS43" s="119"/>
      <c r="TDT43" s="119"/>
      <c r="TDU43" s="119"/>
      <c r="TDV43" s="119"/>
      <c r="TDW43" s="119"/>
      <c r="TDX43" s="119"/>
      <c r="TDY43" s="119"/>
      <c r="TDZ43" s="119"/>
      <c r="TEA43" s="119"/>
      <c r="TEB43" s="119"/>
      <c r="TEC43" s="119"/>
      <c r="TED43" s="119"/>
      <c r="TEE43" s="119"/>
      <c r="TEF43" s="119"/>
      <c r="TEG43" s="119"/>
      <c r="TEH43" s="119"/>
      <c r="TEI43" s="119"/>
      <c r="TEJ43" s="119"/>
      <c r="TEK43" s="119"/>
      <c r="TEL43" s="119"/>
      <c r="TEM43" s="118"/>
      <c r="TEN43" s="119"/>
      <c r="TEO43" s="119"/>
      <c r="TEP43" s="119"/>
      <c r="TEQ43" s="119"/>
      <c r="TER43" s="119"/>
      <c r="TES43" s="119"/>
      <c r="TET43" s="119"/>
      <c r="TEU43" s="119"/>
      <c r="TEV43" s="119"/>
      <c r="TEW43" s="119"/>
      <c r="TEX43" s="119"/>
      <c r="TEY43" s="119"/>
      <c r="TEZ43" s="119"/>
      <c r="TFA43" s="119"/>
      <c r="TFB43" s="119"/>
      <c r="TFC43" s="119"/>
      <c r="TFD43" s="119"/>
      <c r="TFE43" s="119"/>
      <c r="TFF43" s="119"/>
      <c r="TFG43" s="119"/>
      <c r="TFH43" s="119"/>
      <c r="TFI43" s="118"/>
      <c r="TFJ43" s="119"/>
      <c r="TFK43" s="119"/>
      <c r="TFL43" s="119"/>
      <c r="TFM43" s="119"/>
      <c r="TFN43" s="119"/>
      <c r="TFO43" s="119"/>
      <c r="TFP43" s="119"/>
      <c r="TFQ43" s="119"/>
      <c r="TFR43" s="119"/>
      <c r="TFS43" s="119"/>
      <c r="TFT43" s="119"/>
      <c r="TFU43" s="119"/>
      <c r="TFV43" s="119"/>
      <c r="TFW43" s="119"/>
      <c r="TFX43" s="119"/>
      <c r="TFY43" s="119"/>
      <c r="TFZ43" s="119"/>
      <c r="TGA43" s="119"/>
      <c r="TGB43" s="119"/>
      <c r="TGC43" s="119"/>
      <c r="TGD43" s="119"/>
      <c r="TGE43" s="118"/>
      <c r="TGF43" s="119"/>
      <c r="TGG43" s="119"/>
      <c r="TGH43" s="119"/>
      <c r="TGI43" s="119"/>
      <c r="TGJ43" s="119"/>
      <c r="TGK43" s="119"/>
      <c r="TGL43" s="119"/>
      <c r="TGM43" s="119"/>
      <c r="TGN43" s="119"/>
      <c r="TGO43" s="119"/>
      <c r="TGP43" s="119"/>
      <c r="TGQ43" s="119"/>
      <c r="TGR43" s="119"/>
      <c r="TGS43" s="119"/>
      <c r="TGT43" s="119"/>
      <c r="TGU43" s="119"/>
      <c r="TGV43" s="119"/>
      <c r="TGW43" s="119"/>
      <c r="TGX43" s="119"/>
      <c r="TGY43" s="119"/>
      <c r="TGZ43" s="119"/>
      <c r="THA43" s="118"/>
      <c r="THB43" s="119"/>
      <c r="THC43" s="119"/>
      <c r="THD43" s="119"/>
      <c r="THE43" s="119"/>
      <c r="THF43" s="119"/>
      <c r="THG43" s="119"/>
      <c r="THH43" s="119"/>
      <c r="THI43" s="119"/>
      <c r="THJ43" s="119"/>
      <c r="THK43" s="119"/>
      <c r="THL43" s="119"/>
      <c r="THM43" s="119"/>
      <c r="THN43" s="119"/>
      <c r="THO43" s="119"/>
      <c r="THP43" s="119"/>
      <c r="THQ43" s="119"/>
      <c r="THR43" s="119"/>
      <c r="THS43" s="119"/>
      <c r="THT43" s="119"/>
      <c r="THU43" s="119"/>
      <c r="THV43" s="119"/>
      <c r="THW43" s="118"/>
      <c r="THX43" s="119"/>
      <c r="THY43" s="119"/>
      <c r="THZ43" s="119"/>
      <c r="TIA43" s="119"/>
      <c r="TIB43" s="119"/>
      <c r="TIC43" s="119"/>
      <c r="TID43" s="119"/>
      <c r="TIE43" s="119"/>
      <c r="TIF43" s="119"/>
      <c r="TIG43" s="119"/>
      <c r="TIH43" s="119"/>
      <c r="TII43" s="119"/>
      <c r="TIJ43" s="119"/>
      <c r="TIK43" s="119"/>
      <c r="TIL43" s="119"/>
      <c r="TIM43" s="119"/>
      <c r="TIN43" s="119"/>
      <c r="TIO43" s="119"/>
      <c r="TIP43" s="119"/>
      <c r="TIQ43" s="119"/>
      <c r="TIR43" s="119"/>
      <c r="TIS43" s="118"/>
      <c r="TIT43" s="119"/>
      <c r="TIU43" s="119"/>
      <c r="TIV43" s="119"/>
      <c r="TIW43" s="119"/>
      <c r="TIX43" s="119"/>
      <c r="TIY43" s="119"/>
      <c r="TIZ43" s="119"/>
      <c r="TJA43" s="119"/>
      <c r="TJB43" s="119"/>
      <c r="TJC43" s="119"/>
      <c r="TJD43" s="119"/>
      <c r="TJE43" s="119"/>
      <c r="TJF43" s="119"/>
      <c r="TJG43" s="119"/>
      <c r="TJH43" s="119"/>
      <c r="TJI43" s="119"/>
      <c r="TJJ43" s="119"/>
      <c r="TJK43" s="119"/>
      <c r="TJL43" s="119"/>
      <c r="TJM43" s="119"/>
      <c r="TJN43" s="119"/>
      <c r="TJO43" s="118"/>
      <c r="TJP43" s="119"/>
      <c r="TJQ43" s="119"/>
      <c r="TJR43" s="119"/>
      <c r="TJS43" s="119"/>
      <c r="TJT43" s="119"/>
      <c r="TJU43" s="119"/>
      <c r="TJV43" s="119"/>
      <c r="TJW43" s="119"/>
      <c r="TJX43" s="119"/>
      <c r="TJY43" s="119"/>
      <c r="TJZ43" s="119"/>
      <c r="TKA43" s="119"/>
      <c r="TKB43" s="119"/>
      <c r="TKC43" s="119"/>
      <c r="TKD43" s="119"/>
      <c r="TKE43" s="119"/>
      <c r="TKF43" s="119"/>
      <c r="TKG43" s="119"/>
      <c r="TKH43" s="119"/>
      <c r="TKI43" s="119"/>
      <c r="TKJ43" s="119"/>
      <c r="TKK43" s="118"/>
      <c r="TKL43" s="119"/>
      <c r="TKM43" s="119"/>
      <c r="TKN43" s="119"/>
      <c r="TKO43" s="119"/>
      <c r="TKP43" s="119"/>
      <c r="TKQ43" s="119"/>
      <c r="TKR43" s="119"/>
      <c r="TKS43" s="119"/>
      <c r="TKT43" s="119"/>
      <c r="TKU43" s="119"/>
      <c r="TKV43" s="119"/>
      <c r="TKW43" s="119"/>
      <c r="TKX43" s="119"/>
      <c r="TKY43" s="119"/>
      <c r="TKZ43" s="119"/>
      <c r="TLA43" s="119"/>
      <c r="TLB43" s="119"/>
      <c r="TLC43" s="119"/>
      <c r="TLD43" s="119"/>
      <c r="TLE43" s="119"/>
      <c r="TLF43" s="119"/>
      <c r="TLG43" s="118"/>
      <c r="TLH43" s="119"/>
      <c r="TLI43" s="119"/>
      <c r="TLJ43" s="119"/>
      <c r="TLK43" s="119"/>
      <c r="TLL43" s="119"/>
      <c r="TLM43" s="119"/>
      <c r="TLN43" s="119"/>
      <c r="TLO43" s="119"/>
      <c r="TLP43" s="119"/>
      <c r="TLQ43" s="119"/>
      <c r="TLR43" s="119"/>
      <c r="TLS43" s="119"/>
      <c r="TLT43" s="119"/>
      <c r="TLU43" s="119"/>
      <c r="TLV43" s="119"/>
      <c r="TLW43" s="119"/>
      <c r="TLX43" s="119"/>
      <c r="TLY43" s="119"/>
      <c r="TLZ43" s="119"/>
      <c r="TMA43" s="119"/>
      <c r="TMB43" s="119"/>
      <c r="TMC43" s="118"/>
      <c r="TMD43" s="119"/>
      <c r="TME43" s="119"/>
      <c r="TMF43" s="119"/>
      <c r="TMG43" s="119"/>
      <c r="TMH43" s="119"/>
      <c r="TMI43" s="119"/>
      <c r="TMJ43" s="119"/>
      <c r="TMK43" s="119"/>
      <c r="TML43" s="119"/>
      <c r="TMM43" s="119"/>
      <c r="TMN43" s="119"/>
      <c r="TMO43" s="119"/>
      <c r="TMP43" s="119"/>
      <c r="TMQ43" s="119"/>
      <c r="TMR43" s="119"/>
      <c r="TMS43" s="119"/>
      <c r="TMT43" s="119"/>
      <c r="TMU43" s="119"/>
      <c r="TMV43" s="119"/>
      <c r="TMW43" s="119"/>
      <c r="TMX43" s="119"/>
      <c r="TMY43" s="118"/>
      <c r="TMZ43" s="119"/>
      <c r="TNA43" s="119"/>
      <c r="TNB43" s="119"/>
      <c r="TNC43" s="119"/>
      <c r="TND43" s="119"/>
      <c r="TNE43" s="119"/>
      <c r="TNF43" s="119"/>
      <c r="TNG43" s="119"/>
      <c r="TNH43" s="119"/>
      <c r="TNI43" s="119"/>
      <c r="TNJ43" s="119"/>
      <c r="TNK43" s="119"/>
      <c r="TNL43" s="119"/>
      <c r="TNM43" s="119"/>
      <c r="TNN43" s="119"/>
      <c r="TNO43" s="119"/>
      <c r="TNP43" s="119"/>
      <c r="TNQ43" s="119"/>
      <c r="TNR43" s="119"/>
      <c r="TNS43" s="119"/>
      <c r="TNT43" s="119"/>
      <c r="TNU43" s="118"/>
      <c r="TNV43" s="119"/>
      <c r="TNW43" s="119"/>
      <c r="TNX43" s="119"/>
      <c r="TNY43" s="119"/>
      <c r="TNZ43" s="119"/>
      <c r="TOA43" s="119"/>
      <c r="TOB43" s="119"/>
      <c r="TOC43" s="119"/>
      <c r="TOD43" s="119"/>
      <c r="TOE43" s="119"/>
      <c r="TOF43" s="119"/>
      <c r="TOG43" s="119"/>
      <c r="TOH43" s="119"/>
      <c r="TOI43" s="119"/>
      <c r="TOJ43" s="119"/>
      <c r="TOK43" s="119"/>
      <c r="TOL43" s="119"/>
      <c r="TOM43" s="119"/>
      <c r="TON43" s="119"/>
      <c r="TOO43" s="119"/>
      <c r="TOP43" s="119"/>
      <c r="TOQ43" s="118"/>
      <c r="TOR43" s="119"/>
      <c r="TOS43" s="119"/>
      <c r="TOT43" s="119"/>
      <c r="TOU43" s="119"/>
      <c r="TOV43" s="119"/>
      <c r="TOW43" s="119"/>
      <c r="TOX43" s="119"/>
      <c r="TOY43" s="119"/>
      <c r="TOZ43" s="119"/>
      <c r="TPA43" s="119"/>
      <c r="TPB43" s="119"/>
      <c r="TPC43" s="119"/>
      <c r="TPD43" s="119"/>
      <c r="TPE43" s="119"/>
      <c r="TPF43" s="119"/>
      <c r="TPG43" s="119"/>
      <c r="TPH43" s="119"/>
      <c r="TPI43" s="119"/>
      <c r="TPJ43" s="119"/>
      <c r="TPK43" s="119"/>
      <c r="TPL43" s="119"/>
      <c r="TPM43" s="118"/>
      <c r="TPN43" s="119"/>
      <c r="TPO43" s="119"/>
      <c r="TPP43" s="119"/>
      <c r="TPQ43" s="119"/>
      <c r="TPR43" s="119"/>
      <c r="TPS43" s="119"/>
      <c r="TPT43" s="119"/>
      <c r="TPU43" s="119"/>
      <c r="TPV43" s="119"/>
      <c r="TPW43" s="119"/>
      <c r="TPX43" s="119"/>
      <c r="TPY43" s="119"/>
      <c r="TPZ43" s="119"/>
      <c r="TQA43" s="119"/>
      <c r="TQB43" s="119"/>
      <c r="TQC43" s="119"/>
      <c r="TQD43" s="119"/>
      <c r="TQE43" s="119"/>
      <c r="TQF43" s="119"/>
      <c r="TQG43" s="119"/>
      <c r="TQH43" s="119"/>
      <c r="TQI43" s="118"/>
      <c r="TQJ43" s="119"/>
      <c r="TQK43" s="119"/>
      <c r="TQL43" s="119"/>
      <c r="TQM43" s="119"/>
      <c r="TQN43" s="119"/>
      <c r="TQO43" s="119"/>
      <c r="TQP43" s="119"/>
      <c r="TQQ43" s="119"/>
      <c r="TQR43" s="119"/>
      <c r="TQS43" s="119"/>
      <c r="TQT43" s="119"/>
      <c r="TQU43" s="119"/>
      <c r="TQV43" s="119"/>
      <c r="TQW43" s="119"/>
      <c r="TQX43" s="119"/>
      <c r="TQY43" s="119"/>
      <c r="TQZ43" s="119"/>
      <c r="TRA43" s="119"/>
      <c r="TRB43" s="119"/>
      <c r="TRC43" s="119"/>
      <c r="TRD43" s="119"/>
      <c r="TRE43" s="118"/>
      <c r="TRF43" s="119"/>
      <c r="TRG43" s="119"/>
      <c r="TRH43" s="119"/>
      <c r="TRI43" s="119"/>
      <c r="TRJ43" s="119"/>
      <c r="TRK43" s="119"/>
      <c r="TRL43" s="119"/>
      <c r="TRM43" s="119"/>
      <c r="TRN43" s="119"/>
      <c r="TRO43" s="119"/>
      <c r="TRP43" s="119"/>
      <c r="TRQ43" s="119"/>
      <c r="TRR43" s="119"/>
      <c r="TRS43" s="119"/>
      <c r="TRT43" s="119"/>
      <c r="TRU43" s="119"/>
      <c r="TRV43" s="119"/>
      <c r="TRW43" s="119"/>
      <c r="TRX43" s="119"/>
      <c r="TRY43" s="119"/>
      <c r="TRZ43" s="119"/>
      <c r="TSA43" s="118"/>
      <c r="TSB43" s="119"/>
      <c r="TSC43" s="119"/>
      <c r="TSD43" s="119"/>
      <c r="TSE43" s="119"/>
      <c r="TSF43" s="119"/>
      <c r="TSG43" s="119"/>
      <c r="TSH43" s="119"/>
      <c r="TSI43" s="119"/>
      <c r="TSJ43" s="119"/>
      <c r="TSK43" s="119"/>
      <c r="TSL43" s="119"/>
      <c r="TSM43" s="119"/>
      <c r="TSN43" s="119"/>
      <c r="TSO43" s="119"/>
      <c r="TSP43" s="119"/>
      <c r="TSQ43" s="119"/>
      <c r="TSR43" s="119"/>
      <c r="TSS43" s="119"/>
      <c r="TST43" s="119"/>
      <c r="TSU43" s="119"/>
      <c r="TSV43" s="119"/>
      <c r="TSW43" s="118"/>
      <c r="TSX43" s="119"/>
      <c r="TSY43" s="119"/>
      <c r="TSZ43" s="119"/>
      <c r="TTA43" s="119"/>
      <c r="TTB43" s="119"/>
      <c r="TTC43" s="119"/>
      <c r="TTD43" s="119"/>
      <c r="TTE43" s="119"/>
      <c r="TTF43" s="119"/>
      <c r="TTG43" s="119"/>
      <c r="TTH43" s="119"/>
      <c r="TTI43" s="119"/>
      <c r="TTJ43" s="119"/>
      <c r="TTK43" s="119"/>
      <c r="TTL43" s="119"/>
      <c r="TTM43" s="119"/>
      <c r="TTN43" s="119"/>
      <c r="TTO43" s="119"/>
      <c r="TTP43" s="119"/>
      <c r="TTQ43" s="119"/>
      <c r="TTR43" s="119"/>
      <c r="TTS43" s="118"/>
      <c r="TTT43" s="119"/>
      <c r="TTU43" s="119"/>
      <c r="TTV43" s="119"/>
      <c r="TTW43" s="119"/>
      <c r="TTX43" s="119"/>
      <c r="TTY43" s="119"/>
      <c r="TTZ43" s="119"/>
      <c r="TUA43" s="119"/>
      <c r="TUB43" s="119"/>
      <c r="TUC43" s="119"/>
      <c r="TUD43" s="119"/>
      <c r="TUE43" s="119"/>
      <c r="TUF43" s="119"/>
      <c r="TUG43" s="119"/>
      <c r="TUH43" s="119"/>
      <c r="TUI43" s="119"/>
      <c r="TUJ43" s="119"/>
      <c r="TUK43" s="119"/>
      <c r="TUL43" s="119"/>
      <c r="TUM43" s="119"/>
      <c r="TUN43" s="119"/>
      <c r="TUO43" s="118"/>
      <c r="TUP43" s="119"/>
      <c r="TUQ43" s="119"/>
      <c r="TUR43" s="119"/>
      <c r="TUS43" s="119"/>
      <c r="TUT43" s="119"/>
      <c r="TUU43" s="119"/>
      <c r="TUV43" s="119"/>
      <c r="TUW43" s="119"/>
      <c r="TUX43" s="119"/>
      <c r="TUY43" s="119"/>
      <c r="TUZ43" s="119"/>
      <c r="TVA43" s="119"/>
      <c r="TVB43" s="119"/>
      <c r="TVC43" s="119"/>
      <c r="TVD43" s="119"/>
      <c r="TVE43" s="119"/>
      <c r="TVF43" s="119"/>
      <c r="TVG43" s="119"/>
      <c r="TVH43" s="119"/>
      <c r="TVI43" s="119"/>
      <c r="TVJ43" s="119"/>
      <c r="TVK43" s="118"/>
      <c r="TVL43" s="119"/>
      <c r="TVM43" s="119"/>
      <c r="TVN43" s="119"/>
      <c r="TVO43" s="119"/>
      <c r="TVP43" s="119"/>
      <c r="TVQ43" s="119"/>
      <c r="TVR43" s="119"/>
      <c r="TVS43" s="119"/>
      <c r="TVT43" s="119"/>
      <c r="TVU43" s="119"/>
      <c r="TVV43" s="119"/>
      <c r="TVW43" s="119"/>
      <c r="TVX43" s="119"/>
      <c r="TVY43" s="119"/>
      <c r="TVZ43" s="119"/>
      <c r="TWA43" s="119"/>
      <c r="TWB43" s="119"/>
      <c r="TWC43" s="119"/>
      <c r="TWD43" s="119"/>
      <c r="TWE43" s="119"/>
      <c r="TWF43" s="119"/>
      <c r="TWG43" s="118"/>
      <c r="TWH43" s="119"/>
      <c r="TWI43" s="119"/>
      <c r="TWJ43" s="119"/>
      <c r="TWK43" s="119"/>
      <c r="TWL43" s="119"/>
      <c r="TWM43" s="119"/>
      <c r="TWN43" s="119"/>
      <c r="TWO43" s="119"/>
      <c r="TWP43" s="119"/>
      <c r="TWQ43" s="119"/>
      <c r="TWR43" s="119"/>
      <c r="TWS43" s="119"/>
      <c r="TWT43" s="119"/>
      <c r="TWU43" s="119"/>
      <c r="TWV43" s="119"/>
      <c r="TWW43" s="119"/>
      <c r="TWX43" s="119"/>
      <c r="TWY43" s="119"/>
      <c r="TWZ43" s="119"/>
      <c r="TXA43" s="119"/>
      <c r="TXB43" s="119"/>
      <c r="TXC43" s="118"/>
      <c r="TXD43" s="119"/>
      <c r="TXE43" s="119"/>
      <c r="TXF43" s="119"/>
      <c r="TXG43" s="119"/>
      <c r="TXH43" s="119"/>
      <c r="TXI43" s="119"/>
      <c r="TXJ43" s="119"/>
      <c r="TXK43" s="119"/>
      <c r="TXL43" s="119"/>
      <c r="TXM43" s="119"/>
      <c r="TXN43" s="119"/>
      <c r="TXO43" s="119"/>
      <c r="TXP43" s="119"/>
      <c r="TXQ43" s="119"/>
      <c r="TXR43" s="119"/>
      <c r="TXS43" s="119"/>
      <c r="TXT43" s="119"/>
      <c r="TXU43" s="119"/>
      <c r="TXV43" s="119"/>
      <c r="TXW43" s="119"/>
      <c r="TXX43" s="119"/>
      <c r="TXY43" s="118"/>
      <c r="TXZ43" s="119"/>
      <c r="TYA43" s="119"/>
      <c r="TYB43" s="119"/>
      <c r="TYC43" s="119"/>
      <c r="TYD43" s="119"/>
      <c r="TYE43" s="119"/>
      <c r="TYF43" s="119"/>
      <c r="TYG43" s="119"/>
      <c r="TYH43" s="119"/>
      <c r="TYI43" s="119"/>
      <c r="TYJ43" s="119"/>
      <c r="TYK43" s="119"/>
      <c r="TYL43" s="119"/>
      <c r="TYM43" s="119"/>
      <c r="TYN43" s="119"/>
      <c r="TYO43" s="119"/>
      <c r="TYP43" s="119"/>
      <c r="TYQ43" s="119"/>
      <c r="TYR43" s="119"/>
      <c r="TYS43" s="119"/>
      <c r="TYT43" s="119"/>
      <c r="TYU43" s="118"/>
      <c r="TYV43" s="119"/>
      <c r="TYW43" s="119"/>
      <c r="TYX43" s="119"/>
      <c r="TYY43" s="119"/>
      <c r="TYZ43" s="119"/>
      <c r="TZA43" s="119"/>
      <c r="TZB43" s="119"/>
      <c r="TZC43" s="119"/>
      <c r="TZD43" s="119"/>
      <c r="TZE43" s="119"/>
      <c r="TZF43" s="119"/>
      <c r="TZG43" s="119"/>
      <c r="TZH43" s="119"/>
      <c r="TZI43" s="119"/>
      <c r="TZJ43" s="119"/>
      <c r="TZK43" s="119"/>
      <c r="TZL43" s="119"/>
      <c r="TZM43" s="119"/>
      <c r="TZN43" s="119"/>
      <c r="TZO43" s="119"/>
      <c r="TZP43" s="119"/>
      <c r="TZQ43" s="118"/>
      <c r="TZR43" s="119"/>
      <c r="TZS43" s="119"/>
      <c r="TZT43" s="119"/>
      <c r="TZU43" s="119"/>
      <c r="TZV43" s="119"/>
      <c r="TZW43" s="119"/>
      <c r="TZX43" s="119"/>
      <c r="TZY43" s="119"/>
      <c r="TZZ43" s="119"/>
      <c r="UAA43" s="119"/>
      <c r="UAB43" s="119"/>
      <c r="UAC43" s="119"/>
      <c r="UAD43" s="119"/>
      <c r="UAE43" s="119"/>
      <c r="UAF43" s="119"/>
      <c r="UAG43" s="119"/>
      <c r="UAH43" s="119"/>
      <c r="UAI43" s="119"/>
      <c r="UAJ43" s="119"/>
      <c r="UAK43" s="119"/>
      <c r="UAL43" s="119"/>
      <c r="UAM43" s="118"/>
      <c r="UAN43" s="119"/>
      <c r="UAO43" s="119"/>
      <c r="UAP43" s="119"/>
      <c r="UAQ43" s="119"/>
      <c r="UAR43" s="119"/>
      <c r="UAS43" s="119"/>
      <c r="UAT43" s="119"/>
      <c r="UAU43" s="119"/>
      <c r="UAV43" s="119"/>
      <c r="UAW43" s="119"/>
      <c r="UAX43" s="119"/>
      <c r="UAY43" s="119"/>
      <c r="UAZ43" s="119"/>
      <c r="UBA43" s="119"/>
      <c r="UBB43" s="119"/>
      <c r="UBC43" s="119"/>
      <c r="UBD43" s="119"/>
      <c r="UBE43" s="119"/>
      <c r="UBF43" s="119"/>
      <c r="UBG43" s="119"/>
      <c r="UBH43" s="119"/>
      <c r="UBI43" s="118"/>
      <c r="UBJ43" s="119"/>
      <c r="UBK43" s="119"/>
      <c r="UBL43" s="119"/>
      <c r="UBM43" s="119"/>
      <c r="UBN43" s="119"/>
      <c r="UBO43" s="119"/>
      <c r="UBP43" s="119"/>
      <c r="UBQ43" s="119"/>
      <c r="UBR43" s="119"/>
      <c r="UBS43" s="119"/>
      <c r="UBT43" s="119"/>
      <c r="UBU43" s="119"/>
      <c r="UBV43" s="119"/>
      <c r="UBW43" s="119"/>
      <c r="UBX43" s="119"/>
      <c r="UBY43" s="119"/>
      <c r="UBZ43" s="119"/>
      <c r="UCA43" s="119"/>
      <c r="UCB43" s="119"/>
      <c r="UCC43" s="119"/>
      <c r="UCD43" s="119"/>
      <c r="UCE43" s="118"/>
      <c r="UCF43" s="119"/>
      <c r="UCG43" s="119"/>
      <c r="UCH43" s="119"/>
      <c r="UCI43" s="119"/>
      <c r="UCJ43" s="119"/>
      <c r="UCK43" s="119"/>
      <c r="UCL43" s="119"/>
      <c r="UCM43" s="119"/>
      <c r="UCN43" s="119"/>
      <c r="UCO43" s="119"/>
      <c r="UCP43" s="119"/>
      <c r="UCQ43" s="119"/>
      <c r="UCR43" s="119"/>
      <c r="UCS43" s="119"/>
      <c r="UCT43" s="119"/>
      <c r="UCU43" s="119"/>
      <c r="UCV43" s="119"/>
      <c r="UCW43" s="119"/>
      <c r="UCX43" s="119"/>
      <c r="UCY43" s="119"/>
      <c r="UCZ43" s="119"/>
      <c r="UDA43" s="118"/>
      <c r="UDB43" s="119"/>
      <c r="UDC43" s="119"/>
      <c r="UDD43" s="119"/>
      <c r="UDE43" s="119"/>
      <c r="UDF43" s="119"/>
      <c r="UDG43" s="119"/>
      <c r="UDH43" s="119"/>
      <c r="UDI43" s="119"/>
      <c r="UDJ43" s="119"/>
      <c r="UDK43" s="119"/>
      <c r="UDL43" s="119"/>
      <c r="UDM43" s="119"/>
      <c r="UDN43" s="119"/>
      <c r="UDO43" s="119"/>
      <c r="UDP43" s="119"/>
      <c r="UDQ43" s="119"/>
      <c r="UDR43" s="119"/>
      <c r="UDS43" s="119"/>
      <c r="UDT43" s="119"/>
      <c r="UDU43" s="119"/>
      <c r="UDV43" s="119"/>
      <c r="UDW43" s="118"/>
      <c r="UDX43" s="119"/>
      <c r="UDY43" s="119"/>
      <c r="UDZ43" s="119"/>
      <c r="UEA43" s="119"/>
      <c r="UEB43" s="119"/>
      <c r="UEC43" s="119"/>
      <c r="UED43" s="119"/>
      <c r="UEE43" s="119"/>
      <c r="UEF43" s="119"/>
      <c r="UEG43" s="119"/>
      <c r="UEH43" s="119"/>
      <c r="UEI43" s="119"/>
      <c r="UEJ43" s="119"/>
      <c r="UEK43" s="119"/>
      <c r="UEL43" s="119"/>
      <c r="UEM43" s="119"/>
      <c r="UEN43" s="119"/>
      <c r="UEO43" s="119"/>
      <c r="UEP43" s="119"/>
      <c r="UEQ43" s="119"/>
      <c r="UER43" s="119"/>
      <c r="UES43" s="118"/>
      <c r="UET43" s="119"/>
      <c r="UEU43" s="119"/>
      <c r="UEV43" s="119"/>
      <c r="UEW43" s="119"/>
      <c r="UEX43" s="119"/>
      <c r="UEY43" s="119"/>
      <c r="UEZ43" s="119"/>
      <c r="UFA43" s="119"/>
      <c r="UFB43" s="119"/>
      <c r="UFC43" s="119"/>
      <c r="UFD43" s="119"/>
      <c r="UFE43" s="119"/>
      <c r="UFF43" s="119"/>
      <c r="UFG43" s="119"/>
      <c r="UFH43" s="119"/>
      <c r="UFI43" s="119"/>
      <c r="UFJ43" s="119"/>
      <c r="UFK43" s="119"/>
      <c r="UFL43" s="119"/>
      <c r="UFM43" s="119"/>
      <c r="UFN43" s="119"/>
      <c r="UFO43" s="118"/>
      <c r="UFP43" s="119"/>
      <c r="UFQ43" s="119"/>
      <c r="UFR43" s="119"/>
      <c r="UFS43" s="119"/>
      <c r="UFT43" s="119"/>
      <c r="UFU43" s="119"/>
      <c r="UFV43" s="119"/>
      <c r="UFW43" s="119"/>
      <c r="UFX43" s="119"/>
      <c r="UFY43" s="119"/>
      <c r="UFZ43" s="119"/>
      <c r="UGA43" s="119"/>
      <c r="UGB43" s="119"/>
      <c r="UGC43" s="119"/>
      <c r="UGD43" s="119"/>
      <c r="UGE43" s="119"/>
      <c r="UGF43" s="119"/>
      <c r="UGG43" s="119"/>
      <c r="UGH43" s="119"/>
      <c r="UGI43" s="119"/>
      <c r="UGJ43" s="119"/>
      <c r="UGK43" s="118"/>
      <c r="UGL43" s="119"/>
      <c r="UGM43" s="119"/>
      <c r="UGN43" s="119"/>
      <c r="UGO43" s="119"/>
      <c r="UGP43" s="119"/>
      <c r="UGQ43" s="119"/>
      <c r="UGR43" s="119"/>
      <c r="UGS43" s="119"/>
      <c r="UGT43" s="119"/>
      <c r="UGU43" s="119"/>
      <c r="UGV43" s="119"/>
      <c r="UGW43" s="119"/>
      <c r="UGX43" s="119"/>
      <c r="UGY43" s="119"/>
      <c r="UGZ43" s="119"/>
      <c r="UHA43" s="119"/>
      <c r="UHB43" s="119"/>
      <c r="UHC43" s="119"/>
      <c r="UHD43" s="119"/>
      <c r="UHE43" s="119"/>
      <c r="UHF43" s="119"/>
      <c r="UHG43" s="118"/>
      <c r="UHH43" s="119"/>
      <c r="UHI43" s="119"/>
      <c r="UHJ43" s="119"/>
      <c r="UHK43" s="119"/>
      <c r="UHL43" s="119"/>
      <c r="UHM43" s="119"/>
      <c r="UHN43" s="119"/>
      <c r="UHO43" s="119"/>
      <c r="UHP43" s="119"/>
      <c r="UHQ43" s="119"/>
      <c r="UHR43" s="119"/>
      <c r="UHS43" s="119"/>
      <c r="UHT43" s="119"/>
      <c r="UHU43" s="119"/>
      <c r="UHV43" s="119"/>
      <c r="UHW43" s="119"/>
      <c r="UHX43" s="119"/>
      <c r="UHY43" s="119"/>
      <c r="UHZ43" s="119"/>
      <c r="UIA43" s="119"/>
      <c r="UIB43" s="119"/>
      <c r="UIC43" s="118"/>
      <c r="UID43" s="119"/>
      <c r="UIE43" s="119"/>
      <c r="UIF43" s="119"/>
      <c r="UIG43" s="119"/>
      <c r="UIH43" s="119"/>
      <c r="UII43" s="119"/>
      <c r="UIJ43" s="119"/>
      <c r="UIK43" s="119"/>
      <c r="UIL43" s="119"/>
      <c r="UIM43" s="119"/>
      <c r="UIN43" s="119"/>
      <c r="UIO43" s="119"/>
      <c r="UIP43" s="119"/>
      <c r="UIQ43" s="119"/>
      <c r="UIR43" s="119"/>
      <c r="UIS43" s="119"/>
      <c r="UIT43" s="119"/>
      <c r="UIU43" s="119"/>
      <c r="UIV43" s="119"/>
      <c r="UIW43" s="119"/>
      <c r="UIX43" s="119"/>
      <c r="UIY43" s="118"/>
      <c r="UIZ43" s="119"/>
      <c r="UJA43" s="119"/>
      <c r="UJB43" s="119"/>
      <c r="UJC43" s="119"/>
      <c r="UJD43" s="119"/>
      <c r="UJE43" s="119"/>
      <c r="UJF43" s="119"/>
      <c r="UJG43" s="119"/>
      <c r="UJH43" s="119"/>
      <c r="UJI43" s="119"/>
      <c r="UJJ43" s="119"/>
      <c r="UJK43" s="119"/>
      <c r="UJL43" s="119"/>
      <c r="UJM43" s="119"/>
      <c r="UJN43" s="119"/>
      <c r="UJO43" s="119"/>
      <c r="UJP43" s="119"/>
      <c r="UJQ43" s="119"/>
      <c r="UJR43" s="119"/>
      <c r="UJS43" s="119"/>
      <c r="UJT43" s="119"/>
      <c r="UJU43" s="118"/>
      <c r="UJV43" s="119"/>
      <c r="UJW43" s="119"/>
      <c r="UJX43" s="119"/>
      <c r="UJY43" s="119"/>
      <c r="UJZ43" s="119"/>
      <c r="UKA43" s="119"/>
      <c r="UKB43" s="119"/>
      <c r="UKC43" s="119"/>
      <c r="UKD43" s="119"/>
      <c r="UKE43" s="119"/>
      <c r="UKF43" s="119"/>
      <c r="UKG43" s="119"/>
      <c r="UKH43" s="119"/>
      <c r="UKI43" s="119"/>
      <c r="UKJ43" s="119"/>
      <c r="UKK43" s="119"/>
      <c r="UKL43" s="119"/>
      <c r="UKM43" s="119"/>
      <c r="UKN43" s="119"/>
      <c r="UKO43" s="119"/>
      <c r="UKP43" s="119"/>
      <c r="UKQ43" s="118"/>
      <c r="UKR43" s="119"/>
      <c r="UKS43" s="119"/>
      <c r="UKT43" s="119"/>
      <c r="UKU43" s="119"/>
      <c r="UKV43" s="119"/>
      <c r="UKW43" s="119"/>
      <c r="UKX43" s="119"/>
      <c r="UKY43" s="119"/>
      <c r="UKZ43" s="119"/>
      <c r="ULA43" s="119"/>
      <c r="ULB43" s="119"/>
      <c r="ULC43" s="119"/>
      <c r="ULD43" s="119"/>
      <c r="ULE43" s="119"/>
      <c r="ULF43" s="119"/>
      <c r="ULG43" s="119"/>
      <c r="ULH43" s="119"/>
      <c r="ULI43" s="119"/>
      <c r="ULJ43" s="119"/>
      <c r="ULK43" s="119"/>
      <c r="ULL43" s="119"/>
      <c r="ULM43" s="118"/>
      <c r="ULN43" s="119"/>
      <c r="ULO43" s="119"/>
      <c r="ULP43" s="119"/>
      <c r="ULQ43" s="119"/>
      <c r="ULR43" s="119"/>
      <c r="ULS43" s="119"/>
      <c r="ULT43" s="119"/>
      <c r="ULU43" s="119"/>
      <c r="ULV43" s="119"/>
      <c r="ULW43" s="119"/>
      <c r="ULX43" s="119"/>
      <c r="ULY43" s="119"/>
      <c r="ULZ43" s="119"/>
      <c r="UMA43" s="119"/>
      <c r="UMB43" s="119"/>
      <c r="UMC43" s="119"/>
      <c r="UMD43" s="119"/>
      <c r="UME43" s="119"/>
      <c r="UMF43" s="119"/>
      <c r="UMG43" s="119"/>
      <c r="UMH43" s="119"/>
      <c r="UMI43" s="118"/>
      <c r="UMJ43" s="119"/>
      <c r="UMK43" s="119"/>
      <c r="UML43" s="119"/>
      <c r="UMM43" s="119"/>
      <c r="UMN43" s="119"/>
      <c r="UMO43" s="119"/>
      <c r="UMP43" s="119"/>
      <c r="UMQ43" s="119"/>
      <c r="UMR43" s="119"/>
      <c r="UMS43" s="119"/>
      <c r="UMT43" s="119"/>
      <c r="UMU43" s="119"/>
      <c r="UMV43" s="119"/>
      <c r="UMW43" s="119"/>
      <c r="UMX43" s="119"/>
      <c r="UMY43" s="119"/>
      <c r="UMZ43" s="119"/>
      <c r="UNA43" s="119"/>
      <c r="UNB43" s="119"/>
      <c r="UNC43" s="119"/>
      <c r="UND43" s="119"/>
      <c r="UNE43" s="118"/>
      <c r="UNF43" s="119"/>
      <c r="UNG43" s="119"/>
      <c r="UNH43" s="119"/>
      <c r="UNI43" s="119"/>
      <c r="UNJ43" s="119"/>
      <c r="UNK43" s="119"/>
      <c r="UNL43" s="119"/>
      <c r="UNM43" s="119"/>
      <c r="UNN43" s="119"/>
      <c r="UNO43" s="119"/>
      <c r="UNP43" s="119"/>
      <c r="UNQ43" s="119"/>
      <c r="UNR43" s="119"/>
      <c r="UNS43" s="119"/>
      <c r="UNT43" s="119"/>
      <c r="UNU43" s="119"/>
      <c r="UNV43" s="119"/>
      <c r="UNW43" s="119"/>
      <c r="UNX43" s="119"/>
      <c r="UNY43" s="119"/>
      <c r="UNZ43" s="119"/>
      <c r="UOA43" s="118"/>
      <c r="UOB43" s="119"/>
      <c r="UOC43" s="119"/>
      <c r="UOD43" s="119"/>
      <c r="UOE43" s="119"/>
      <c r="UOF43" s="119"/>
      <c r="UOG43" s="119"/>
      <c r="UOH43" s="119"/>
      <c r="UOI43" s="119"/>
      <c r="UOJ43" s="119"/>
      <c r="UOK43" s="119"/>
      <c r="UOL43" s="119"/>
      <c r="UOM43" s="119"/>
      <c r="UON43" s="119"/>
      <c r="UOO43" s="119"/>
      <c r="UOP43" s="119"/>
      <c r="UOQ43" s="119"/>
      <c r="UOR43" s="119"/>
      <c r="UOS43" s="119"/>
      <c r="UOT43" s="119"/>
      <c r="UOU43" s="119"/>
      <c r="UOV43" s="119"/>
      <c r="UOW43" s="118"/>
      <c r="UOX43" s="119"/>
      <c r="UOY43" s="119"/>
      <c r="UOZ43" s="119"/>
      <c r="UPA43" s="119"/>
      <c r="UPB43" s="119"/>
      <c r="UPC43" s="119"/>
      <c r="UPD43" s="119"/>
      <c r="UPE43" s="119"/>
      <c r="UPF43" s="119"/>
      <c r="UPG43" s="119"/>
      <c r="UPH43" s="119"/>
      <c r="UPI43" s="119"/>
      <c r="UPJ43" s="119"/>
      <c r="UPK43" s="119"/>
      <c r="UPL43" s="119"/>
      <c r="UPM43" s="119"/>
      <c r="UPN43" s="119"/>
      <c r="UPO43" s="119"/>
      <c r="UPP43" s="119"/>
      <c r="UPQ43" s="119"/>
      <c r="UPR43" s="119"/>
      <c r="UPS43" s="118"/>
      <c r="UPT43" s="119"/>
      <c r="UPU43" s="119"/>
      <c r="UPV43" s="119"/>
      <c r="UPW43" s="119"/>
      <c r="UPX43" s="119"/>
      <c r="UPY43" s="119"/>
      <c r="UPZ43" s="119"/>
      <c r="UQA43" s="119"/>
      <c r="UQB43" s="119"/>
      <c r="UQC43" s="119"/>
      <c r="UQD43" s="119"/>
      <c r="UQE43" s="119"/>
      <c r="UQF43" s="119"/>
      <c r="UQG43" s="119"/>
      <c r="UQH43" s="119"/>
      <c r="UQI43" s="119"/>
      <c r="UQJ43" s="119"/>
      <c r="UQK43" s="119"/>
      <c r="UQL43" s="119"/>
      <c r="UQM43" s="119"/>
      <c r="UQN43" s="119"/>
      <c r="UQO43" s="118"/>
      <c r="UQP43" s="119"/>
      <c r="UQQ43" s="119"/>
      <c r="UQR43" s="119"/>
      <c r="UQS43" s="119"/>
      <c r="UQT43" s="119"/>
      <c r="UQU43" s="119"/>
      <c r="UQV43" s="119"/>
      <c r="UQW43" s="119"/>
      <c r="UQX43" s="119"/>
      <c r="UQY43" s="119"/>
      <c r="UQZ43" s="119"/>
      <c r="URA43" s="119"/>
      <c r="URB43" s="119"/>
      <c r="URC43" s="119"/>
      <c r="URD43" s="119"/>
      <c r="URE43" s="119"/>
      <c r="URF43" s="119"/>
      <c r="URG43" s="119"/>
      <c r="URH43" s="119"/>
      <c r="URI43" s="119"/>
      <c r="URJ43" s="119"/>
      <c r="URK43" s="118"/>
      <c r="URL43" s="119"/>
      <c r="URM43" s="119"/>
      <c r="URN43" s="119"/>
      <c r="URO43" s="119"/>
      <c r="URP43" s="119"/>
      <c r="URQ43" s="119"/>
      <c r="URR43" s="119"/>
      <c r="URS43" s="119"/>
      <c r="URT43" s="119"/>
      <c r="URU43" s="119"/>
      <c r="URV43" s="119"/>
      <c r="URW43" s="119"/>
      <c r="URX43" s="119"/>
      <c r="URY43" s="119"/>
      <c r="URZ43" s="119"/>
      <c r="USA43" s="119"/>
      <c r="USB43" s="119"/>
      <c r="USC43" s="119"/>
      <c r="USD43" s="119"/>
      <c r="USE43" s="119"/>
      <c r="USF43" s="119"/>
      <c r="USG43" s="118"/>
      <c r="USH43" s="119"/>
      <c r="USI43" s="119"/>
      <c r="USJ43" s="119"/>
      <c r="USK43" s="119"/>
      <c r="USL43" s="119"/>
      <c r="USM43" s="119"/>
      <c r="USN43" s="119"/>
      <c r="USO43" s="119"/>
      <c r="USP43" s="119"/>
      <c r="USQ43" s="119"/>
      <c r="USR43" s="119"/>
      <c r="USS43" s="119"/>
      <c r="UST43" s="119"/>
      <c r="USU43" s="119"/>
      <c r="USV43" s="119"/>
      <c r="USW43" s="119"/>
      <c r="USX43" s="119"/>
      <c r="USY43" s="119"/>
      <c r="USZ43" s="119"/>
      <c r="UTA43" s="119"/>
      <c r="UTB43" s="119"/>
      <c r="UTC43" s="118"/>
      <c r="UTD43" s="119"/>
      <c r="UTE43" s="119"/>
      <c r="UTF43" s="119"/>
      <c r="UTG43" s="119"/>
      <c r="UTH43" s="119"/>
      <c r="UTI43" s="119"/>
      <c r="UTJ43" s="119"/>
      <c r="UTK43" s="119"/>
      <c r="UTL43" s="119"/>
      <c r="UTM43" s="119"/>
      <c r="UTN43" s="119"/>
      <c r="UTO43" s="119"/>
      <c r="UTP43" s="119"/>
      <c r="UTQ43" s="119"/>
      <c r="UTR43" s="119"/>
      <c r="UTS43" s="119"/>
      <c r="UTT43" s="119"/>
      <c r="UTU43" s="119"/>
      <c r="UTV43" s="119"/>
      <c r="UTW43" s="119"/>
      <c r="UTX43" s="119"/>
      <c r="UTY43" s="118"/>
      <c r="UTZ43" s="119"/>
      <c r="UUA43" s="119"/>
      <c r="UUB43" s="119"/>
      <c r="UUC43" s="119"/>
      <c r="UUD43" s="119"/>
      <c r="UUE43" s="119"/>
      <c r="UUF43" s="119"/>
      <c r="UUG43" s="119"/>
      <c r="UUH43" s="119"/>
      <c r="UUI43" s="119"/>
      <c r="UUJ43" s="119"/>
      <c r="UUK43" s="119"/>
      <c r="UUL43" s="119"/>
      <c r="UUM43" s="119"/>
      <c r="UUN43" s="119"/>
      <c r="UUO43" s="119"/>
      <c r="UUP43" s="119"/>
      <c r="UUQ43" s="119"/>
      <c r="UUR43" s="119"/>
      <c r="UUS43" s="119"/>
      <c r="UUT43" s="119"/>
      <c r="UUU43" s="118"/>
      <c r="UUV43" s="119"/>
      <c r="UUW43" s="119"/>
      <c r="UUX43" s="119"/>
      <c r="UUY43" s="119"/>
      <c r="UUZ43" s="119"/>
      <c r="UVA43" s="119"/>
      <c r="UVB43" s="119"/>
      <c r="UVC43" s="119"/>
      <c r="UVD43" s="119"/>
      <c r="UVE43" s="119"/>
      <c r="UVF43" s="119"/>
      <c r="UVG43" s="119"/>
      <c r="UVH43" s="119"/>
      <c r="UVI43" s="119"/>
      <c r="UVJ43" s="119"/>
      <c r="UVK43" s="119"/>
      <c r="UVL43" s="119"/>
      <c r="UVM43" s="119"/>
      <c r="UVN43" s="119"/>
      <c r="UVO43" s="119"/>
      <c r="UVP43" s="119"/>
      <c r="UVQ43" s="118"/>
      <c r="UVR43" s="119"/>
      <c r="UVS43" s="119"/>
      <c r="UVT43" s="119"/>
      <c r="UVU43" s="119"/>
      <c r="UVV43" s="119"/>
      <c r="UVW43" s="119"/>
      <c r="UVX43" s="119"/>
      <c r="UVY43" s="119"/>
      <c r="UVZ43" s="119"/>
      <c r="UWA43" s="119"/>
      <c r="UWB43" s="119"/>
      <c r="UWC43" s="119"/>
      <c r="UWD43" s="119"/>
      <c r="UWE43" s="119"/>
      <c r="UWF43" s="119"/>
      <c r="UWG43" s="119"/>
      <c r="UWH43" s="119"/>
      <c r="UWI43" s="119"/>
      <c r="UWJ43" s="119"/>
      <c r="UWK43" s="119"/>
      <c r="UWL43" s="119"/>
      <c r="UWM43" s="118"/>
      <c r="UWN43" s="119"/>
      <c r="UWO43" s="119"/>
      <c r="UWP43" s="119"/>
      <c r="UWQ43" s="119"/>
      <c r="UWR43" s="119"/>
      <c r="UWS43" s="119"/>
      <c r="UWT43" s="119"/>
      <c r="UWU43" s="119"/>
      <c r="UWV43" s="119"/>
      <c r="UWW43" s="119"/>
      <c r="UWX43" s="119"/>
      <c r="UWY43" s="119"/>
      <c r="UWZ43" s="119"/>
      <c r="UXA43" s="119"/>
      <c r="UXB43" s="119"/>
      <c r="UXC43" s="119"/>
      <c r="UXD43" s="119"/>
      <c r="UXE43" s="119"/>
      <c r="UXF43" s="119"/>
      <c r="UXG43" s="119"/>
      <c r="UXH43" s="119"/>
      <c r="UXI43" s="118"/>
      <c r="UXJ43" s="119"/>
      <c r="UXK43" s="119"/>
      <c r="UXL43" s="119"/>
      <c r="UXM43" s="119"/>
      <c r="UXN43" s="119"/>
      <c r="UXO43" s="119"/>
      <c r="UXP43" s="119"/>
      <c r="UXQ43" s="119"/>
      <c r="UXR43" s="119"/>
      <c r="UXS43" s="119"/>
      <c r="UXT43" s="119"/>
      <c r="UXU43" s="119"/>
      <c r="UXV43" s="119"/>
      <c r="UXW43" s="119"/>
      <c r="UXX43" s="119"/>
      <c r="UXY43" s="119"/>
      <c r="UXZ43" s="119"/>
      <c r="UYA43" s="119"/>
      <c r="UYB43" s="119"/>
      <c r="UYC43" s="119"/>
      <c r="UYD43" s="119"/>
      <c r="UYE43" s="118"/>
      <c r="UYF43" s="119"/>
      <c r="UYG43" s="119"/>
      <c r="UYH43" s="119"/>
      <c r="UYI43" s="119"/>
      <c r="UYJ43" s="119"/>
      <c r="UYK43" s="119"/>
      <c r="UYL43" s="119"/>
      <c r="UYM43" s="119"/>
      <c r="UYN43" s="119"/>
      <c r="UYO43" s="119"/>
      <c r="UYP43" s="119"/>
      <c r="UYQ43" s="119"/>
      <c r="UYR43" s="119"/>
      <c r="UYS43" s="119"/>
      <c r="UYT43" s="119"/>
      <c r="UYU43" s="119"/>
      <c r="UYV43" s="119"/>
      <c r="UYW43" s="119"/>
      <c r="UYX43" s="119"/>
      <c r="UYY43" s="119"/>
      <c r="UYZ43" s="119"/>
      <c r="UZA43" s="118"/>
      <c r="UZB43" s="119"/>
      <c r="UZC43" s="119"/>
      <c r="UZD43" s="119"/>
      <c r="UZE43" s="119"/>
      <c r="UZF43" s="119"/>
      <c r="UZG43" s="119"/>
      <c r="UZH43" s="119"/>
      <c r="UZI43" s="119"/>
      <c r="UZJ43" s="119"/>
      <c r="UZK43" s="119"/>
      <c r="UZL43" s="119"/>
      <c r="UZM43" s="119"/>
      <c r="UZN43" s="119"/>
      <c r="UZO43" s="119"/>
      <c r="UZP43" s="119"/>
      <c r="UZQ43" s="119"/>
      <c r="UZR43" s="119"/>
      <c r="UZS43" s="119"/>
      <c r="UZT43" s="119"/>
      <c r="UZU43" s="119"/>
      <c r="UZV43" s="119"/>
      <c r="UZW43" s="118"/>
      <c r="UZX43" s="119"/>
      <c r="UZY43" s="119"/>
      <c r="UZZ43" s="119"/>
      <c r="VAA43" s="119"/>
      <c r="VAB43" s="119"/>
      <c r="VAC43" s="119"/>
      <c r="VAD43" s="119"/>
      <c r="VAE43" s="119"/>
      <c r="VAF43" s="119"/>
      <c r="VAG43" s="119"/>
      <c r="VAH43" s="119"/>
      <c r="VAI43" s="119"/>
      <c r="VAJ43" s="119"/>
      <c r="VAK43" s="119"/>
      <c r="VAL43" s="119"/>
      <c r="VAM43" s="119"/>
      <c r="VAN43" s="119"/>
      <c r="VAO43" s="119"/>
      <c r="VAP43" s="119"/>
      <c r="VAQ43" s="119"/>
      <c r="VAR43" s="119"/>
      <c r="VAS43" s="118"/>
      <c r="VAT43" s="119"/>
      <c r="VAU43" s="119"/>
      <c r="VAV43" s="119"/>
      <c r="VAW43" s="119"/>
      <c r="VAX43" s="119"/>
      <c r="VAY43" s="119"/>
      <c r="VAZ43" s="119"/>
      <c r="VBA43" s="119"/>
      <c r="VBB43" s="119"/>
      <c r="VBC43" s="119"/>
      <c r="VBD43" s="119"/>
      <c r="VBE43" s="119"/>
      <c r="VBF43" s="119"/>
      <c r="VBG43" s="119"/>
      <c r="VBH43" s="119"/>
      <c r="VBI43" s="119"/>
      <c r="VBJ43" s="119"/>
      <c r="VBK43" s="119"/>
      <c r="VBL43" s="119"/>
      <c r="VBM43" s="119"/>
      <c r="VBN43" s="119"/>
      <c r="VBO43" s="118"/>
      <c r="VBP43" s="119"/>
      <c r="VBQ43" s="119"/>
      <c r="VBR43" s="119"/>
      <c r="VBS43" s="119"/>
      <c r="VBT43" s="119"/>
      <c r="VBU43" s="119"/>
      <c r="VBV43" s="119"/>
      <c r="VBW43" s="119"/>
      <c r="VBX43" s="119"/>
      <c r="VBY43" s="119"/>
      <c r="VBZ43" s="119"/>
      <c r="VCA43" s="119"/>
      <c r="VCB43" s="119"/>
      <c r="VCC43" s="119"/>
      <c r="VCD43" s="119"/>
      <c r="VCE43" s="119"/>
      <c r="VCF43" s="119"/>
      <c r="VCG43" s="119"/>
      <c r="VCH43" s="119"/>
      <c r="VCI43" s="119"/>
      <c r="VCJ43" s="119"/>
      <c r="VCK43" s="118"/>
      <c r="VCL43" s="119"/>
      <c r="VCM43" s="119"/>
      <c r="VCN43" s="119"/>
      <c r="VCO43" s="119"/>
      <c r="VCP43" s="119"/>
      <c r="VCQ43" s="119"/>
      <c r="VCR43" s="119"/>
      <c r="VCS43" s="119"/>
      <c r="VCT43" s="119"/>
      <c r="VCU43" s="119"/>
      <c r="VCV43" s="119"/>
      <c r="VCW43" s="119"/>
      <c r="VCX43" s="119"/>
      <c r="VCY43" s="119"/>
      <c r="VCZ43" s="119"/>
      <c r="VDA43" s="119"/>
      <c r="VDB43" s="119"/>
      <c r="VDC43" s="119"/>
      <c r="VDD43" s="119"/>
      <c r="VDE43" s="119"/>
      <c r="VDF43" s="119"/>
      <c r="VDG43" s="118"/>
      <c r="VDH43" s="119"/>
      <c r="VDI43" s="119"/>
      <c r="VDJ43" s="119"/>
      <c r="VDK43" s="119"/>
      <c r="VDL43" s="119"/>
      <c r="VDM43" s="119"/>
      <c r="VDN43" s="119"/>
      <c r="VDO43" s="119"/>
      <c r="VDP43" s="119"/>
      <c r="VDQ43" s="119"/>
      <c r="VDR43" s="119"/>
      <c r="VDS43" s="119"/>
      <c r="VDT43" s="119"/>
      <c r="VDU43" s="119"/>
      <c r="VDV43" s="119"/>
      <c r="VDW43" s="119"/>
      <c r="VDX43" s="119"/>
      <c r="VDY43" s="119"/>
      <c r="VDZ43" s="119"/>
      <c r="VEA43" s="119"/>
      <c r="VEB43" s="119"/>
      <c r="VEC43" s="118"/>
      <c r="VED43" s="119"/>
      <c r="VEE43" s="119"/>
      <c r="VEF43" s="119"/>
      <c r="VEG43" s="119"/>
      <c r="VEH43" s="119"/>
      <c r="VEI43" s="119"/>
      <c r="VEJ43" s="119"/>
      <c r="VEK43" s="119"/>
      <c r="VEL43" s="119"/>
      <c r="VEM43" s="119"/>
      <c r="VEN43" s="119"/>
      <c r="VEO43" s="119"/>
      <c r="VEP43" s="119"/>
      <c r="VEQ43" s="119"/>
      <c r="VER43" s="119"/>
      <c r="VES43" s="119"/>
      <c r="VET43" s="119"/>
      <c r="VEU43" s="119"/>
      <c r="VEV43" s="119"/>
      <c r="VEW43" s="119"/>
      <c r="VEX43" s="119"/>
      <c r="VEY43" s="118"/>
      <c r="VEZ43" s="119"/>
      <c r="VFA43" s="119"/>
      <c r="VFB43" s="119"/>
      <c r="VFC43" s="119"/>
      <c r="VFD43" s="119"/>
      <c r="VFE43" s="119"/>
      <c r="VFF43" s="119"/>
      <c r="VFG43" s="119"/>
      <c r="VFH43" s="119"/>
      <c r="VFI43" s="119"/>
      <c r="VFJ43" s="119"/>
      <c r="VFK43" s="119"/>
      <c r="VFL43" s="119"/>
      <c r="VFM43" s="119"/>
      <c r="VFN43" s="119"/>
      <c r="VFO43" s="119"/>
      <c r="VFP43" s="119"/>
      <c r="VFQ43" s="119"/>
      <c r="VFR43" s="119"/>
      <c r="VFS43" s="119"/>
      <c r="VFT43" s="119"/>
      <c r="VFU43" s="118"/>
      <c r="VFV43" s="119"/>
      <c r="VFW43" s="119"/>
      <c r="VFX43" s="119"/>
      <c r="VFY43" s="119"/>
      <c r="VFZ43" s="119"/>
      <c r="VGA43" s="119"/>
      <c r="VGB43" s="119"/>
      <c r="VGC43" s="119"/>
      <c r="VGD43" s="119"/>
      <c r="VGE43" s="119"/>
      <c r="VGF43" s="119"/>
      <c r="VGG43" s="119"/>
      <c r="VGH43" s="119"/>
      <c r="VGI43" s="119"/>
      <c r="VGJ43" s="119"/>
      <c r="VGK43" s="119"/>
      <c r="VGL43" s="119"/>
      <c r="VGM43" s="119"/>
      <c r="VGN43" s="119"/>
      <c r="VGO43" s="119"/>
      <c r="VGP43" s="119"/>
      <c r="VGQ43" s="118"/>
      <c r="VGR43" s="119"/>
      <c r="VGS43" s="119"/>
      <c r="VGT43" s="119"/>
      <c r="VGU43" s="119"/>
      <c r="VGV43" s="119"/>
      <c r="VGW43" s="119"/>
      <c r="VGX43" s="119"/>
      <c r="VGY43" s="119"/>
      <c r="VGZ43" s="119"/>
      <c r="VHA43" s="119"/>
      <c r="VHB43" s="119"/>
      <c r="VHC43" s="119"/>
      <c r="VHD43" s="119"/>
      <c r="VHE43" s="119"/>
      <c r="VHF43" s="119"/>
      <c r="VHG43" s="119"/>
      <c r="VHH43" s="119"/>
      <c r="VHI43" s="119"/>
      <c r="VHJ43" s="119"/>
      <c r="VHK43" s="119"/>
      <c r="VHL43" s="119"/>
      <c r="VHM43" s="118"/>
      <c r="VHN43" s="119"/>
      <c r="VHO43" s="119"/>
      <c r="VHP43" s="119"/>
      <c r="VHQ43" s="119"/>
      <c r="VHR43" s="119"/>
      <c r="VHS43" s="119"/>
      <c r="VHT43" s="119"/>
      <c r="VHU43" s="119"/>
      <c r="VHV43" s="119"/>
      <c r="VHW43" s="119"/>
      <c r="VHX43" s="119"/>
      <c r="VHY43" s="119"/>
      <c r="VHZ43" s="119"/>
      <c r="VIA43" s="119"/>
      <c r="VIB43" s="119"/>
      <c r="VIC43" s="119"/>
      <c r="VID43" s="119"/>
      <c r="VIE43" s="119"/>
      <c r="VIF43" s="119"/>
      <c r="VIG43" s="119"/>
      <c r="VIH43" s="119"/>
      <c r="VII43" s="118"/>
      <c r="VIJ43" s="119"/>
      <c r="VIK43" s="119"/>
      <c r="VIL43" s="119"/>
      <c r="VIM43" s="119"/>
      <c r="VIN43" s="119"/>
      <c r="VIO43" s="119"/>
      <c r="VIP43" s="119"/>
      <c r="VIQ43" s="119"/>
      <c r="VIR43" s="119"/>
      <c r="VIS43" s="119"/>
      <c r="VIT43" s="119"/>
      <c r="VIU43" s="119"/>
      <c r="VIV43" s="119"/>
      <c r="VIW43" s="119"/>
      <c r="VIX43" s="119"/>
      <c r="VIY43" s="119"/>
      <c r="VIZ43" s="119"/>
      <c r="VJA43" s="119"/>
      <c r="VJB43" s="119"/>
      <c r="VJC43" s="119"/>
      <c r="VJD43" s="119"/>
      <c r="VJE43" s="118"/>
      <c r="VJF43" s="119"/>
      <c r="VJG43" s="119"/>
      <c r="VJH43" s="119"/>
      <c r="VJI43" s="119"/>
      <c r="VJJ43" s="119"/>
      <c r="VJK43" s="119"/>
      <c r="VJL43" s="119"/>
      <c r="VJM43" s="119"/>
      <c r="VJN43" s="119"/>
      <c r="VJO43" s="119"/>
      <c r="VJP43" s="119"/>
      <c r="VJQ43" s="119"/>
      <c r="VJR43" s="119"/>
      <c r="VJS43" s="119"/>
      <c r="VJT43" s="119"/>
      <c r="VJU43" s="119"/>
      <c r="VJV43" s="119"/>
      <c r="VJW43" s="119"/>
      <c r="VJX43" s="119"/>
      <c r="VJY43" s="119"/>
      <c r="VJZ43" s="119"/>
      <c r="VKA43" s="118"/>
      <c r="VKB43" s="119"/>
      <c r="VKC43" s="119"/>
      <c r="VKD43" s="119"/>
      <c r="VKE43" s="119"/>
      <c r="VKF43" s="119"/>
      <c r="VKG43" s="119"/>
      <c r="VKH43" s="119"/>
      <c r="VKI43" s="119"/>
      <c r="VKJ43" s="119"/>
      <c r="VKK43" s="119"/>
      <c r="VKL43" s="119"/>
      <c r="VKM43" s="119"/>
      <c r="VKN43" s="119"/>
      <c r="VKO43" s="119"/>
      <c r="VKP43" s="119"/>
      <c r="VKQ43" s="119"/>
      <c r="VKR43" s="119"/>
      <c r="VKS43" s="119"/>
      <c r="VKT43" s="119"/>
      <c r="VKU43" s="119"/>
      <c r="VKV43" s="119"/>
      <c r="VKW43" s="118"/>
      <c r="VKX43" s="119"/>
      <c r="VKY43" s="119"/>
      <c r="VKZ43" s="119"/>
      <c r="VLA43" s="119"/>
      <c r="VLB43" s="119"/>
      <c r="VLC43" s="119"/>
      <c r="VLD43" s="119"/>
      <c r="VLE43" s="119"/>
      <c r="VLF43" s="119"/>
      <c r="VLG43" s="119"/>
      <c r="VLH43" s="119"/>
      <c r="VLI43" s="119"/>
      <c r="VLJ43" s="119"/>
      <c r="VLK43" s="119"/>
      <c r="VLL43" s="119"/>
      <c r="VLM43" s="119"/>
      <c r="VLN43" s="119"/>
      <c r="VLO43" s="119"/>
      <c r="VLP43" s="119"/>
      <c r="VLQ43" s="119"/>
      <c r="VLR43" s="119"/>
      <c r="VLS43" s="118"/>
      <c r="VLT43" s="119"/>
      <c r="VLU43" s="119"/>
      <c r="VLV43" s="119"/>
      <c r="VLW43" s="119"/>
      <c r="VLX43" s="119"/>
      <c r="VLY43" s="119"/>
      <c r="VLZ43" s="119"/>
      <c r="VMA43" s="119"/>
      <c r="VMB43" s="119"/>
      <c r="VMC43" s="119"/>
      <c r="VMD43" s="119"/>
      <c r="VME43" s="119"/>
      <c r="VMF43" s="119"/>
      <c r="VMG43" s="119"/>
      <c r="VMH43" s="119"/>
      <c r="VMI43" s="119"/>
      <c r="VMJ43" s="119"/>
      <c r="VMK43" s="119"/>
      <c r="VML43" s="119"/>
      <c r="VMM43" s="119"/>
      <c r="VMN43" s="119"/>
      <c r="VMO43" s="118"/>
      <c r="VMP43" s="119"/>
      <c r="VMQ43" s="119"/>
      <c r="VMR43" s="119"/>
      <c r="VMS43" s="119"/>
      <c r="VMT43" s="119"/>
      <c r="VMU43" s="119"/>
      <c r="VMV43" s="119"/>
      <c r="VMW43" s="119"/>
      <c r="VMX43" s="119"/>
      <c r="VMY43" s="119"/>
      <c r="VMZ43" s="119"/>
      <c r="VNA43" s="119"/>
      <c r="VNB43" s="119"/>
      <c r="VNC43" s="119"/>
      <c r="VND43" s="119"/>
      <c r="VNE43" s="119"/>
      <c r="VNF43" s="119"/>
      <c r="VNG43" s="119"/>
      <c r="VNH43" s="119"/>
      <c r="VNI43" s="119"/>
      <c r="VNJ43" s="119"/>
      <c r="VNK43" s="118"/>
      <c r="VNL43" s="119"/>
      <c r="VNM43" s="119"/>
      <c r="VNN43" s="119"/>
      <c r="VNO43" s="119"/>
      <c r="VNP43" s="119"/>
      <c r="VNQ43" s="119"/>
      <c r="VNR43" s="119"/>
      <c r="VNS43" s="119"/>
      <c r="VNT43" s="119"/>
      <c r="VNU43" s="119"/>
      <c r="VNV43" s="119"/>
      <c r="VNW43" s="119"/>
      <c r="VNX43" s="119"/>
      <c r="VNY43" s="119"/>
      <c r="VNZ43" s="119"/>
      <c r="VOA43" s="119"/>
      <c r="VOB43" s="119"/>
      <c r="VOC43" s="119"/>
      <c r="VOD43" s="119"/>
      <c r="VOE43" s="119"/>
      <c r="VOF43" s="119"/>
      <c r="VOG43" s="118"/>
      <c r="VOH43" s="119"/>
      <c r="VOI43" s="119"/>
      <c r="VOJ43" s="119"/>
      <c r="VOK43" s="119"/>
      <c r="VOL43" s="119"/>
      <c r="VOM43" s="119"/>
      <c r="VON43" s="119"/>
      <c r="VOO43" s="119"/>
      <c r="VOP43" s="119"/>
      <c r="VOQ43" s="119"/>
      <c r="VOR43" s="119"/>
      <c r="VOS43" s="119"/>
      <c r="VOT43" s="119"/>
      <c r="VOU43" s="119"/>
      <c r="VOV43" s="119"/>
      <c r="VOW43" s="119"/>
      <c r="VOX43" s="119"/>
      <c r="VOY43" s="119"/>
      <c r="VOZ43" s="119"/>
      <c r="VPA43" s="119"/>
      <c r="VPB43" s="119"/>
      <c r="VPC43" s="118"/>
      <c r="VPD43" s="119"/>
      <c r="VPE43" s="119"/>
      <c r="VPF43" s="119"/>
      <c r="VPG43" s="119"/>
      <c r="VPH43" s="119"/>
      <c r="VPI43" s="119"/>
      <c r="VPJ43" s="119"/>
      <c r="VPK43" s="119"/>
      <c r="VPL43" s="119"/>
      <c r="VPM43" s="119"/>
      <c r="VPN43" s="119"/>
      <c r="VPO43" s="119"/>
      <c r="VPP43" s="119"/>
      <c r="VPQ43" s="119"/>
      <c r="VPR43" s="119"/>
      <c r="VPS43" s="119"/>
      <c r="VPT43" s="119"/>
      <c r="VPU43" s="119"/>
      <c r="VPV43" s="119"/>
      <c r="VPW43" s="119"/>
      <c r="VPX43" s="119"/>
      <c r="VPY43" s="118"/>
      <c r="VPZ43" s="119"/>
      <c r="VQA43" s="119"/>
      <c r="VQB43" s="119"/>
      <c r="VQC43" s="119"/>
      <c r="VQD43" s="119"/>
      <c r="VQE43" s="119"/>
      <c r="VQF43" s="119"/>
      <c r="VQG43" s="119"/>
      <c r="VQH43" s="119"/>
      <c r="VQI43" s="119"/>
      <c r="VQJ43" s="119"/>
      <c r="VQK43" s="119"/>
      <c r="VQL43" s="119"/>
      <c r="VQM43" s="119"/>
      <c r="VQN43" s="119"/>
      <c r="VQO43" s="119"/>
      <c r="VQP43" s="119"/>
      <c r="VQQ43" s="119"/>
      <c r="VQR43" s="119"/>
      <c r="VQS43" s="119"/>
      <c r="VQT43" s="119"/>
      <c r="VQU43" s="118"/>
      <c r="VQV43" s="119"/>
      <c r="VQW43" s="119"/>
      <c r="VQX43" s="119"/>
      <c r="VQY43" s="119"/>
      <c r="VQZ43" s="119"/>
      <c r="VRA43" s="119"/>
      <c r="VRB43" s="119"/>
      <c r="VRC43" s="119"/>
      <c r="VRD43" s="119"/>
      <c r="VRE43" s="119"/>
      <c r="VRF43" s="119"/>
      <c r="VRG43" s="119"/>
      <c r="VRH43" s="119"/>
      <c r="VRI43" s="119"/>
      <c r="VRJ43" s="119"/>
      <c r="VRK43" s="119"/>
      <c r="VRL43" s="119"/>
      <c r="VRM43" s="119"/>
      <c r="VRN43" s="119"/>
      <c r="VRO43" s="119"/>
      <c r="VRP43" s="119"/>
      <c r="VRQ43" s="118"/>
      <c r="VRR43" s="119"/>
      <c r="VRS43" s="119"/>
      <c r="VRT43" s="119"/>
      <c r="VRU43" s="119"/>
      <c r="VRV43" s="119"/>
      <c r="VRW43" s="119"/>
      <c r="VRX43" s="119"/>
      <c r="VRY43" s="119"/>
      <c r="VRZ43" s="119"/>
      <c r="VSA43" s="119"/>
      <c r="VSB43" s="119"/>
      <c r="VSC43" s="119"/>
      <c r="VSD43" s="119"/>
      <c r="VSE43" s="119"/>
      <c r="VSF43" s="119"/>
      <c r="VSG43" s="119"/>
      <c r="VSH43" s="119"/>
      <c r="VSI43" s="119"/>
      <c r="VSJ43" s="119"/>
      <c r="VSK43" s="119"/>
      <c r="VSL43" s="119"/>
      <c r="VSM43" s="118"/>
      <c r="VSN43" s="119"/>
      <c r="VSO43" s="119"/>
      <c r="VSP43" s="119"/>
      <c r="VSQ43" s="119"/>
      <c r="VSR43" s="119"/>
      <c r="VSS43" s="119"/>
      <c r="VST43" s="119"/>
      <c r="VSU43" s="119"/>
      <c r="VSV43" s="119"/>
      <c r="VSW43" s="119"/>
      <c r="VSX43" s="119"/>
      <c r="VSY43" s="119"/>
      <c r="VSZ43" s="119"/>
      <c r="VTA43" s="119"/>
      <c r="VTB43" s="119"/>
      <c r="VTC43" s="119"/>
      <c r="VTD43" s="119"/>
      <c r="VTE43" s="119"/>
      <c r="VTF43" s="119"/>
      <c r="VTG43" s="119"/>
      <c r="VTH43" s="119"/>
      <c r="VTI43" s="118"/>
      <c r="VTJ43" s="119"/>
      <c r="VTK43" s="119"/>
      <c r="VTL43" s="119"/>
      <c r="VTM43" s="119"/>
      <c r="VTN43" s="119"/>
      <c r="VTO43" s="119"/>
      <c r="VTP43" s="119"/>
      <c r="VTQ43" s="119"/>
      <c r="VTR43" s="119"/>
      <c r="VTS43" s="119"/>
      <c r="VTT43" s="119"/>
      <c r="VTU43" s="119"/>
      <c r="VTV43" s="119"/>
      <c r="VTW43" s="119"/>
      <c r="VTX43" s="119"/>
      <c r="VTY43" s="119"/>
      <c r="VTZ43" s="119"/>
      <c r="VUA43" s="119"/>
      <c r="VUB43" s="119"/>
      <c r="VUC43" s="119"/>
      <c r="VUD43" s="119"/>
      <c r="VUE43" s="118"/>
      <c r="VUF43" s="119"/>
      <c r="VUG43" s="119"/>
      <c r="VUH43" s="119"/>
      <c r="VUI43" s="119"/>
      <c r="VUJ43" s="119"/>
      <c r="VUK43" s="119"/>
      <c r="VUL43" s="119"/>
      <c r="VUM43" s="119"/>
      <c r="VUN43" s="119"/>
      <c r="VUO43" s="119"/>
      <c r="VUP43" s="119"/>
      <c r="VUQ43" s="119"/>
      <c r="VUR43" s="119"/>
      <c r="VUS43" s="119"/>
      <c r="VUT43" s="119"/>
      <c r="VUU43" s="119"/>
      <c r="VUV43" s="119"/>
      <c r="VUW43" s="119"/>
      <c r="VUX43" s="119"/>
      <c r="VUY43" s="119"/>
      <c r="VUZ43" s="119"/>
      <c r="VVA43" s="118"/>
      <c r="VVB43" s="119"/>
      <c r="VVC43" s="119"/>
      <c r="VVD43" s="119"/>
      <c r="VVE43" s="119"/>
      <c r="VVF43" s="119"/>
      <c r="VVG43" s="119"/>
      <c r="VVH43" s="119"/>
      <c r="VVI43" s="119"/>
      <c r="VVJ43" s="119"/>
      <c r="VVK43" s="119"/>
      <c r="VVL43" s="119"/>
      <c r="VVM43" s="119"/>
      <c r="VVN43" s="119"/>
      <c r="VVO43" s="119"/>
      <c r="VVP43" s="119"/>
      <c r="VVQ43" s="119"/>
      <c r="VVR43" s="119"/>
      <c r="VVS43" s="119"/>
      <c r="VVT43" s="119"/>
      <c r="VVU43" s="119"/>
      <c r="VVV43" s="119"/>
      <c r="VVW43" s="118"/>
      <c r="VVX43" s="119"/>
      <c r="VVY43" s="119"/>
      <c r="VVZ43" s="119"/>
      <c r="VWA43" s="119"/>
      <c r="VWB43" s="119"/>
      <c r="VWC43" s="119"/>
      <c r="VWD43" s="119"/>
      <c r="VWE43" s="119"/>
      <c r="VWF43" s="119"/>
      <c r="VWG43" s="119"/>
      <c r="VWH43" s="119"/>
      <c r="VWI43" s="119"/>
      <c r="VWJ43" s="119"/>
      <c r="VWK43" s="119"/>
      <c r="VWL43" s="119"/>
      <c r="VWM43" s="119"/>
      <c r="VWN43" s="119"/>
      <c r="VWO43" s="119"/>
      <c r="VWP43" s="119"/>
      <c r="VWQ43" s="119"/>
      <c r="VWR43" s="119"/>
      <c r="VWS43" s="118"/>
      <c r="VWT43" s="119"/>
      <c r="VWU43" s="119"/>
      <c r="VWV43" s="119"/>
      <c r="VWW43" s="119"/>
      <c r="VWX43" s="119"/>
      <c r="VWY43" s="119"/>
      <c r="VWZ43" s="119"/>
      <c r="VXA43" s="119"/>
      <c r="VXB43" s="119"/>
      <c r="VXC43" s="119"/>
      <c r="VXD43" s="119"/>
      <c r="VXE43" s="119"/>
      <c r="VXF43" s="119"/>
      <c r="VXG43" s="119"/>
      <c r="VXH43" s="119"/>
      <c r="VXI43" s="119"/>
      <c r="VXJ43" s="119"/>
      <c r="VXK43" s="119"/>
      <c r="VXL43" s="119"/>
      <c r="VXM43" s="119"/>
      <c r="VXN43" s="119"/>
      <c r="VXO43" s="118"/>
      <c r="VXP43" s="119"/>
      <c r="VXQ43" s="119"/>
      <c r="VXR43" s="119"/>
      <c r="VXS43" s="119"/>
      <c r="VXT43" s="119"/>
      <c r="VXU43" s="119"/>
      <c r="VXV43" s="119"/>
      <c r="VXW43" s="119"/>
      <c r="VXX43" s="119"/>
      <c r="VXY43" s="119"/>
      <c r="VXZ43" s="119"/>
      <c r="VYA43" s="119"/>
      <c r="VYB43" s="119"/>
      <c r="VYC43" s="119"/>
      <c r="VYD43" s="119"/>
      <c r="VYE43" s="119"/>
      <c r="VYF43" s="119"/>
      <c r="VYG43" s="119"/>
      <c r="VYH43" s="119"/>
      <c r="VYI43" s="119"/>
      <c r="VYJ43" s="119"/>
      <c r="VYK43" s="118"/>
      <c r="VYL43" s="119"/>
      <c r="VYM43" s="119"/>
      <c r="VYN43" s="119"/>
      <c r="VYO43" s="119"/>
      <c r="VYP43" s="119"/>
      <c r="VYQ43" s="119"/>
      <c r="VYR43" s="119"/>
      <c r="VYS43" s="119"/>
      <c r="VYT43" s="119"/>
      <c r="VYU43" s="119"/>
      <c r="VYV43" s="119"/>
      <c r="VYW43" s="119"/>
      <c r="VYX43" s="119"/>
      <c r="VYY43" s="119"/>
      <c r="VYZ43" s="119"/>
      <c r="VZA43" s="119"/>
      <c r="VZB43" s="119"/>
      <c r="VZC43" s="119"/>
      <c r="VZD43" s="119"/>
      <c r="VZE43" s="119"/>
      <c r="VZF43" s="119"/>
      <c r="VZG43" s="118"/>
      <c r="VZH43" s="119"/>
      <c r="VZI43" s="119"/>
      <c r="VZJ43" s="119"/>
      <c r="VZK43" s="119"/>
      <c r="VZL43" s="119"/>
      <c r="VZM43" s="119"/>
      <c r="VZN43" s="119"/>
      <c r="VZO43" s="119"/>
      <c r="VZP43" s="119"/>
      <c r="VZQ43" s="119"/>
      <c r="VZR43" s="119"/>
      <c r="VZS43" s="119"/>
      <c r="VZT43" s="119"/>
      <c r="VZU43" s="119"/>
      <c r="VZV43" s="119"/>
      <c r="VZW43" s="119"/>
      <c r="VZX43" s="119"/>
      <c r="VZY43" s="119"/>
      <c r="VZZ43" s="119"/>
      <c r="WAA43" s="119"/>
      <c r="WAB43" s="119"/>
      <c r="WAC43" s="118"/>
      <c r="WAD43" s="119"/>
      <c r="WAE43" s="119"/>
      <c r="WAF43" s="119"/>
      <c r="WAG43" s="119"/>
      <c r="WAH43" s="119"/>
      <c r="WAI43" s="119"/>
      <c r="WAJ43" s="119"/>
      <c r="WAK43" s="119"/>
      <c r="WAL43" s="119"/>
      <c r="WAM43" s="119"/>
      <c r="WAN43" s="119"/>
      <c r="WAO43" s="119"/>
      <c r="WAP43" s="119"/>
      <c r="WAQ43" s="119"/>
      <c r="WAR43" s="119"/>
      <c r="WAS43" s="119"/>
      <c r="WAT43" s="119"/>
      <c r="WAU43" s="119"/>
      <c r="WAV43" s="119"/>
      <c r="WAW43" s="119"/>
      <c r="WAX43" s="119"/>
      <c r="WAY43" s="118"/>
      <c r="WAZ43" s="119"/>
      <c r="WBA43" s="119"/>
      <c r="WBB43" s="119"/>
      <c r="WBC43" s="119"/>
      <c r="WBD43" s="119"/>
      <c r="WBE43" s="119"/>
      <c r="WBF43" s="119"/>
      <c r="WBG43" s="119"/>
      <c r="WBH43" s="119"/>
      <c r="WBI43" s="119"/>
      <c r="WBJ43" s="119"/>
      <c r="WBK43" s="119"/>
      <c r="WBL43" s="119"/>
      <c r="WBM43" s="119"/>
      <c r="WBN43" s="119"/>
      <c r="WBO43" s="119"/>
      <c r="WBP43" s="119"/>
      <c r="WBQ43" s="119"/>
      <c r="WBR43" s="119"/>
      <c r="WBS43" s="119"/>
      <c r="WBT43" s="119"/>
      <c r="WBU43" s="118"/>
      <c r="WBV43" s="119"/>
      <c r="WBW43" s="119"/>
      <c r="WBX43" s="119"/>
      <c r="WBY43" s="119"/>
      <c r="WBZ43" s="119"/>
      <c r="WCA43" s="119"/>
      <c r="WCB43" s="119"/>
      <c r="WCC43" s="119"/>
      <c r="WCD43" s="119"/>
      <c r="WCE43" s="119"/>
      <c r="WCF43" s="119"/>
      <c r="WCG43" s="119"/>
      <c r="WCH43" s="119"/>
      <c r="WCI43" s="119"/>
      <c r="WCJ43" s="119"/>
      <c r="WCK43" s="119"/>
      <c r="WCL43" s="119"/>
      <c r="WCM43" s="119"/>
      <c r="WCN43" s="119"/>
      <c r="WCO43" s="119"/>
      <c r="WCP43" s="119"/>
      <c r="WCQ43" s="118"/>
      <c r="WCR43" s="119"/>
      <c r="WCS43" s="119"/>
      <c r="WCT43" s="119"/>
      <c r="WCU43" s="119"/>
      <c r="WCV43" s="119"/>
      <c r="WCW43" s="119"/>
      <c r="WCX43" s="119"/>
      <c r="WCY43" s="119"/>
      <c r="WCZ43" s="119"/>
      <c r="WDA43" s="119"/>
      <c r="WDB43" s="119"/>
      <c r="WDC43" s="119"/>
      <c r="WDD43" s="119"/>
      <c r="WDE43" s="119"/>
      <c r="WDF43" s="119"/>
      <c r="WDG43" s="119"/>
      <c r="WDH43" s="119"/>
      <c r="WDI43" s="119"/>
      <c r="WDJ43" s="119"/>
      <c r="WDK43" s="119"/>
      <c r="WDL43" s="119"/>
      <c r="WDM43" s="118"/>
      <c r="WDN43" s="119"/>
      <c r="WDO43" s="119"/>
      <c r="WDP43" s="119"/>
      <c r="WDQ43" s="119"/>
      <c r="WDR43" s="119"/>
      <c r="WDS43" s="119"/>
      <c r="WDT43" s="119"/>
      <c r="WDU43" s="119"/>
      <c r="WDV43" s="119"/>
      <c r="WDW43" s="119"/>
      <c r="WDX43" s="119"/>
      <c r="WDY43" s="119"/>
      <c r="WDZ43" s="119"/>
      <c r="WEA43" s="119"/>
      <c r="WEB43" s="119"/>
      <c r="WEC43" s="119"/>
      <c r="WED43" s="119"/>
      <c r="WEE43" s="119"/>
      <c r="WEF43" s="119"/>
      <c r="WEG43" s="119"/>
      <c r="WEH43" s="119"/>
      <c r="WEI43" s="118"/>
      <c r="WEJ43" s="119"/>
      <c r="WEK43" s="119"/>
      <c r="WEL43" s="119"/>
      <c r="WEM43" s="119"/>
      <c r="WEN43" s="119"/>
      <c r="WEO43" s="119"/>
      <c r="WEP43" s="119"/>
      <c r="WEQ43" s="119"/>
      <c r="WER43" s="119"/>
      <c r="WES43" s="119"/>
      <c r="WET43" s="119"/>
      <c r="WEU43" s="119"/>
      <c r="WEV43" s="119"/>
      <c r="WEW43" s="119"/>
      <c r="WEX43" s="119"/>
      <c r="WEY43" s="119"/>
      <c r="WEZ43" s="119"/>
      <c r="WFA43" s="119"/>
      <c r="WFB43" s="119"/>
      <c r="WFC43" s="119"/>
      <c r="WFD43" s="119"/>
      <c r="WFE43" s="118"/>
      <c r="WFF43" s="119"/>
      <c r="WFG43" s="119"/>
      <c r="WFH43" s="119"/>
      <c r="WFI43" s="119"/>
      <c r="WFJ43" s="119"/>
      <c r="WFK43" s="119"/>
      <c r="WFL43" s="119"/>
      <c r="WFM43" s="119"/>
      <c r="WFN43" s="119"/>
      <c r="WFO43" s="119"/>
      <c r="WFP43" s="119"/>
      <c r="WFQ43" s="119"/>
      <c r="WFR43" s="119"/>
      <c r="WFS43" s="119"/>
      <c r="WFT43" s="119"/>
      <c r="WFU43" s="119"/>
      <c r="WFV43" s="119"/>
      <c r="WFW43" s="119"/>
      <c r="WFX43" s="119"/>
      <c r="WFY43" s="119"/>
      <c r="WFZ43" s="119"/>
      <c r="WGA43" s="118"/>
      <c r="WGB43" s="119"/>
      <c r="WGC43" s="119"/>
      <c r="WGD43" s="119"/>
      <c r="WGE43" s="119"/>
      <c r="WGF43" s="119"/>
      <c r="WGG43" s="119"/>
      <c r="WGH43" s="119"/>
      <c r="WGI43" s="119"/>
      <c r="WGJ43" s="119"/>
      <c r="WGK43" s="119"/>
      <c r="WGL43" s="119"/>
      <c r="WGM43" s="119"/>
      <c r="WGN43" s="119"/>
      <c r="WGO43" s="119"/>
      <c r="WGP43" s="119"/>
      <c r="WGQ43" s="119"/>
      <c r="WGR43" s="119"/>
      <c r="WGS43" s="119"/>
      <c r="WGT43" s="119"/>
      <c r="WGU43" s="119"/>
      <c r="WGV43" s="119"/>
      <c r="WGW43" s="118"/>
      <c r="WGX43" s="119"/>
      <c r="WGY43" s="119"/>
      <c r="WGZ43" s="119"/>
      <c r="WHA43" s="119"/>
      <c r="WHB43" s="119"/>
      <c r="WHC43" s="119"/>
      <c r="WHD43" s="119"/>
      <c r="WHE43" s="119"/>
      <c r="WHF43" s="119"/>
      <c r="WHG43" s="119"/>
      <c r="WHH43" s="119"/>
      <c r="WHI43" s="119"/>
      <c r="WHJ43" s="119"/>
      <c r="WHK43" s="119"/>
      <c r="WHL43" s="119"/>
      <c r="WHM43" s="119"/>
      <c r="WHN43" s="119"/>
      <c r="WHO43" s="119"/>
      <c r="WHP43" s="119"/>
      <c r="WHQ43" s="119"/>
      <c r="WHR43" s="119"/>
      <c r="WHS43" s="118"/>
      <c r="WHT43" s="119"/>
      <c r="WHU43" s="119"/>
      <c r="WHV43" s="119"/>
      <c r="WHW43" s="119"/>
      <c r="WHX43" s="119"/>
      <c r="WHY43" s="119"/>
      <c r="WHZ43" s="119"/>
      <c r="WIA43" s="119"/>
      <c r="WIB43" s="119"/>
      <c r="WIC43" s="119"/>
      <c r="WID43" s="119"/>
      <c r="WIE43" s="119"/>
      <c r="WIF43" s="119"/>
      <c r="WIG43" s="119"/>
      <c r="WIH43" s="119"/>
      <c r="WII43" s="119"/>
      <c r="WIJ43" s="119"/>
      <c r="WIK43" s="119"/>
      <c r="WIL43" s="119"/>
      <c r="WIM43" s="119"/>
      <c r="WIN43" s="119"/>
      <c r="WIO43" s="118"/>
      <c r="WIP43" s="119"/>
      <c r="WIQ43" s="119"/>
      <c r="WIR43" s="119"/>
      <c r="WIS43" s="119"/>
      <c r="WIT43" s="119"/>
      <c r="WIU43" s="119"/>
      <c r="WIV43" s="119"/>
      <c r="WIW43" s="119"/>
      <c r="WIX43" s="119"/>
      <c r="WIY43" s="119"/>
      <c r="WIZ43" s="119"/>
      <c r="WJA43" s="119"/>
      <c r="WJB43" s="119"/>
      <c r="WJC43" s="119"/>
      <c r="WJD43" s="119"/>
      <c r="WJE43" s="119"/>
      <c r="WJF43" s="119"/>
      <c r="WJG43" s="119"/>
      <c r="WJH43" s="119"/>
      <c r="WJI43" s="119"/>
      <c r="WJJ43" s="119"/>
      <c r="WJK43" s="118"/>
      <c r="WJL43" s="119"/>
      <c r="WJM43" s="119"/>
      <c r="WJN43" s="119"/>
      <c r="WJO43" s="119"/>
      <c r="WJP43" s="119"/>
      <c r="WJQ43" s="119"/>
      <c r="WJR43" s="119"/>
      <c r="WJS43" s="119"/>
      <c r="WJT43" s="119"/>
      <c r="WJU43" s="119"/>
      <c r="WJV43" s="119"/>
      <c r="WJW43" s="119"/>
      <c r="WJX43" s="119"/>
      <c r="WJY43" s="119"/>
      <c r="WJZ43" s="119"/>
      <c r="WKA43" s="119"/>
      <c r="WKB43" s="119"/>
      <c r="WKC43" s="119"/>
      <c r="WKD43" s="119"/>
      <c r="WKE43" s="119"/>
      <c r="WKF43" s="119"/>
      <c r="WKG43" s="118"/>
      <c r="WKH43" s="119"/>
      <c r="WKI43" s="119"/>
      <c r="WKJ43" s="119"/>
      <c r="WKK43" s="119"/>
      <c r="WKL43" s="119"/>
      <c r="WKM43" s="119"/>
      <c r="WKN43" s="119"/>
      <c r="WKO43" s="119"/>
      <c r="WKP43" s="119"/>
      <c r="WKQ43" s="119"/>
      <c r="WKR43" s="119"/>
      <c r="WKS43" s="119"/>
      <c r="WKT43" s="119"/>
      <c r="WKU43" s="119"/>
      <c r="WKV43" s="119"/>
      <c r="WKW43" s="119"/>
      <c r="WKX43" s="119"/>
      <c r="WKY43" s="119"/>
      <c r="WKZ43" s="119"/>
      <c r="WLA43" s="119"/>
      <c r="WLB43" s="119"/>
      <c r="WLC43" s="118"/>
      <c r="WLD43" s="119"/>
      <c r="WLE43" s="119"/>
      <c r="WLF43" s="119"/>
      <c r="WLG43" s="119"/>
      <c r="WLH43" s="119"/>
      <c r="WLI43" s="119"/>
      <c r="WLJ43" s="119"/>
      <c r="WLK43" s="119"/>
      <c r="WLL43" s="119"/>
      <c r="WLM43" s="119"/>
      <c r="WLN43" s="119"/>
      <c r="WLO43" s="119"/>
      <c r="WLP43" s="119"/>
      <c r="WLQ43" s="119"/>
      <c r="WLR43" s="119"/>
      <c r="WLS43" s="119"/>
      <c r="WLT43" s="119"/>
      <c r="WLU43" s="119"/>
      <c r="WLV43" s="119"/>
      <c r="WLW43" s="119"/>
      <c r="WLX43" s="119"/>
      <c r="WLY43" s="118"/>
      <c r="WLZ43" s="119"/>
      <c r="WMA43" s="119"/>
      <c r="WMB43" s="119"/>
      <c r="WMC43" s="119"/>
      <c r="WMD43" s="119"/>
      <c r="WME43" s="119"/>
      <c r="WMF43" s="119"/>
      <c r="WMG43" s="119"/>
      <c r="WMH43" s="119"/>
      <c r="WMI43" s="119"/>
      <c r="WMJ43" s="119"/>
      <c r="WMK43" s="119"/>
      <c r="WML43" s="119"/>
      <c r="WMM43" s="119"/>
      <c r="WMN43" s="119"/>
      <c r="WMO43" s="119"/>
      <c r="WMP43" s="119"/>
      <c r="WMQ43" s="119"/>
      <c r="WMR43" s="119"/>
      <c r="WMS43" s="119"/>
      <c r="WMT43" s="119"/>
      <c r="WMU43" s="118"/>
      <c r="WMV43" s="119"/>
      <c r="WMW43" s="119"/>
      <c r="WMX43" s="119"/>
      <c r="WMY43" s="119"/>
      <c r="WMZ43" s="119"/>
      <c r="WNA43" s="119"/>
      <c r="WNB43" s="119"/>
      <c r="WNC43" s="119"/>
      <c r="WND43" s="119"/>
      <c r="WNE43" s="119"/>
      <c r="WNF43" s="119"/>
      <c r="WNG43" s="119"/>
      <c r="WNH43" s="119"/>
      <c r="WNI43" s="119"/>
      <c r="WNJ43" s="119"/>
      <c r="WNK43" s="119"/>
      <c r="WNL43" s="119"/>
      <c r="WNM43" s="119"/>
      <c r="WNN43" s="119"/>
      <c r="WNO43" s="119"/>
      <c r="WNP43" s="119"/>
      <c r="WNQ43" s="118"/>
      <c r="WNR43" s="119"/>
      <c r="WNS43" s="119"/>
      <c r="WNT43" s="119"/>
      <c r="WNU43" s="119"/>
      <c r="WNV43" s="119"/>
      <c r="WNW43" s="119"/>
      <c r="WNX43" s="119"/>
      <c r="WNY43" s="119"/>
      <c r="WNZ43" s="119"/>
      <c r="WOA43" s="119"/>
      <c r="WOB43" s="119"/>
      <c r="WOC43" s="119"/>
      <c r="WOD43" s="119"/>
      <c r="WOE43" s="119"/>
      <c r="WOF43" s="119"/>
      <c r="WOG43" s="119"/>
      <c r="WOH43" s="119"/>
      <c r="WOI43" s="119"/>
      <c r="WOJ43" s="119"/>
      <c r="WOK43" s="119"/>
      <c r="WOL43" s="119"/>
      <c r="WOM43" s="118"/>
      <c r="WON43" s="119"/>
      <c r="WOO43" s="119"/>
      <c r="WOP43" s="119"/>
      <c r="WOQ43" s="119"/>
      <c r="WOR43" s="119"/>
      <c r="WOS43" s="119"/>
      <c r="WOT43" s="119"/>
      <c r="WOU43" s="119"/>
      <c r="WOV43" s="119"/>
      <c r="WOW43" s="119"/>
      <c r="WOX43" s="119"/>
      <c r="WOY43" s="119"/>
      <c r="WOZ43" s="119"/>
      <c r="WPA43" s="119"/>
      <c r="WPB43" s="119"/>
      <c r="WPC43" s="119"/>
      <c r="WPD43" s="119"/>
      <c r="WPE43" s="119"/>
      <c r="WPF43" s="119"/>
      <c r="WPG43" s="119"/>
      <c r="WPH43" s="119"/>
      <c r="WPI43" s="118"/>
      <c r="WPJ43" s="119"/>
      <c r="WPK43" s="119"/>
      <c r="WPL43" s="119"/>
      <c r="WPM43" s="119"/>
      <c r="WPN43" s="119"/>
      <c r="WPO43" s="119"/>
      <c r="WPP43" s="119"/>
      <c r="WPQ43" s="119"/>
      <c r="WPR43" s="119"/>
      <c r="WPS43" s="119"/>
      <c r="WPT43" s="119"/>
      <c r="WPU43" s="119"/>
      <c r="WPV43" s="119"/>
      <c r="WPW43" s="119"/>
      <c r="WPX43" s="119"/>
      <c r="WPY43" s="119"/>
      <c r="WPZ43" s="119"/>
      <c r="WQA43" s="119"/>
      <c r="WQB43" s="119"/>
      <c r="WQC43" s="119"/>
      <c r="WQD43" s="119"/>
      <c r="WQE43" s="118"/>
      <c r="WQF43" s="119"/>
      <c r="WQG43" s="119"/>
      <c r="WQH43" s="119"/>
      <c r="WQI43" s="119"/>
      <c r="WQJ43" s="119"/>
      <c r="WQK43" s="119"/>
      <c r="WQL43" s="119"/>
      <c r="WQM43" s="119"/>
      <c r="WQN43" s="119"/>
      <c r="WQO43" s="119"/>
      <c r="WQP43" s="119"/>
      <c r="WQQ43" s="119"/>
      <c r="WQR43" s="119"/>
      <c r="WQS43" s="119"/>
      <c r="WQT43" s="119"/>
      <c r="WQU43" s="119"/>
      <c r="WQV43" s="119"/>
      <c r="WQW43" s="119"/>
      <c r="WQX43" s="119"/>
      <c r="WQY43" s="119"/>
      <c r="WQZ43" s="119"/>
      <c r="WRA43" s="118"/>
      <c r="WRB43" s="119"/>
      <c r="WRC43" s="119"/>
      <c r="WRD43" s="119"/>
      <c r="WRE43" s="119"/>
      <c r="WRF43" s="119"/>
      <c r="WRG43" s="119"/>
      <c r="WRH43" s="119"/>
      <c r="WRI43" s="119"/>
      <c r="WRJ43" s="119"/>
      <c r="WRK43" s="119"/>
      <c r="WRL43" s="119"/>
      <c r="WRM43" s="119"/>
      <c r="WRN43" s="119"/>
      <c r="WRO43" s="119"/>
      <c r="WRP43" s="119"/>
      <c r="WRQ43" s="119"/>
      <c r="WRR43" s="119"/>
      <c r="WRS43" s="119"/>
      <c r="WRT43" s="119"/>
      <c r="WRU43" s="119"/>
      <c r="WRV43" s="119"/>
      <c r="WRW43" s="118"/>
      <c r="WRX43" s="119"/>
      <c r="WRY43" s="119"/>
      <c r="WRZ43" s="119"/>
      <c r="WSA43" s="119"/>
      <c r="WSB43" s="119"/>
      <c r="WSC43" s="119"/>
      <c r="WSD43" s="119"/>
      <c r="WSE43" s="119"/>
      <c r="WSF43" s="119"/>
      <c r="WSG43" s="119"/>
      <c r="WSH43" s="119"/>
      <c r="WSI43" s="119"/>
      <c r="WSJ43" s="119"/>
      <c r="WSK43" s="119"/>
      <c r="WSL43" s="119"/>
      <c r="WSM43" s="119"/>
      <c r="WSN43" s="119"/>
      <c r="WSO43" s="119"/>
      <c r="WSP43" s="119"/>
      <c r="WSQ43" s="119"/>
      <c r="WSR43" s="119"/>
      <c r="WSS43" s="118"/>
      <c r="WST43" s="119"/>
      <c r="WSU43" s="119"/>
      <c r="WSV43" s="119"/>
      <c r="WSW43" s="119"/>
      <c r="WSX43" s="119"/>
      <c r="WSY43" s="119"/>
      <c r="WSZ43" s="119"/>
      <c r="WTA43" s="119"/>
      <c r="WTB43" s="119"/>
      <c r="WTC43" s="119"/>
      <c r="WTD43" s="119"/>
      <c r="WTE43" s="119"/>
      <c r="WTF43" s="119"/>
      <c r="WTG43" s="119"/>
      <c r="WTH43" s="119"/>
      <c r="WTI43" s="119"/>
      <c r="WTJ43" s="119"/>
      <c r="WTK43" s="119"/>
      <c r="WTL43" s="119"/>
      <c r="WTM43" s="119"/>
      <c r="WTN43" s="119"/>
      <c r="WTO43" s="118"/>
      <c r="WTP43" s="119"/>
      <c r="WTQ43" s="119"/>
      <c r="WTR43" s="119"/>
      <c r="WTS43" s="119"/>
      <c r="WTT43" s="119"/>
      <c r="WTU43" s="119"/>
      <c r="WTV43" s="119"/>
      <c r="WTW43" s="119"/>
      <c r="WTX43" s="119"/>
      <c r="WTY43" s="119"/>
      <c r="WTZ43" s="119"/>
      <c r="WUA43" s="119"/>
      <c r="WUB43" s="119"/>
      <c r="WUC43" s="119"/>
      <c r="WUD43" s="119"/>
      <c r="WUE43" s="119"/>
      <c r="WUF43" s="119"/>
      <c r="WUG43" s="119"/>
      <c r="WUH43" s="119"/>
      <c r="WUI43" s="119"/>
      <c r="WUJ43" s="119"/>
      <c r="WUK43" s="118"/>
      <c r="WUL43" s="119"/>
      <c r="WUM43" s="119"/>
      <c r="WUN43" s="119"/>
      <c r="WUO43" s="119"/>
      <c r="WUP43" s="119"/>
      <c r="WUQ43" s="119"/>
      <c r="WUR43" s="119"/>
      <c r="WUS43" s="119"/>
      <c r="WUT43" s="119"/>
      <c r="WUU43" s="119"/>
      <c r="WUV43" s="119"/>
      <c r="WUW43" s="119"/>
      <c r="WUX43" s="119"/>
      <c r="WUY43" s="119"/>
      <c r="WUZ43" s="119"/>
      <c r="WVA43" s="119"/>
      <c r="WVB43" s="119"/>
      <c r="WVC43" s="119"/>
      <c r="WVD43" s="119"/>
      <c r="WVE43" s="119"/>
      <c r="WVF43" s="119"/>
      <c r="WVG43" s="118"/>
      <c r="WVH43" s="119"/>
      <c r="WVI43" s="119"/>
      <c r="WVJ43" s="119"/>
      <c r="WVK43" s="119"/>
      <c r="WVL43" s="119"/>
      <c r="WVM43" s="119"/>
      <c r="WVN43" s="119"/>
      <c r="WVO43" s="119"/>
      <c r="WVP43" s="119"/>
      <c r="WVQ43" s="119"/>
      <c r="WVR43" s="119"/>
      <c r="WVS43" s="119"/>
      <c r="WVT43" s="119"/>
      <c r="WVU43" s="119"/>
      <c r="WVV43" s="119"/>
      <c r="WVW43" s="119"/>
      <c r="WVX43" s="119"/>
      <c r="WVY43" s="119"/>
      <c r="WVZ43" s="119"/>
      <c r="WWA43" s="119"/>
      <c r="WWB43" s="119"/>
      <c r="WWC43" s="118"/>
      <c r="WWD43" s="119"/>
      <c r="WWE43" s="119"/>
      <c r="WWF43" s="119"/>
      <c r="WWG43" s="119"/>
      <c r="WWH43" s="119"/>
      <c r="WWI43" s="119"/>
      <c r="WWJ43" s="119"/>
      <c r="WWK43" s="119"/>
      <c r="WWL43" s="119"/>
      <c r="WWM43" s="119"/>
      <c r="WWN43" s="119"/>
      <c r="WWO43" s="119"/>
      <c r="WWP43" s="119"/>
      <c r="WWQ43" s="119"/>
      <c r="WWR43" s="119"/>
      <c r="WWS43" s="119"/>
      <c r="WWT43" s="119"/>
      <c r="WWU43" s="119"/>
      <c r="WWV43" s="119"/>
      <c r="WWW43" s="119"/>
      <c r="WWX43" s="119"/>
      <c r="WWY43" s="118"/>
      <c r="WWZ43" s="119"/>
      <c r="WXA43" s="119"/>
      <c r="WXB43" s="119"/>
      <c r="WXC43" s="119"/>
      <c r="WXD43" s="119"/>
      <c r="WXE43" s="119"/>
      <c r="WXF43" s="119"/>
      <c r="WXG43" s="119"/>
      <c r="WXH43" s="119"/>
      <c r="WXI43" s="119"/>
      <c r="WXJ43" s="119"/>
      <c r="WXK43" s="119"/>
      <c r="WXL43" s="119"/>
      <c r="WXM43" s="119"/>
      <c r="WXN43" s="119"/>
      <c r="WXO43" s="119"/>
      <c r="WXP43" s="119"/>
      <c r="WXQ43" s="119"/>
      <c r="WXR43" s="119"/>
      <c r="WXS43" s="119"/>
      <c r="WXT43" s="119"/>
      <c r="WXU43" s="118"/>
      <c r="WXV43" s="119"/>
      <c r="WXW43" s="119"/>
      <c r="WXX43" s="119"/>
      <c r="WXY43" s="119"/>
      <c r="WXZ43" s="119"/>
      <c r="WYA43" s="119"/>
      <c r="WYB43" s="119"/>
      <c r="WYC43" s="119"/>
      <c r="WYD43" s="119"/>
      <c r="WYE43" s="119"/>
      <c r="WYF43" s="119"/>
      <c r="WYG43" s="119"/>
      <c r="WYH43" s="119"/>
      <c r="WYI43" s="119"/>
      <c r="WYJ43" s="119"/>
      <c r="WYK43" s="119"/>
      <c r="WYL43" s="119"/>
      <c r="WYM43" s="119"/>
      <c r="WYN43" s="119"/>
      <c r="WYO43" s="119"/>
      <c r="WYP43" s="119"/>
      <c r="WYQ43" s="118"/>
      <c r="WYR43" s="119"/>
      <c r="WYS43" s="119"/>
      <c r="WYT43" s="119"/>
      <c r="WYU43" s="119"/>
      <c r="WYV43" s="119"/>
      <c r="WYW43" s="119"/>
      <c r="WYX43" s="119"/>
      <c r="WYY43" s="119"/>
      <c r="WYZ43" s="119"/>
      <c r="WZA43" s="119"/>
      <c r="WZB43" s="119"/>
      <c r="WZC43" s="119"/>
      <c r="WZD43" s="119"/>
      <c r="WZE43" s="119"/>
      <c r="WZF43" s="119"/>
      <c r="WZG43" s="119"/>
      <c r="WZH43" s="119"/>
      <c r="WZI43" s="119"/>
      <c r="WZJ43" s="119"/>
      <c r="WZK43" s="119"/>
      <c r="WZL43" s="119"/>
      <c r="WZM43" s="118"/>
      <c r="WZN43" s="119"/>
      <c r="WZO43" s="119"/>
      <c r="WZP43" s="119"/>
      <c r="WZQ43" s="119"/>
      <c r="WZR43" s="119"/>
      <c r="WZS43" s="119"/>
      <c r="WZT43" s="119"/>
      <c r="WZU43" s="119"/>
      <c r="WZV43" s="119"/>
      <c r="WZW43" s="119"/>
      <c r="WZX43" s="119"/>
      <c r="WZY43" s="119"/>
      <c r="WZZ43" s="119"/>
      <c r="XAA43" s="119"/>
      <c r="XAB43" s="119"/>
      <c r="XAC43" s="119"/>
      <c r="XAD43" s="119"/>
      <c r="XAE43" s="119"/>
      <c r="XAF43" s="119"/>
      <c r="XAG43" s="119"/>
      <c r="XAH43" s="119"/>
      <c r="XAI43" s="118"/>
      <c r="XAJ43" s="119"/>
      <c r="XAK43" s="119"/>
      <c r="XAL43" s="119"/>
      <c r="XAM43" s="119"/>
      <c r="XAN43" s="119"/>
      <c r="XAO43" s="119"/>
      <c r="XAP43" s="119"/>
      <c r="XAQ43" s="119"/>
      <c r="XAR43" s="119"/>
      <c r="XAS43" s="119"/>
      <c r="XAT43" s="119"/>
      <c r="XAU43" s="119"/>
      <c r="XAV43" s="119"/>
      <c r="XAW43" s="119"/>
      <c r="XAX43" s="119"/>
      <c r="XAY43" s="119"/>
      <c r="XAZ43" s="119"/>
      <c r="XBA43" s="119"/>
      <c r="XBB43" s="119"/>
      <c r="XBC43" s="119"/>
      <c r="XBD43" s="119"/>
      <c r="XBE43" s="118"/>
      <c r="XBF43" s="119"/>
      <c r="XBG43" s="119"/>
      <c r="XBH43" s="119"/>
      <c r="XBI43" s="119"/>
      <c r="XBJ43" s="119"/>
      <c r="XBK43" s="119"/>
      <c r="XBL43" s="119"/>
      <c r="XBM43" s="119"/>
      <c r="XBN43" s="119"/>
      <c r="XBO43" s="119"/>
      <c r="XBP43" s="119"/>
      <c r="XBQ43" s="119"/>
      <c r="XBR43" s="119"/>
      <c r="XBS43" s="119"/>
      <c r="XBT43" s="119"/>
      <c r="XBU43" s="119"/>
      <c r="XBV43" s="119"/>
      <c r="XBW43" s="119"/>
      <c r="XBX43" s="119"/>
      <c r="XBY43" s="119"/>
      <c r="XBZ43" s="119"/>
      <c r="XCA43" s="118"/>
      <c r="XCB43" s="119"/>
      <c r="XCC43" s="119"/>
      <c r="XCD43" s="119"/>
      <c r="XCE43" s="119"/>
      <c r="XCF43" s="119"/>
      <c r="XCG43" s="119"/>
      <c r="XCH43" s="119"/>
      <c r="XCI43" s="119"/>
      <c r="XCJ43" s="119"/>
      <c r="XCK43" s="119"/>
      <c r="XCL43" s="119"/>
      <c r="XCM43" s="119"/>
      <c r="XCN43" s="119"/>
      <c r="XCO43" s="119"/>
      <c r="XCP43" s="119"/>
      <c r="XCQ43" s="119"/>
      <c r="XCR43" s="119"/>
      <c r="XCS43" s="119"/>
      <c r="XCT43" s="119"/>
      <c r="XCU43" s="119"/>
      <c r="XCV43" s="119"/>
      <c r="XCW43" s="118"/>
      <c r="XCX43" s="119"/>
      <c r="XCY43" s="119"/>
      <c r="XCZ43" s="119"/>
      <c r="XDA43" s="119"/>
      <c r="XDB43" s="119"/>
      <c r="XDC43" s="119"/>
      <c r="XDD43" s="119"/>
      <c r="XDE43" s="119"/>
      <c r="XDF43" s="119"/>
      <c r="XDG43" s="119"/>
      <c r="XDH43" s="119"/>
      <c r="XDI43" s="119"/>
      <c r="XDJ43" s="119"/>
      <c r="XDK43" s="119"/>
      <c r="XDL43" s="119"/>
      <c r="XDM43" s="119"/>
      <c r="XDN43" s="119"/>
      <c r="XDO43" s="119"/>
      <c r="XDP43" s="119"/>
      <c r="XDQ43" s="119"/>
      <c r="XDR43" s="119"/>
      <c r="XDS43" s="118"/>
      <c r="XDT43" s="119"/>
      <c r="XDU43" s="119"/>
      <c r="XDV43" s="119"/>
      <c r="XDW43" s="119"/>
      <c r="XDX43" s="119"/>
      <c r="XDY43" s="119"/>
      <c r="XDZ43" s="119"/>
      <c r="XEA43" s="119"/>
      <c r="XEB43" s="119"/>
      <c r="XEC43" s="119"/>
      <c r="XED43" s="119"/>
      <c r="XEE43" s="119"/>
      <c r="XEF43" s="119"/>
      <c r="XEG43" s="119"/>
      <c r="XEH43" s="119"/>
      <c r="XEI43" s="119"/>
      <c r="XEJ43" s="119"/>
      <c r="XEK43" s="119"/>
      <c r="XEL43" s="119"/>
      <c r="XEM43" s="119"/>
      <c r="XEN43" s="119"/>
      <c r="XEO43" s="118"/>
      <c r="XEP43" s="118"/>
      <c r="XEQ43" s="118"/>
      <c r="XER43" s="118"/>
      <c r="XES43" s="118"/>
      <c r="XET43" s="118"/>
      <c r="XEU43" s="118"/>
      <c r="XEV43" s="118"/>
      <c r="XEW43" s="118"/>
      <c r="XEX43" s="118"/>
      <c r="XEY43" s="118"/>
      <c r="XEZ43" s="118"/>
      <c r="XFA43" s="118"/>
      <c r="XFB43" s="118"/>
      <c r="XFC43" s="118"/>
      <c r="XFD43" s="118"/>
    </row>
    <row r="44" spans="1:16384" s="109" customFormat="1" ht="27.95" customHeight="1" x14ac:dyDescent="0.25">
      <c r="A44" s="113" t="s">
        <v>113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3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3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13"/>
      <c r="CL44" s="114"/>
      <c r="CM44" s="114"/>
      <c r="CN44" s="114"/>
      <c r="CO44" s="114"/>
      <c r="CP44" s="114"/>
      <c r="CQ44" s="114"/>
      <c r="CR44" s="114"/>
      <c r="CS44" s="114"/>
      <c r="CT44" s="114"/>
      <c r="CU44" s="114"/>
      <c r="CV44" s="114"/>
      <c r="CW44" s="114"/>
      <c r="CX44" s="114"/>
      <c r="CY44" s="114"/>
      <c r="CZ44" s="114"/>
      <c r="DA44" s="114"/>
      <c r="DB44" s="114"/>
      <c r="DC44" s="114"/>
      <c r="DD44" s="114"/>
      <c r="DE44" s="114"/>
      <c r="DF44" s="114"/>
      <c r="DG44" s="113"/>
      <c r="DH44" s="114"/>
      <c r="DI44" s="114"/>
      <c r="DJ44" s="114"/>
      <c r="DK44" s="114"/>
      <c r="DL44" s="114"/>
      <c r="DM44" s="114"/>
      <c r="DN44" s="114"/>
      <c r="DO44" s="114"/>
      <c r="DP44" s="114"/>
      <c r="DQ44" s="114"/>
      <c r="DR44" s="114"/>
      <c r="DS44" s="114"/>
      <c r="DT44" s="114"/>
      <c r="DU44" s="114"/>
      <c r="DV44" s="114"/>
      <c r="DW44" s="114"/>
      <c r="DX44" s="114"/>
      <c r="DY44" s="114"/>
      <c r="DZ44" s="114"/>
      <c r="EA44" s="114"/>
      <c r="EB44" s="114"/>
      <c r="EC44" s="113"/>
      <c r="ED44" s="114"/>
      <c r="EE44" s="114"/>
      <c r="EF44" s="114"/>
      <c r="EG44" s="114"/>
      <c r="EH44" s="114"/>
      <c r="EI44" s="114"/>
      <c r="EJ44" s="114"/>
      <c r="EK44" s="114"/>
      <c r="EL44" s="114"/>
      <c r="EM44" s="114"/>
      <c r="EN44" s="114"/>
      <c r="EO44" s="114"/>
      <c r="EP44" s="114"/>
      <c r="EQ44" s="114"/>
      <c r="ER44" s="114"/>
      <c r="ES44" s="114"/>
      <c r="ET44" s="114"/>
      <c r="EU44" s="114"/>
      <c r="EV44" s="114"/>
      <c r="EW44" s="114"/>
      <c r="EX44" s="114"/>
      <c r="EY44" s="113"/>
      <c r="EZ44" s="114"/>
      <c r="FA44" s="114"/>
      <c r="FB44" s="114"/>
      <c r="FC44" s="114"/>
      <c r="FD44" s="114"/>
      <c r="FE44" s="114"/>
      <c r="FF44" s="114"/>
      <c r="FG44" s="114"/>
      <c r="FH44" s="114"/>
      <c r="FI44" s="114"/>
      <c r="FJ44" s="114"/>
      <c r="FK44" s="114"/>
      <c r="FL44" s="114"/>
      <c r="FM44" s="114"/>
      <c r="FN44" s="114"/>
      <c r="FO44" s="114"/>
      <c r="FP44" s="114"/>
      <c r="FQ44" s="114"/>
      <c r="FR44" s="114"/>
      <c r="FS44" s="114"/>
      <c r="FT44" s="114"/>
      <c r="FU44" s="113"/>
      <c r="FV44" s="114"/>
      <c r="FW44" s="114"/>
      <c r="FX44" s="114"/>
      <c r="FY44" s="114"/>
      <c r="FZ44" s="114"/>
      <c r="GA44" s="114"/>
      <c r="GB44" s="114"/>
      <c r="GC44" s="114"/>
      <c r="GD44" s="114"/>
      <c r="GE44" s="114"/>
      <c r="GF44" s="114"/>
      <c r="GG44" s="114"/>
      <c r="GH44" s="114"/>
      <c r="GI44" s="114"/>
      <c r="GJ44" s="114"/>
      <c r="GK44" s="114"/>
      <c r="GL44" s="114"/>
      <c r="GM44" s="114"/>
      <c r="GN44" s="114"/>
      <c r="GO44" s="114"/>
      <c r="GP44" s="114"/>
      <c r="GQ44" s="113"/>
      <c r="GR44" s="114"/>
      <c r="GS44" s="114"/>
      <c r="GT44" s="114"/>
      <c r="GU44" s="114"/>
      <c r="GV44" s="114"/>
      <c r="GW44" s="114"/>
      <c r="GX44" s="114"/>
      <c r="GY44" s="114"/>
      <c r="GZ44" s="114"/>
      <c r="HA44" s="114"/>
      <c r="HB44" s="114"/>
      <c r="HC44" s="114"/>
      <c r="HD44" s="114"/>
      <c r="HE44" s="114"/>
      <c r="HF44" s="114"/>
      <c r="HG44" s="114"/>
      <c r="HH44" s="114"/>
      <c r="HI44" s="114"/>
      <c r="HJ44" s="114"/>
      <c r="HK44" s="114"/>
      <c r="HL44" s="114"/>
      <c r="HM44" s="113"/>
      <c r="HN44" s="114"/>
      <c r="HO44" s="114"/>
      <c r="HP44" s="114"/>
      <c r="HQ44" s="114"/>
      <c r="HR44" s="114"/>
      <c r="HS44" s="114"/>
      <c r="HT44" s="114"/>
      <c r="HU44" s="114"/>
      <c r="HV44" s="114"/>
      <c r="HW44" s="114"/>
      <c r="HX44" s="114"/>
      <c r="HY44" s="114"/>
      <c r="HZ44" s="114"/>
      <c r="IA44" s="114"/>
      <c r="IB44" s="114"/>
      <c r="IC44" s="114"/>
      <c r="ID44" s="114"/>
      <c r="IE44" s="114"/>
      <c r="IF44" s="114"/>
      <c r="IG44" s="114"/>
      <c r="IH44" s="114"/>
      <c r="II44" s="113"/>
      <c r="IJ44" s="114"/>
      <c r="IK44" s="114"/>
      <c r="IL44" s="114"/>
      <c r="IM44" s="114"/>
      <c r="IN44" s="114"/>
      <c r="IO44" s="114"/>
      <c r="IP44" s="114"/>
      <c r="IQ44" s="114"/>
      <c r="IR44" s="114"/>
      <c r="IS44" s="114"/>
      <c r="IT44" s="114"/>
      <c r="IU44" s="114"/>
      <c r="IV44" s="114"/>
      <c r="IW44" s="114"/>
      <c r="IX44" s="114"/>
      <c r="IY44" s="114"/>
      <c r="IZ44" s="114"/>
      <c r="JA44" s="114"/>
      <c r="JB44" s="114"/>
      <c r="JC44" s="114"/>
      <c r="JD44" s="114"/>
      <c r="JE44" s="113"/>
      <c r="JF44" s="114"/>
      <c r="JG44" s="114"/>
      <c r="JH44" s="114"/>
      <c r="JI44" s="114"/>
      <c r="JJ44" s="114"/>
      <c r="JK44" s="114"/>
      <c r="JL44" s="114"/>
      <c r="JM44" s="114"/>
      <c r="JN44" s="114"/>
      <c r="JO44" s="114"/>
      <c r="JP44" s="114"/>
      <c r="JQ44" s="114"/>
      <c r="JR44" s="114"/>
      <c r="JS44" s="114"/>
      <c r="JT44" s="114"/>
      <c r="JU44" s="114"/>
      <c r="JV44" s="114"/>
      <c r="JW44" s="114"/>
      <c r="JX44" s="114"/>
      <c r="JY44" s="114"/>
      <c r="JZ44" s="114"/>
      <c r="KA44" s="113"/>
      <c r="KB44" s="114"/>
      <c r="KC44" s="114"/>
      <c r="KD44" s="114"/>
      <c r="KE44" s="114"/>
      <c r="KF44" s="114"/>
      <c r="KG44" s="114"/>
      <c r="KH44" s="114"/>
      <c r="KI44" s="114"/>
      <c r="KJ44" s="114"/>
      <c r="KK44" s="114"/>
      <c r="KL44" s="114"/>
      <c r="KM44" s="114"/>
      <c r="KN44" s="114"/>
      <c r="KO44" s="114"/>
      <c r="KP44" s="114"/>
      <c r="KQ44" s="114"/>
      <c r="KR44" s="114"/>
      <c r="KS44" s="114"/>
      <c r="KT44" s="114"/>
      <c r="KU44" s="114"/>
      <c r="KV44" s="114"/>
      <c r="KW44" s="113"/>
      <c r="KX44" s="114"/>
      <c r="KY44" s="114"/>
      <c r="KZ44" s="114"/>
      <c r="LA44" s="114"/>
      <c r="LB44" s="114"/>
      <c r="LC44" s="114"/>
      <c r="LD44" s="114"/>
      <c r="LE44" s="114"/>
      <c r="LF44" s="114"/>
      <c r="LG44" s="114"/>
      <c r="LH44" s="114"/>
      <c r="LI44" s="114"/>
      <c r="LJ44" s="114"/>
      <c r="LK44" s="114"/>
      <c r="LL44" s="114"/>
      <c r="LM44" s="114"/>
      <c r="LN44" s="114"/>
      <c r="LO44" s="114"/>
      <c r="LP44" s="114"/>
      <c r="LQ44" s="114"/>
      <c r="LR44" s="114"/>
      <c r="LS44" s="113"/>
      <c r="LT44" s="114"/>
      <c r="LU44" s="114"/>
      <c r="LV44" s="114"/>
      <c r="LW44" s="114"/>
      <c r="LX44" s="114"/>
      <c r="LY44" s="114"/>
      <c r="LZ44" s="114"/>
      <c r="MA44" s="114"/>
      <c r="MB44" s="114"/>
      <c r="MC44" s="114"/>
      <c r="MD44" s="114"/>
      <c r="ME44" s="114"/>
      <c r="MF44" s="114"/>
      <c r="MG44" s="114"/>
      <c r="MH44" s="114"/>
      <c r="MI44" s="114"/>
      <c r="MJ44" s="114"/>
      <c r="MK44" s="114"/>
      <c r="ML44" s="114"/>
      <c r="MM44" s="114"/>
      <c r="MN44" s="114"/>
      <c r="MO44" s="113"/>
      <c r="MP44" s="114"/>
      <c r="MQ44" s="114"/>
      <c r="MR44" s="114"/>
      <c r="MS44" s="114"/>
      <c r="MT44" s="114"/>
      <c r="MU44" s="114"/>
      <c r="MV44" s="114"/>
      <c r="MW44" s="114"/>
      <c r="MX44" s="114"/>
      <c r="MY44" s="114"/>
      <c r="MZ44" s="114"/>
      <c r="NA44" s="114"/>
      <c r="NB44" s="114"/>
      <c r="NC44" s="114"/>
      <c r="ND44" s="114"/>
      <c r="NE44" s="114"/>
      <c r="NF44" s="114"/>
      <c r="NG44" s="114"/>
      <c r="NH44" s="114"/>
      <c r="NI44" s="114"/>
      <c r="NJ44" s="114"/>
      <c r="NK44" s="113"/>
      <c r="NL44" s="114"/>
      <c r="NM44" s="114"/>
      <c r="NN44" s="114"/>
      <c r="NO44" s="114"/>
      <c r="NP44" s="114"/>
      <c r="NQ44" s="114"/>
      <c r="NR44" s="114"/>
      <c r="NS44" s="114"/>
      <c r="NT44" s="114"/>
      <c r="NU44" s="114"/>
      <c r="NV44" s="114"/>
      <c r="NW44" s="114"/>
      <c r="NX44" s="114"/>
      <c r="NY44" s="114"/>
      <c r="NZ44" s="114"/>
      <c r="OA44" s="114"/>
      <c r="OB44" s="114"/>
      <c r="OC44" s="114"/>
      <c r="OD44" s="114"/>
      <c r="OE44" s="114"/>
      <c r="OF44" s="114"/>
      <c r="OG44" s="113"/>
      <c r="OH44" s="114"/>
      <c r="OI44" s="114"/>
      <c r="OJ44" s="114"/>
      <c r="OK44" s="114"/>
      <c r="OL44" s="114"/>
      <c r="OM44" s="114"/>
      <c r="ON44" s="114"/>
      <c r="OO44" s="114"/>
      <c r="OP44" s="114"/>
      <c r="OQ44" s="114"/>
      <c r="OR44" s="114"/>
      <c r="OS44" s="114"/>
      <c r="OT44" s="114"/>
      <c r="OU44" s="114"/>
      <c r="OV44" s="114"/>
      <c r="OW44" s="114"/>
      <c r="OX44" s="114"/>
      <c r="OY44" s="114"/>
      <c r="OZ44" s="114"/>
      <c r="PA44" s="114"/>
      <c r="PB44" s="114"/>
      <c r="PC44" s="113"/>
      <c r="PD44" s="114"/>
      <c r="PE44" s="114"/>
      <c r="PF44" s="114"/>
      <c r="PG44" s="114"/>
      <c r="PH44" s="114"/>
      <c r="PI44" s="114"/>
      <c r="PJ44" s="114"/>
      <c r="PK44" s="114"/>
      <c r="PL44" s="114"/>
      <c r="PM44" s="114"/>
      <c r="PN44" s="114"/>
      <c r="PO44" s="114"/>
      <c r="PP44" s="114"/>
      <c r="PQ44" s="114"/>
      <c r="PR44" s="114"/>
      <c r="PS44" s="114"/>
      <c r="PT44" s="114"/>
      <c r="PU44" s="114"/>
      <c r="PV44" s="114"/>
      <c r="PW44" s="114"/>
      <c r="PX44" s="114"/>
      <c r="PY44" s="113"/>
      <c r="PZ44" s="114"/>
      <c r="QA44" s="114"/>
      <c r="QB44" s="114"/>
      <c r="QC44" s="114"/>
      <c r="QD44" s="114"/>
      <c r="QE44" s="114"/>
      <c r="QF44" s="114"/>
      <c r="QG44" s="114"/>
      <c r="QH44" s="114"/>
      <c r="QI44" s="114"/>
      <c r="QJ44" s="114"/>
      <c r="QK44" s="114"/>
      <c r="QL44" s="114"/>
      <c r="QM44" s="114"/>
      <c r="QN44" s="114"/>
      <c r="QO44" s="114"/>
      <c r="QP44" s="114"/>
      <c r="QQ44" s="114"/>
      <c r="QR44" s="114"/>
      <c r="QS44" s="114"/>
      <c r="QT44" s="114"/>
      <c r="QU44" s="113"/>
      <c r="QV44" s="114"/>
      <c r="QW44" s="114"/>
      <c r="QX44" s="114"/>
      <c r="QY44" s="114"/>
      <c r="QZ44" s="114"/>
      <c r="RA44" s="114"/>
      <c r="RB44" s="114"/>
      <c r="RC44" s="114"/>
      <c r="RD44" s="114"/>
      <c r="RE44" s="114"/>
      <c r="RF44" s="114"/>
      <c r="RG44" s="114"/>
      <c r="RH44" s="114"/>
      <c r="RI44" s="114"/>
      <c r="RJ44" s="114"/>
      <c r="RK44" s="114"/>
      <c r="RL44" s="114"/>
      <c r="RM44" s="114"/>
      <c r="RN44" s="114"/>
      <c r="RO44" s="114"/>
      <c r="RP44" s="114"/>
      <c r="RQ44" s="113"/>
      <c r="RR44" s="114"/>
      <c r="RS44" s="114"/>
      <c r="RT44" s="114"/>
      <c r="RU44" s="114"/>
      <c r="RV44" s="114"/>
      <c r="RW44" s="114"/>
      <c r="RX44" s="114"/>
      <c r="RY44" s="114"/>
      <c r="RZ44" s="114"/>
      <c r="SA44" s="114"/>
      <c r="SB44" s="114"/>
      <c r="SC44" s="114"/>
      <c r="SD44" s="114"/>
      <c r="SE44" s="114"/>
      <c r="SF44" s="114"/>
      <c r="SG44" s="114"/>
      <c r="SH44" s="114"/>
      <c r="SI44" s="114"/>
      <c r="SJ44" s="114"/>
      <c r="SK44" s="114"/>
      <c r="SL44" s="114"/>
      <c r="SM44" s="113"/>
      <c r="SN44" s="114"/>
      <c r="SO44" s="114"/>
      <c r="SP44" s="114"/>
      <c r="SQ44" s="114"/>
      <c r="SR44" s="114"/>
      <c r="SS44" s="114"/>
      <c r="ST44" s="114"/>
      <c r="SU44" s="114"/>
      <c r="SV44" s="114"/>
      <c r="SW44" s="114"/>
      <c r="SX44" s="114"/>
      <c r="SY44" s="114"/>
      <c r="SZ44" s="114"/>
      <c r="TA44" s="114"/>
      <c r="TB44" s="114"/>
      <c r="TC44" s="114"/>
      <c r="TD44" s="114"/>
      <c r="TE44" s="114"/>
      <c r="TF44" s="114"/>
      <c r="TG44" s="114"/>
      <c r="TH44" s="114"/>
      <c r="TI44" s="113"/>
      <c r="TJ44" s="114"/>
      <c r="TK44" s="114"/>
      <c r="TL44" s="114"/>
      <c r="TM44" s="114"/>
      <c r="TN44" s="114"/>
      <c r="TO44" s="114"/>
      <c r="TP44" s="114"/>
      <c r="TQ44" s="114"/>
      <c r="TR44" s="114"/>
      <c r="TS44" s="114"/>
      <c r="TT44" s="114"/>
      <c r="TU44" s="114"/>
      <c r="TV44" s="114"/>
      <c r="TW44" s="114"/>
      <c r="TX44" s="114"/>
      <c r="TY44" s="114"/>
      <c r="TZ44" s="114"/>
      <c r="UA44" s="114"/>
      <c r="UB44" s="114"/>
      <c r="UC44" s="114"/>
      <c r="UD44" s="114"/>
      <c r="UE44" s="113"/>
      <c r="UF44" s="114"/>
      <c r="UG44" s="114"/>
      <c r="UH44" s="114"/>
      <c r="UI44" s="114"/>
      <c r="UJ44" s="114"/>
      <c r="UK44" s="114"/>
      <c r="UL44" s="114"/>
      <c r="UM44" s="114"/>
      <c r="UN44" s="114"/>
      <c r="UO44" s="114"/>
      <c r="UP44" s="114"/>
      <c r="UQ44" s="114"/>
      <c r="UR44" s="114"/>
      <c r="US44" s="114"/>
      <c r="UT44" s="114"/>
      <c r="UU44" s="114"/>
      <c r="UV44" s="114"/>
      <c r="UW44" s="114"/>
      <c r="UX44" s="114"/>
      <c r="UY44" s="114"/>
      <c r="UZ44" s="114"/>
      <c r="VA44" s="113"/>
      <c r="VB44" s="114"/>
      <c r="VC44" s="114"/>
      <c r="VD44" s="114"/>
      <c r="VE44" s="114"/>
      <c r="VF44" s="114"/>
      <c r="VG44" s="114"/>
      <c r="VH44" s="114"/>
      <c r="VI44" s="114"/>
      <c r="VJ44" s="114"/>
      <c r="VK44" s="114"/>
      <c r="VL44" s="114"/>
      <c r="VM44" s="114"/>
      <c r="VN44" s="114"/>
      <c r="VO44" s="114"/>
      <c r="VP44" s="114"/>
      <c r="VQ44" s="114"/>
      <c r="VR44" s="114"/>
      <c r="VS44" s="114"/>
      <c r="VT44" s="114"/>
      <c r="VU44" s="114"/>
      <c r="VV44" s="114"/>
      <c r="VW44" s="113"/>
      <c r="VX44" s="114"/>
      <c r="VY44" s="114"/>
      <c r="VZ44" s="114"/>
      <c r="WA44" s="114"/>
      <c r="WB44" s="114"/>
      <c r="WC44" s="114"/>
      <c r="WD44" s="114"/>
      <c r="WE44" s="114"/>
      <c r="WF44" s="114"/>
      <c r="WG44" s="114"/>
      <c r="WH44" s="114"/>
      <c r="WI44" s="114"/>
      <c r="WJ44" s="114"/>
      <c r="WK44" s="114"/>
      <c r="WL44" s="114"/>
      <c r="WM44" s="114"/>
      <c r="WN44" s="114"/>
      <c r="WO44" s="114"/>
      <c r="WP44" s="114"/>
      <c r="WQ44" s="114"/>
      <c r="WR44" s="114"/>
      <c r="WS44" s="113"/>
      <c r="WT44" s="114"/>
      <c r="WU44" s="114"/>
      <c r="WV44" s="114"/>
      <c r="WW44" s="114"/>
      <c r="WX44" s="114"/>
      <c r="WY44" s="114"/>
      <c r="WZ44" s="114"/>
      <c r="XA44" s="114"/>
      <c r="XB44" s="114"/>
      <c r="XC44" s="114"/>
      <c r="XD44" s="114"/>
      <c r="XE44" s="114"/>
      <c r="XF44" s="114"/>
      <c r="XG44" s="114"/>
      <c r="XH44" s="114"/>
      <c r="XI44" s="114"/>
      <c r="XJ44" s="114"/>
      <c r="XK44" s="114"/>
      <c r="XL44" s="114"/>
      <c r="XM44" s="114"/>
      <c r="XN44" s="114"/>
      <c r="XO44" s="113"/>
      <c r="XP44" s="114"/>
      <c r="XQ44" s="114"/>
      <c r="XR44" s="114"/>
      <c r="XS44" s="114"/>
      <c r="XT44" s="114"/>
      <c r="XU44" s="114"/>
      <c r="XV44" s="114"/>
      <c r="XW44" s="114"/>
      <c r="XX44" s="114"/>
      <c r="XY44" s="114"/>
      <c r="XZ44" s="114"/>
      <c r="YA44" s="114"/>
      <c r="YB44" s="114"/>
      <c r="YC44" s="114"/>
      <c r="YD44" s="114"/>
      <c r="YE44" s="114"/>
      <c r="YF44" s="114"/>
      <c r="YG44" s="114"/>
      <c r="YH44" s="114"/>
      <c r="YI44" s="114"/>
      <c r="YJ44" s="114"/>
      <c r="YK44" s="113"/>
      <c r="YL44" s="114"/>
      <c r="YM44" s="114"/>
      <c r="YN44" s="114"/>
      <c r="YO44" s="114"/>
      <c r="YP44" s="114"/>
      <c r="YQ44" s="114"/>
      <c r="YR44" s="114"/>
      <c r="YS44" s="114"/>
      <c r="YT44" s="114"/>
      <c r="YU44" s="114"/>
      <c r="YV44" s="114"/>
      <c r="YW44" s="114"/>
      <c r="YX44" s="114"/>
      <c r="YY44" s="114"/>
      <c r="YZ44" s="114"/>
      <c r="ZA44" s="114"/>
      <c r="ZB44" s="114"/>
      <c r="ZC44" s="114"/>
      <c r="ZD44" s="114"/>
      <c r="ZE44" s="114"/>
      <c r="ZF44" s="114"/>
      <c r="ZG44" s="113"/>
      <c r="ZH44" s="114"/>
      <c r="ZI44" s="114"/>
      <c r="ZJ44" s="114"/>
      <c r="ZK44" s="114"/>
      <c r="ZL44" s="114"/>
      <c r="ZM44" s="114"/>
      <c r="ZN44" s="114"/>
      <c r="ZO44" s="114"/>
      <c r="ZP44" s="114"/>
      <c r="ZQ44" s="114"/>
      <c r="ZR44" s="114"/>
      <c r="ZS44" s="114"/>
      <c r="ZT44" s="114"/>
      <c r="ZU44" s="114"/>
      <c r="ZV44" s="114"/>
      <c r="ZW44" s="114"/>
      <c r="ZX44" s="114"/>
      <c r="ZY44" s="114"/>
      <c r="ZZ44" s="114"/>
      <c r="AAA44" s="114"/>
      <c r="AAB44" s="114"/>
      <c r="AAC44" s="113"/>
      <c r="AAD44" s="114"/>
      <c r="AAE44" s="114"/>
      <c r="AAF44" s="114"/>
      <c r="AAG44" s="114"/>
      <c r="AAH44" s="114"/>
      <c r="AAI44" s="114"/>
      <c r="AAJ44" s="114"/>
      <c r="AAK44" s="114"/>
      <c r="AAL44" s="114"/>
      <c r="AAM44" s="114"/>
      <c r="AAN44" s="114"/>
      <c r="AAO44" s="114"/>
      <c r="AAP44" s="114"/>
      <c r="AAQ44" s="114"/>
      <c r="AAR44" s="114"/>
      <c r="AAS44" s="114"/>
      <c r="AAT44" s="114"/>
      <c r="AAU44" s="114"/>
      <c r="AAV44" s="114"/>
      <c r="AAW44" s="114"/>
      <c r="AAX44" s="114"/>
      <c r="AAY44" s="113"/>
      <c r="AAZ44" s="114"/>
      <c r="ABA44" s="114"/>
      <c r="ABB44" s="114"/>
      <c r="ABC44" s="114"/>
      <c r="ABD44" s="114"/>
      <c r="ABE44" s="114"/>
      <c r="ABF44" s="114"/>
      <c r="ABG44" s="114"/>
      <c r="ABH44" s="114"/>
      <c r="ABI44" s="114"/>
      <c r="ABJ44" s="114"/>
      <c r="ABK44" s="114"/>
      <c r="ABL44" s="114"/>
      <c r="ABM44" s="114"/>
      <c r="ABN44" s="114"/>
      <c r="ABO44" s="114"/>
      <c r="ABP44" s="114"/>
      <c r="ABQ44" s="114"/>
      <c r="ABR44" s="114"/>
      <c r="ABS44" s="114"/>
      <c r="ABT44" s="114"/>
      <c r="ABU44" s="113"/>
      <c r="ABV44" s="114"/>
      <c r="ABW44" s="114"/>
      <c r="ABX44" s="114"/>
      <c r="ABY44" s="114"/>
      <c r="ABZ44" s="114"/>
      <c r="ACA44" s="114"/>
      <c r="ACB44" s="114"/>
      <c r="ACC44" s="114"/>
      <c r="ACD44" s="114"/>
      <c r="ACE44" s="114"/>
      <c r="ACF44" s="114"/>
      <c r="ACG44" s="114"/>
      <c r="ACH44" s="114"/>
      <c r="ACI44" s="114"/>
      <c r="ACJ44" s="114"/>
      <c r="ACK44" s="114"/>
      <c r="ACL44" s="114"/>
      <c r="ACM44" s="114"/>
      <c r="ACN44" s="114"/>
      <c r="ACO44" s="114"/>
      <c r="ACP44" s="114"/>
      <c r="ACQ44" s="113"/>
      <c r="ACR44" s="114"/>
      <c r="ACS44" s="114"/>
      <c r="ACT44" s="114"/>
      <c r="ACU44" s="114"/>
      <c r="ACV44" s="114"/>
      <c r="ACW44" s="114"/>
      <c r="ACX44" s="114"/>
      <c r="ACY44" s="114"/>
      <c r="ACZ44" s="114"/>
      <c r="ADA44" s="114"/>
      <c r="ADB44" s="114"/>
      <c r="ADC44" s="114"/>
      <c r="ADD44" s="114"/>
      <c r="ADE44" s="114"/>
      <c r="ADF44" s="114"/>
      <c r="ADG44" s="114"/>
      <c r="ADH44" s="114"/>
      <c r="ADI44" s="114"/>
      <c r="ADJ44" s="114"/>
      <c r="ADK44" s="114"/>
      <c r="ADL44" s="114"/>
      <c r="ADM44" s="113"/>
      <c r="ADN44" s="114"/>
      <c r="ADO44" s="114"/>
      <c r="ADP44" s="114"/>
      <c r="ADQ44" s="114"/>
      <c r="ADR44" s="114"/>
      <c r="ADS44" s="114"/>
      <c r="ADT44" s="114"/>
      <c r="ADU44" s="114"/>
      <c r="ADV44" s="114"/>
      <c r="ADW44" s="114"/>
      <c r="ADX44" s="114"/>
      <c r="ADY44" s="114"/>
      <c r="ADZ44" s="114"/>
      <c r="AEA44" s="114"/>
      <c r="AEB44" s="114"/>
      <c r="AEC44" s="114"/>
      <c r="AED44" s="114"/>
      <c r="AEE44" s="114"/>
      <c r="AEF44" s="114"/>
      <c r="AEG44" s="114"/>
      <c r="AEH44" s="114"/>
      <c r="AEI44" s="113"/>
      <c r="AEJ44" s="114"/>
      <c r="AEK44" s="114"/>
      <c r="AEL44" s="114"/>
      <c r="AEM44" s="114"/>
      <c r="AEN44" s="114"/>
      <c r="AEO44" s="114"/>
      <c r="AEP44" s="114"/>
      <c r="AEQ44" s="114"/>
      <c r="AER44" s="114"/>
      <c r="AES44" s="114"/>
      <c r="AET44" s="114"/>
      <c r="AEU44" s="114"/>
      <c r="AEV44" s="114"/>
      <c r="AEW44" s="114"/>
      <c r="AEX44" s="114"/>
      <c r="AEY44" s="114"/>
      <c r="AEZ44" s="114"/>
      <c r="AFA44" s="114"/>
      <c r="AFB44" s="114"/>
      <c r="AFC44" s="114"/>
      <c r="AFD44" s="114"/>
      <c r="AFE44" s="113"/>
      <c r="AFF44" s="114"/>
      <c r="AFG44" s="114"/>
      <c r="AFH44" s="114"/>
      <c r="AFI44" s="114"/>
      <c r="AFJ44" s="114"/>
      <c r="AFK44" s="114"/>
      <c r="AFL44" s="114"/>
      <c r="AFM44" s="114"/>
      <c r="AFN44" s="114"/>
      <c r="AFO44" s="114"/>
      <c r="AFP44" s="114"/>
      <c r="AFQ44" s="114"/>
      <c r="AFR44" s="114"/>
      <c r="AFS44" s="114"/>
      <c r="AFT44" s="114"/>
      <c r="AFU44" s="114"/>
      <c r="AFV44" s="114"/>
      <c r="AFW44" s="114"/>
      <c r="AFX44" s="114"/>
      <c r="AFY44" s="114"/>
      <c r="AFZ44" s="114"/>
      <c r="AGA44" s="113"/>
      <c r="AGB44" s="114"/>
      <c r="AGC44" s="114"/>
      <c r="AGD44" s="114"/>
      <c r="AGE44" s="114"/>
      <c r="AGF44" s="114"/>
      <c r="AGG44" s="114"/>
      <c r="AGH44" s="114"/>
      <c r="AGI44" s="114"/>
      <c r="AGJ44" s="114"/>
      <c r="AGK44" s="114"/>
      <c r="AGL44" s="114"/>
      <c r="AGM44" s="114"/>
      <c r="AGN44" s="114"/>
      <c r="AGO44" s="114"/>
      <c r="AGP44" s="114"/>
      <c r="AGQ44" s="114"/>
      <c r="AGR44" s="114"/>
      <c r="AGS44" s="114"/>
      <c r="AGT44" s="114"/>
      <c r="AGU44" s="114"/>
      <c r="AGV44" s="114"/>
      <c r="AGW44" s="113"/>
      <c r="AGX44" s="114"/>
      <c r="AGY44" s="114"/>
      <c r="AGZ44" s="114"/>
      <c r="AHA44" s="114"/>
      <c r="AHB44" s="114"/>
      <c r="AHC44" s="114"/>
      <c r="AHD44" s="114"/>
      <c r="AHE44" s="114"/>
      <c r="AHF44" s="114"/>
      <c r="AHG44" s="114"/>
      <c r="AHH44" s="114"/>
      <c r="AHI44" s="114"/>
      <c r="AHJ44" s="114"/>
      <c r="AHK44" s="114"/>
      <c r="AHL44" s="114"/>
      <c r="AHM44" s="114"/>
      <c r="AHN44" s="114"/>
      <c r="AHO44" s="114"/>
      <c r="AHP44" s="114"/>
      <c r="AHQ44" s="114"/>
      <c r="AHR44" s="114"/>
      <c r="AHS44" s="113"/>
      <c r="AHT44" s="114"/>
      <c r="AHU44" s="114"/>
      <c r="AHV44" s="114"/>
      <c r="AHW44" s="114"/>
      <c r="AHX44" s="114"/>
      <c r="AHY44" s="114"/>
      <c r="AHZ44" s="114"/>
      <c r="AIA44" s="114"/>
      <c r="AIB44" s="114"/>
      <c r="AIC44" s="114"/>
      <c r="AID44" s="114"/>
      <c r="AIE44" s="114"/>
      <c r="AIF44" s="114"/>
      <c r="AIG44" s="114"/>
      <c r="AIH44" s="114"/>
      <c r="AII44" s="114"/>
      <c r="AIJ44" s="114"/>
      <c r="AIK44" s="114"/>
      <c r="AIL44" s="114"/>
      <c r="AIM44" s="114"/>
      <c r="AIN44" s="114"/>
      <c r="AIO44" s="113"/>
      <c r="AIP44" s="114"/>
      <c r="AIQ44" s="114"/>
      <c r="AIR44" s="114"/>
      <c r="AIS44" s="114"/>
      <c r="AIT44" s="114"/>
      <c r="AIU44" s="114"/>
      <c r="AIV44" s="114"/>
      <c r="AIW44" s="114"/>
      <c r="AIX44" s="114"/>
      <c r="AIY44" s="114"/>
      <c r="AIZ44" s="114"/>
      <c r="AJA44" s="114"/>
      <c r="AJB44" s="114"/>
      <c r="AJC44" s="114"/>
      <c r="AJD44" s="114"/>
      <c r="AJE44" s="114"/>
      <c r="AJF44" s="114"/>
      <c r="AJG44" s="114"/>
      <c r="AJH44" s="114"/>
      <c r="AJI44" s="114"/>
      <c r="AJJ44" s="114"/>
      <c r="AJK44" s="113"/>
      <c r="AJL44" s="114"/>
      <c r="AJM44" s="114"/>
      <c r="AJN44" s="114"/>
      <c r="AJO44" s="114"/>
      <c r="AJP44" s="114"/>
      <c r="AJQ44" s="114"/>
      <c r="AJR44" s="114"/>
      <c r="AJS44" s="114"/>
      <c r="AJT44" s="114"/>
      <c r="AJU44" s="114"/>
      <c r="AJV44" s="114"/>
      <c r="AJW44" s="114"/>
      <c r="AJX44" s="114"/>
      <c r="AJY44" s="114"/>
      <c r="AJZ44" s="114"/>
      <c r="AKA44" s="114"/>
      <c r="AKB44" s="114"/>
      <c r="AKC44" s="114"/>
      <c r="AKD44" s="114"/>
      <c r="AKE44" s="114"/>
      <c r="AKF44" s="114"/>
      <c r="AKG44" s="113"/>
      <c r="AKH44" s="114"/>
      <c r="AKI44" s="114"/>
      <c r="AKJ44" s="114"/>
      <c r="AKK44" s="114"/>
      <c r="AKL44" s="114"/>
      <c r="AKM44" s="114"/>
      <c r="AKN44" s="114"/>
      <c r="AKO44" s="114"/>
      <c r="AKP44" s="114"/>
      <c r="AKQ44" s="114"/>
      <c r="AKR44" s="114"/>
      <c r="AKS44" s="114"/>
      <c r="AKT44" s="114"/>
      <c r="AKU44" s="114"/>
      <c r="AKV44" s="114"/>
      <c r="AKW44" s="114"/>
      <c r="AKX44" s="114"/>
      <c r="AKY44" s="114"/>
      <c r="AKZ44" s="114"/>
      <c r="ALA44" s="114"/>
      <c r="ALB44" s="114"/>
      <c r="ALC44" s="113"/>
      <c r="ALD44" s="114"/>
      <c r="ALE44" s="114"/>
      <c r="ALF44" s="114"/>
      <c r="ALG44" s="114"/>
      <c r="ALH44" s="114"/>
      <c r="ALI44" s="114"/>
      <c r="ALJ44" s="114"/>
      <c r="ALK44" s="114"/>
      <c r="ALL44" s="114"/>
      <c r="ALM44" s="114"/>
      <c r="ALN44" s="114"/>
      <c r="ALO44" s="114"/>
      <c r="ALP44" s="114"/>
      <c r="ALQ44" s="114"/>
      <c r="ALR44" s="114"/>
      <c r="ALS44" s="114"/>
      <c r="ALT44" s="114"/>
      <c r="ALU44" s="114"/>
      <c r="ALV44" s="114"/>
      <c r="ALW44" s="114"/>
      <c r="ALX44" s="114"/>
      <c r="ALY44" s="113"/>
      <c r="ALZ44" s="114"/>
      <c r="AMA44" s="114"/>
      <c r="AMB44" s="114"/>
      <c r="AMC44" s="114"/>
      <c r="AMD44" s="114"/>
      <c r="AME44" s="114"/>
      <c r="AMF44" s="114"/>
      <c r="AMG44" s="114"/>
      <c r="AMH44" s="114"/>
      <c r="AMI44" s="114"/>
      <c r="AMJ44" s="114"/>
      <c r="AMK44" s="114"/>
      <c r="AML44" s="114"/>
      <c r="AMM44" s="114"/>
      <c r="AMN44" s="114"/>
      <c r="AMO44" s="114"/>
      <c r="AMP44" s="114"/>
      <c r="AMQ44" s="114"/>
      <c r="AMR44" s="114"/>
      <c r="AMS44" s="114"/>
      <c r="AMT44" s="114"/>
      <c r="AMU44" s="113"/>
      <c r="AMV44" s="114"/>
      <c r="AMW44" s="114"/>
      <c r="AMX44" s="114"/>
      <c r="AMY44" s="114"/>
      <c r="AMZ44" s="114"/>
      <c r="ANA44" s="114"/>
      <c r="ANB44" s="114"/>
      <c r="ANC44" s="114"/>
      <c r="AND44" s="114"/>
      <c r="ANE44" s="114"/>
      <c r="ANF44" s="114"/>
      <c r="ANG44" s="114"/>
      <c r="ANH44" s="114"/>
      <c r="ANI44" s="114"/>
      <c r="ANJ44" s="114"/>
      <c r="ANK44" s="114"/>
      <c r="ANL44" s="114"/>
      <c r="ANM44" s="114"/>
      <c r="ANN44" s="114"/>
      <c r="ANO44" s="114"/>
      <c r="ANP44" s="114"/>
      <c r="ANQ44" s="113"/>
      <c r="ANR44" s="114"/>
      <c r="ANS44" s="114"/>
      <c r="ANT44" s="114"/>
      <c r="ANU44" s="114"/>
      <c r="ANV44" s="114"/>
      <c r="ANW44" s="114"/>
      <c r="ANX44" s="114"/>
      <c r="ANY44" s="114"/>
      <c r="ANZ44" s="114"/>
      <c r="AOA44" s="114"/>
      <c r="AOB44" s="114"/>
      <c r="AOC44" s="114"/>
      <c r="AOD44" s="114"/>
      <c r="AOE44" s="114"/>
      <c r="AOF44" s="114"/>
      <c r="AOG44" s="114"/>
      <c r="AOH44" s="114"/>
      <c r="AOI44" s="114"/>
      <c r="AOJ44" s="114"/>
      <c r="AOK44" s="114"/>
      <c r="AOL44" s="114"/>
      <c r="AOM44" s="113"/>
      <c r="AON44" s="114"/>
      <c r="AOO44" s="114"/>
      <c r="AOP44" s="114"/>
      <c r="AOQ44" s="114"/>
      <c r="AOR44" s="114"/>
      <c r="AOS44" s="114"/>
      <c r="AOT44" s="114"/>
      <c r="AOU44" s="114"/>
      <c r="AOV44" s="114"/>
      <c r="AOW44" s="114"/>
      <c r="AOX44" s="114"/>
      <c r="AOY44" s="114"/>
      <c r="AOZ44" s="114"/>
      <c r="APA44" s="114"/>
      <c r="APB44" s="114"/>
      <c r="APC44" s="114"/>
      <c r="APD44" s="114"/>
      <c r="APE44" s="114"/>
      <c r="APF44" s="114"/>
      <c r="APG44" s="114"/>
      <c r="APH44" s="114"/>
      <c r="API44" s="113"/>
      <c r="APJ44" s="114"/>
      <c r="APK44" s="114"/>
      <c r="APL44" s="114"/>
      <c r="APM44" s="114"/>
      <c r="APN44" s="114"/>
      <c r="APO44" s="114"/>
      <c r="APP44" s="114"/>
      <c r="APQ44" s="114"/>
      <c r="APR44" s="114"/>
      <c r="APS44" s="114"/>
      <c r="APT44" s="114"/>
      <c r="APU44" s="114"/>
      <c r="APV44" s="114"/>
      <c r="APW44" s="114"/>
      <c r="APX44" s="114"/>
      <c r="APY44" s="114"/>
      <c r="APZ44" s="114"/>
      <c r="AQA44" s="114"/>
      <c r="AQB44" s="114"/>
      <c r="AQC44" s="114"/>
      <c r="AQD44" s="114"/>
      <c r="AQE44" s="113"/>
      <c r="AQF44" s="114"/>
      <c r="AQG44" s="114"/>
      <c r="AQH44" s="114"/>
      <c r="AQI44" s="114"/>
      <c r="AQJ44" s="114"/>
      <c r="AQK44" s="114"/>
      <c r="AQL44" s="114"/>
      <c r="AQM44" s="114"/>
      <c r="AQN44" s="114"/>
      <c r="AQO44" s="114"/>
      <c r="AQP44" s="114"/>
      <c r="AQQ44" s="114"/>
      <c r="AQR44" s="114"/>
      <c r="AQS44" s="114"/>
      <c r="AQT44" s="114"/>
      <c r="AQU44" s="114"/>
      <c r="AQV44" s="114"/>
      <c r="AQW44" s="114"/>
      <c r="AQX44" s="114"/>
      <c r="AQY44" s="114"/>
      <c r="AQZ44" s="114"/>
      <c r="ARA44" s="113"/>
      <c r="ARB44" s="114"/>
      <c r="ARC44" s="114"/>
      <c r="ARD44" s="114"/>
      <c r="ARE44" s="114"/>
      <c r="ARF44" s="114"/>
      <c r="ARG44" s="114"/>
      <c r="ARH44" s="114"/>
      <c r="ARI44" s="114"/>
      <c r="ARJ44" s="114"/>
      <c r="ARK44" s="114"/>
      <c r="ARL44" s="114"/>
      <c r="ARM44" s="114"/>
      <c r="ARN44" s="114"/>
      <c r="ARO44" s="114"/>
      <c r="ARP44" s="114"/>
      <c r="ARQ44" s="114"/>
      <c r="ARR44" s="114"/>
      <c r="ARS44" s="114"/>
      <c r="ART44" s="114"/>
      <c r="ARU44" s="114"/>
      <c r="ARV44" s="114"/>
      <c r="ARW44" s="113"/>
      <c r="ARX44" s="114"/>
      <c r="ARY44" s="114"/>
      <c r="ARZ44" s="114"/>
      <c r="ASA44" s="114"/>
      <c r="ASB44" s="114"/>
      <c r="ASC44" s="114"/>
      <c r="ASD44" s="114"/>
      <c r="ASE44" s="114"/>
      <c r="ASF44" s="114"/>
      <c r="ASG44" s="114"/>
      <c r="ASH44" s="114"/>
      <c r="ASI44" s="114"/>
      <c r="ASJ44" s="114"/>
      <c r="ASK44" s="114"/>
      <c r="ASL44" s="114"/>
      <c r="ASM44" s="114"/>
      <c r="ASN44" s="114"/>
      <c r="ASO44" s="114"/>
      <c r="ASP44" s="114"/>
      <c r="ASQ44" s="114"/>
      <c r="ASR44" s="114"/>
      <c r="ASS44" s="113"/>
      <c r="AST44" s="114"/>
      <c r="ASU44" s="114"/>
      <c r="ASV44" s="114"/>
      <c r="ASW44" s="114"/>
      <c r="ASX44" s="114"/>
      <c r="ASY44" s="114"/>
      <c r="ASZ44" s="114"/>
      <c r="ATA44" s="114"/>
      <c r="ATB44" s="114"/>
      <c r="ATC44" s="114"/>
      <c r="ATD44" s="114"/>
      <c r="ATE44" s="114"/>
      <c r="ATF44" s="114"/>
      <c r="ATG44" s="114"/>
      <c r="ATH44" s="114"/>
      <c r="ATI44" s="114"/>
      <c r="ATJ44" s="114"/>
      <c r="ATK44" s="114"/>
      <c r="ATL44" s="114"/>
      <c r="ATM44" s="114"/>
      <c r="ATN44" s="114"/>
      <c r="ATO44" s="113"/>
      <c r="ATP44" s="114"/>
      <c r="ATQ44" s="114"/>
      <c r="ATR44" s="114"/>
      <c r="ATS44" s="114"/>
      <c r="ATT44" s="114"/>
      <c r="ATU44" s="114"/>
      <c r="ATV44" s="114"/>
      <c r="ATW44" s="114"/>
      <c r="ATX44" s="114"/>
      <c r="ATY44" s="114"/>
      <c r="ATZ44" s="114"/>
      <c r="AUA44" s="114"/>
      <c r="AUB44" s="114"/>
      <c r="AUC44" s="114"/>
      <c r="AUD44" s="114"/>
      <c r="AUE44" s="114"/>
      <c r="AUF44" s="114"/>
      <c r="AUG44" s="114"/>
      <c r="AUH44" s="114"/>
      <c r="AUI44" s="114"/>
      <c r="AUJ44" s="114"/>
      <c r="AUK44" s="113"/>
      <c r="AUL44" s="114"/>
      <c r="AUM44" s="114"/>
      <c r="AUN44" s="114"/>
      <c r="AUO44" s="114"/>
      <c r="AUP44" s="114"/>
      <c r="AUQ44" s="114"/>
      <c r="AUR44" s="114"/>
      <c r="AUS44" s="114"/>
      <c r="AUT44" s="114"/>
      <c r="AUU44" s="114"/>
      <c r="AUV44" s="114"/>
      <c r="AUW44" s="114"/>
      <c r="AUX44" s="114"/>
      <c r="AUY44" s="114"/>
      <c r="AUZ44" s="114"/>
      <c r="AVA44" s="114"/>
      <c r="AVB44" s="114"/>
      <c r="AVC44" s="114"/>
      <c r="AVD44" s="114"/>
      <c r="AVE44" s="114"/>
      <c r="AVF44" s="114"/>
      <c r="AVG44" s="113"/>
      <c r="AVH44" s="114"/>
      <c r="AVI44" s="114"/>
      <c r="AVJ44" s="114"/>
      <c r="AVK44" s="114"/>
      <c r="AVL44" s="114"/>
      <c r="AVM44" s="114"/>
      <c r="AVN44" s="114"/>
      <c r="AVO44" s="114"/>
      <c r="AVP44" s="114"/>
      <c r="AVQ44" s="114"/>
      <c r="AVR44" s="114"/>
      <c r="AVS44" s="114"/>
      <c r="AVT44" s="114"/>
      <c r="AVU44" s="114"/>
      <c r="AVV44" s="114"/>
      <c r="AVW44" s="114"/>
      <c r="AVX44" s="114"/>
      <c r="AVY44" s="114"/>
      <c r="AVZ44" s="114"/>
      <c r="AWA44" s="114"/>
      <c r="AWB44" s="114"/>
      <c r="AWC44" s="113"/>
      <c r="AWD44" s="114"/>
      <c r="AWE44" s="114"/>
      <c r="AWF44" s="114"/>
      <c r="AWG44" s="114"/>
      <c r="AWH44" s="114"/>
      <c r="AWI44" s="114"/>
      <c r="AWJ44" s="114"/>
      <c r="AWK44" s="114"/>
      <c r="AWL44" s="114"/>
      <c r="AWM44" s="114"/>
      <c r="AWN44" s="114"/>
      <c r="AWO44" s="114"/>
      <c r="AWP44" s="114"/>
      <c r="AWQ44" s="114"/>
      <c r="AWR44" s="114"/>
      <c r="AWS44" s="114"/>
      <c r="AWT44" s="114"/>
      <c r="AWU44" s="114"/>
      <c r="AWV44" s="114"/>
      <c r="AWW44" s="114"/>
      <c r="AWX44" s="114"/>
      <c r="AWY44" s="113"/>
      <c r="AWZ44" s="114"/>
      <c r="AXA44" s="114"/>
      <c r="AXB44" s="114"/>
      <c r="AXC44" s="114"/>
      <c r="AXD44" s="114"/>
      <c r="AXE44" s="114"/>
      <c r="AXF44" s="114"/>
      <c r="AXG44" s="114"/>
      <c r="AXH44" s="114"/>
      <c r="AXI44" s="114"/>
      <c r="AXJ44" s="114"/>
      <c r="AXK44" s="114"/>
      <c r="AXL44" s="114"/>
      <c r="AXM44" s="114"/>
      <c r="AXN44" s="114"/>
      <c r="AXO44" s="114"/>
      <c r="AXP44" s="114"/>
      <c r="AXQ44" s="114"/>
      <c r="AXR44" s="114"/>
      <c r="AXS44" s="114"/>
      <c r="AXT44" s="114"/>
      <c r="AXU44" s="113"/>
      <c r="AXV44" s="114"/>
      <c r="AXW44" s="114"/>
      <c r="AXX44" s="114"/>
      <c r="AXY44" s="114"/>
      <c r="AXZ44" s="114"/>
      <c r="AYA44" s="114"/>
      <c r="AYB44" s="114"/>
      <c r="AYC44" s="114"/>
      <c r="AYD44" s="114"/>
      <c r="AYE44" s="114"/>
      <c r="AYF44" s="114"/>
      <c r="AYG44" s="114"/>
      <c r="AYH44" s="114"/>
      <c r="AYI44" s="114"/>
      <c r="AYJ44" s="114"/>
      <c r="AYK44" s="114"/>
      <c r="AYL44" s="114"/>
      <c r="AYM44" s="114"/>
      <c r="AYN44" s="114"/>
      <c r="AYO44" s="114"/>
      <c r="AYP44" s="114"/>
      <c r="AYQ44" s="113"/>
      <c r="AYR44" s="114"/>
      <c r="AYS44" s="114"/>
      <c r="AYT44" s="114"/>
      <c r="AYU44" s="114"/>
      <c r="AYV44" s="114"/>
      <c r="AYW44" s="114"/>
      <c r="AYX44" s="114"/>
      <c r="AYY44" s="114"/>
      <c r="AYZ44" s="114"/>
      <c r="AZA44" s="114"/>
      <c r="AZB44" s="114"/>
      <c r="AZC44" s="114"/>
      <c r="AZD44" s="114"/>
      <c r="AZE44" s="114"/>
      <c r="AZF44" s="114"/>
      <c r="AZG44" s="114"/>
      <c r="AZH44" s="114"/>
      <c r="AZI44" s="114"/>
      <c r="AZJ44" s="114"/>
      <c r="AZK44" s="114"/>
      <c r="AZL44" s="114"/>
      <c r="AZM44" s="113"/>
      <c r="AZN44" s="114"/>
      <c r="AZO44" s="114"/>
      <c r="AZP44" s="114"/>
      <c r="AZQ44" s="114"/>
      <c r="AZR44" s="114"/>
      <c r="AZS44" s="114"/>
      <c r="AZT44" s="114"/>
      <c r="AZU44" s="114"/>
      <c r="AZV44" s="114"/>
      <c r="AZW44" s="114"/>
      <c r="AZX44" s="114"/>
      <c r="AZY44" s="114"/>
      <c r="AZZ44" s="114"/>
      <c r="BAA44" s="114"/>
      <c r="BAB44" s="114"/>
      <c r="BAC44" s="114"/>
      <c r="BAD44" s="114"/>
      <c r="BAE44" s="114"/>
      <c r="BAF44" s="114"/>
      <c r="BAG44" s="114"/>
      <c r="BAH44" s="114"/>
      <c r="BAI44" s="113"/>
      <c r="BAJ44" s="114"/>
      <c r="BAK44" s="114"/>
      <c r="BAL44" s="114"/>
      <c r="BAM44" s="114"/>
      <c r="BAN44" s="114"/>
      <c r="BAO44" s="114"/>
      <c r="BAP44" s="114"/>
      <c r="BAQ44" s="114"/>
      <c r="BAR44" s="114"/>
      <c r="BAS44" s="114"/>
      <c r="BAT44" s="114"/>
      <c r="BAU44" s="114"/>
      <c r="BAV44" s="114"/>
      <c r="BAW44" s="114"/>
      <c r="BAX44" s="114"/>
      <c r="BAY44" s="114"/>
      <c r="BAZ44" s="114"/>
      <c r="BBA44" s="114"/>
      <c r="BBB44" s="114"/>
      <c r="BBC44" s="114"/>
      <c r="BBD44" s="114"/>
      <c r="BBE44" s="113"/>
      <c r="BBF44" s="114"/>
      <c r="BBG44" s="114"/>
      <c r="BBH44" s="114"/>
      <c r="BBI44" s="114"/>
      <c r="BBJ44" s="114"/>
      <c r="BBK44" s="114"/>
      <c r="BBL44" s="114"/>
      <c r="BBM44" s="114"/>
      <c r="BBN44" s="114"/>
      <c r="BBO44" s="114"/>
      <c r="BBP44" s="114"/>
      <c r="BBQ44" s="114"/>
      <c r="BBR44" s="114"/>
      <c r="BBS44" s="114"/>
      <c r="BBT44" s="114"/>
      <c r="BBU44" s="114"/>
      <c r="BBV44" s="114"/>
      <c r="BBW44" s="114"/>
      <c r="BBX44" s="114"/>
      <c r="BBY44" s="114"/>
      <c r="BBZ44" s="114"/>
      <c r="BCA44" s="113"/>
      <c r="BCB44" s="114"/>
      <c r="BCC44" s="114"/>
      <c r="BCD44" s="114"/>
      <c r="BCE44" s="114"/>
      <c r="BCF44" s="114"/>
      <c r="BCG44" s="114"/>
      <c r="BCH44" s="114"/>
      <c r="BCI44" s="114"/>
      <c r="BCJ44" s="114"/>
      <c r="BCK44" s="114"/>
      <c r="BCL44" s="114"/>
      <c r="BCM44" s="114"/>
      <c r="BCN44" s="114"/>
      <c r="BCO44" s="114"/>
      <c r="BCP44" s="114"/>
      <c r="BCQ44" s="114"/>
      <c r="BCR44" s="114"/>
      <c r="BCS44" s="114"/>
      <c r="BCT44" s="114"/>
      <c r="BCU44" s="114"/>
      <c r="BCV44" s="114"/>
      <c r="BCW44" s="113"/>
      <c r="BCX44" s="114"/>
      <c r="BCY44" s="114"/>
      <c r="BCZ44" s="114"/>
      <c r="BDA44" s="114"/>
      <c r="BDB44" s="114"/>
      <c r="BDC44" s="114"/>
      <c r="BDD44" s="114"/>
      <c r="BDE44" s="114"/>
      <c r="BDF44" s="114"/>
      <c r="BDG44" s="114"/>
      <c r="BDH44" s="114"/>
      <c r="BDI44" s="114"/>
      <c r="BDJ44" s="114"/>
      <c r="BDK44" s="114"/>
      <c r="BDL44" s="114"/>
      <c r="BDM44" s="114"/>
      <c r="BDN44" s="114"/>
      <c r="BDO44" s="114"/>
      <c r="BDP44" s="114"/>
      <c r="BDQ44" s="114"/>
      <c r="BDR44" s="114"/>
      <c r="BDS44" s="113"/>
      <c r="BDT44" s="114"/>
      <c r="BDU44" s="114"/>
      <c r="BDV44" s="114"/>
      <c r="BDW44" s="114"/>
      <c r="BDX44" s="114"/>
      <c r="BDY44" s="114"/>
      <c r="BDZ44" s="114"/>
      <c r="BEA44" s="114"/>
      <c r="BEB44" s="114"/>
      <c r="BEC44" s="114"/>
      <c r="BED44" s="114"/>
      <c r="BEE44" s="114"/>
      <c r="BEF44" s="114"/>
      <c r="BEG44" s="114"/>
      <c r="BEH44" s="114"/>
      <c r="BEI44" s="114"/>
      <c r="BEJ44" s="114"/>
      <c r="BEK44" s="114"/>
      <c r="BEL44" s="114"/>
      <c r="BEM44" s="114"/>
      <c r="BEN44" s="114"/>
      <c r="BEO44" s="113"/>
      <c r="BEP44" s="114"/>
      <c r="BEQ44" s="114"/>
      <c r="BER44" s="114"/>
      <c r="BES44" s="114"/>
      <c r="BET44" s="114"/>
      <c r="BEU44" s="114"/>
      <c r="BEV44" s="114"/>
      <c r="BEW44" s="114"/>
      <c r="BEX44" s="114"/>
      <c r="BEY44" s="114"/>
      <c r="BEZ44" s="114"/>
      <c r="BFA44" s="114"/>
      <c r="BFB44" s="114"/>
      <c r="BFC44" s="114"/>
      <c r="BFD44" s="114"/>
      <c r="BFE44" s="114"/>
      <c r="BFF44" s="114"/>
      <c r="BFG44" s="114"/>
      <c r="BFH44" s="114"/>
      <c r="BFI44" s="114"/>
      <c r="BFJ44" s="114"/>
      <c r="BFK44" s="113"/>
      <c r="BFL44" s="114"/>
      <c r="BFM44" s="114"/>
      <c r="BFN44" s="114"/>
      <c r="BFO44" s="114"/>
      <c r="BFP44" s="114"/>
      <c r="BFQ44" s="114"/>
      <c r="BFR44" s="114"/>
      <c r="BFS44" s="114"/>
      <c r="BFT44" s="114"/>
      <c r="BFU44" s="114"/>
      <c r="BFV44" s="114"/>
      <c r="BFW44" s="114"/>
      <c r="BFX44" s="114"/>
      <c r="BFY44" s="114"/>
      <c r="BFZ44" s="114"/>
      <c r="BGA44" s="114"/>
      <c r="BGB44" s="114"/>
      <c r="BGC44" s="114"/>
      <c r="BGD44" s="114"/>
      <c r="BGE44" s="114"/>
      <c r="BGF44" s="114"/>
      <c r="BGG44" s="113"/>
      <c r="BGH44" s="114"/>
      <c r="BGI44" s="114"/>
      <c r="BGJ44" s="114"/>
      <c r="BGK44" s="114"/>
      <c r="BGL44" s="114"/>
      <c r="BGM44" s="114"/>
      <c r="BGN44" s="114"/>
      <c r="BGO44" s="114"/>
      <c r="BGP44" s="114"/>
      <c r="BGQ44" s="114"/>
      <c r="BGR44" s="114"/>
      <c r="BGS44" s="114"/>
      <c r="BGT44" s="114"/>
      <c r="BGU44" s="114"/>
      <c r="BGV44" s="114"/>
      <c r="BGW44" s="114"/>
      <c r="BGX44" s="114"/>
      <c r="BGY44" s="114"/>
      <c r="BGZ44" s="114"/>
      <c r="BHA44" s="114"/>
      <c r="BHB44" s="114"/>
      <c r="BHC44" s="113"/>
      <c r="BHD44" s="114"/>
      <c r="BHE44" s="114"/>
      <c r="BHF44" s="114"/>
      <c r="BHG44" s="114"/>
      <c r="BHH44" s="114"/>
      <c r="BHI44" s="114"/>
      <c r="BHJ44" s="114"/>
      <c r="BHK44" s="114"/>
      <c r="BHL44" s="114"/>
      <c r="BHM44" s="114"/>
      <c r="BHN44" s="114"/>
      <c r="BHO44" s="114"/>
      <c r="BHP44" s="114"/>
      <c r="BHQ44" s="114"/>
      <c r="BHR44" s="114"/>
      <c r="BHS44" s="114"/>
      <c r="BHT44" s="114"/>
      <c r="BHU44" s="114"/>
      <c r="BHV44" s="114"/>
      <c r="BHW44" s="114"/>
      <c r="BHX44" s="114"/>
      <c r="BHY44" s="113"/>
      <c r="BHZ44" s="114"/>
      <c r="BIA44" s="114"/>
      <c r="BIB44" s="114"/>
      <c r="BIC44" s="114"/>
      <c r="BID44" s="114"/>
      <c r="BIE44" s="114"/>
      <c r="BIF44" s="114"/>
      <c r="BIG44" s="114"/>
      <c r="BIH44" s="114"/>
      <c r="BII44" s="114"/>
      <c r="BIJ44" s="114"/>
      <c r="BIK44" s="114"/>
      <c r="BIL44" s="114"/>
      <c r="BIM44" s="114"/>
      <c r="BIN44" s="114"/>
      <c r="BIO44" s="114"/>
      <c r="BIP44" s="114"/>
      <c r="BIQ44" s="114"/>
      <c r="BIR44" s="114"/>
      <c r="BIS44" s="114"/>
      <c r="BIT44" s="114"/>
      <c r="BIU44" s="113"/>
      <c r="BIV44" s="114"/>
      <c r="BIW44" s="114"/>
      <c r="BIX44" s="114"/>
      <c r="BIY44" s="114"/>
      <c r="BIZ44" s="114"/>
      <c r="BJA44" s="114"/>
      <c r="BJB44" s="114"/>
      <c r="BJC44" s="114"/>
      <c r="BJD44" s="114"/>
      <c r="BJE44" s="114"/>
      <c r="BJF44" s="114"/>
      <c r="BJG44" s="114"/>
      <c r="BJH44" s="114"/>
      <c r="BJI44" s="114"/>
      <c r="BJJ44" s="114"/>
      <c r="BJK44" s="114"/>
      <c r="BJL44" s="114"/>
      <c r="BJM44" s="114"/>
      <c r="BJN44" s="114"/>
      <c r="BJO44" s="114"/>
      <c r="BJP44" s="114"/>
      <c r="BJQ44" s="113"/>
      <c r="BJR44" s="114"/>
      <c r="BJS44" s="114"/>
      <c r="BJT44" s="114"/>
      <c r="BJU44" s="114"/>
      <c r="BJV44" s="114"/>
      <c r="BJW44" s="114"/>
      <c r="BJX44" s="114"/>
      <c r="BJY44" s="114"/>
      <c r="BJZ44" s="114"/>
      <c r="BKA44" s="114"/>
      <c r="BKB44" s="114"/>
      <c r="BKC44" s="114"/>
      <c r="BKD44" s="114"/>
      <c r="BKE44" s="114"/>
      <c r="BKF44" s="114"/>
      <c r="BKG44" s="114"/>
      <c r="BKH44" s="114"/>
      <c r="BKI44" s="114"/>
      <c r="BKJ44" s="114"/>
      <c r="BKK44" s="114"/>
      <c r="BKL44" s="114"/>
      <c r="BKM44" s="113"/>
      <c r="BKN44" s="114"/>
      <c r="BKO44" s="114"/>
      <c r="BKP44" s="114"/>
      <c r="BKQ44" s="114"/>
      <c r="BKR44" s="114"/>
      <c r="BKS44" s="114"/>
      <c r="BKT44" s="114"/>
      <c r="BKU44" s="114"/>
      <c r="BKV44" s="114"/>
      <c r="BKW44" s="114"/>
      <c r="BKX44" s="114"/>
      <c r="BKY44" s="114"/>
      <c r="BKZ44" s="114"/>
      <c r="BLA44" s="114"/>
      <c r="BLB44" s="114"/>
      <c r="BLC44" s="114"/>
      <c r="BLD44" s="114"/>
      <c r="BLE44" s="114"/>
      <c r="BLF44" s="114"/>
      <c r="BLG44" s="114"/>
      <c r="BLH44" s="114"/>
      <c r="BLI44" s="113"/>
      <c r="BLJ44" s="114"/>
      <c r="BLK44" s="114"/>
      <c r="BLL44" s="114"/>
      <c r="BLM44" s="114"/>
      <c r="BLN44" s="114"/>
      <c r="BLO44" s="114"/>
      <c r="BLP44" s="114"/>
      <c r="BLQ44" s="114"/>
      <c r="BLR44" s="114"/>
      <c r="BLS44" s="114"/>
      <c r="BLT44" s="114"/>
      <c r="BLU44" s="114"/>
      <c r="BLV44" s="114"/>
      <c r="BLW44" s="114"/>
      <c r="BLX44" s="114"/>
      <c r="BLY44" s="114"/>
      <c r="BLZ44" s="114"/>
      <c r="BMA44" s="114"/>
      <c r="BMB44" s="114"/>
      <c r="BMC44" s="114"/>
      <c r="BMD44" s="114"/>
      <c r="BME44" s="113"/>
      <c r="BMF44" s="114"/>
      <c r="BMG44" s="114"/>
      <c r="BMH44" s="114"/>
      <c r="BMI44" s="114"/>
      <c r="BMJ44" s="114"/>
      <c r="BMK44" s="114"/>
      <c r="BML44" s="114"/>
      <c r="BMM44" s="114"/>
      <c r="BMN44" s="114"/>
      <c r="BMO44" s="114"/>
      <c r="BMP44" s="114"/>
      <c r="BMQ44" s="114"/>
      <c r="BMR44" s="114"/>
      <c r="BMS44" s="114"/>
      <c r="BMT44" s="114"/>
      <c r="BMU44" s="114"/>
      <c r="BMV44" s="114"/>
      <c r="BMW44" s="114"/>
      <c r="BMX44" s="114"/>
      <c r="BMY44" s="114"/>
      <c r="BMZ44" s="114"/>
      <c r="BNA44" s="113"/>
      <c r="BNB44" s="114"/>
      <c r="BNC44" s="114"/>
      <c r="BND44" s="114"/>
      <c r="BNE44" s="114"/>
      <c r="BNF44" s="114"/>
      <c r="BNG44" s="114"/>
      <c r="BNH44" s="114"/>
      <c r="BNI44" s="114"/>
      <c r="BNJ44" s="114"/>
      <c r="BNK44" s="114"/>
      <c r="BNL44" s="114"/>
      <c r="BNM44" s="114"/>
      <c r="BNN44" s="114"/>
      <c r="BNO44" s="114"/>
      <c r="BNP44" s="114"/>
      <c r="BNQ44" s="114"/>
      <c r="BNR44" s="114"/>
      <c r="BNS44" s="114"/>
      <c r="BNT44" s="114"/>
      <c r="BNU44" s="114"/>
      <c r="BNV44" s="114"/>
      <c r="BNW44" s="113"/>
      <c r="BNX44" s="114"/>
      <c r="BNY44" s="114"/>
      <c r="BNZ44" s="114"/>
      <c r="BOA44" s="114"/>
      <c r="BOB44" s="114"/>
      <c r="BOC44" s="114"/>
      <c r="BOD44" s="114"/>
      <c r="BOE44" s="114"/>
      <c r="BOF44" s="114"/>
      <c r="BOG44" s="114"/>
      <c r="BOH44" s="114"/>
      <c r="BOI44" s="114"/>
      <c r="BOJ44" s="114"/>
      <c r="BOK44" s="114"/>
      <c r="BOL44" s="114"/>
      <c r="BOM44" s="114"/>
      <c r="BON44" s="114"/>
      <c r="BOO44" s="114"/>
      <c r="BOP44" s="114"/>
      <c r="BOQ44" s="114"/>
      <c r="BOR44" s="114"/>
      <c r="BOS44" s="113"/>
      <c r="BOT44" s="114"/>
      <c r="BOU44" s="114"/>
      <c r="BOV44" s="114"/>
      <c r="BOW44" s="114"/>
      <c r="BOX44" s="114"/>
      <c r="BOY44" s="114"/>
      <c r="BOZ44" s="114"/>
      <c r="BPA44" s="114"/>
      <c r="BPB44" s="114"/>
      <c r="BPC44" s="114"/>
      <c r="BPD44" s="114"/>
      <c r="BPE44" s="114"/>
      <c r="BPF44" s="114"/>
      <c r="BPG44" s="114"/>
      <c r="BPH44" s="114"/>
      <c r="BPI44" s="114"/>
      <c r="BPJ44" s="114"/>
      <c r="BPK44" s="114"/>
      <c r="BPL44" s="114"/>
      <c r="BPM44" s="114"/>
      <c r="BPN44" s="114"/>
      <c r="BPO44" s="113"/>
      <c r="BPP44" s="114"/>
      <c r="BPQ44" s="114"/>
      <c r="BPR44" s="114"/>
      <c r="BPS44" s="114"/>
      <c r="BPT44" s="114"/>
      <c r="BPU44" s="114"/>
      <c r="BPV44" s="114"/>
      <c r="BPW44" s="114"/>
      <c r="BPX44" s="114"/>
      <c r="BPY44" s="114"/>
      <c r="BPZ44" s="114"/>
      <c r="BQA44" s="114"/>
      <c r="BQB44" s="114"/>
      <c r="BQC44" s="114"/>
      <c r="BQD44" s="114"/>
      <c r="BQE44" s="114"/>
      <c r="BQF44" s="114"/>
      <c r="BQG44" s="114"/>
      <c r="BQH44" s="114"/>
      <c r="BQI44" s="114"/>
      <c r="BQJ44" s="114"/>
      <c r="BQK44" s="113"/>
      <c r="BQL44" s="114"/>
      <c r="BQM44" s="114"/>
      <c r="BQN44" s="114"/>
      <c r="BQO44" s="114"/>
      <c r="BQP44" s="114"/>
      <c r="BQQ44" s="114"/>
      <c r="BQR44" s="114"/>
      <c r="BQS44" s="114"/>
      <c r="BQT44" s="114"/>
      <c r="BQU44" s="114"/>
      <c r="BQV44" s="114"/>
      <c r="BQW44" s="114"/>
      <c r="BQX44" s="114"/>
      <c r="BQY44" s="114"/>
      <c r="BQZ44" s="114"/>
      <c r="BRA44" s="114"/>
      <c r="BRB44" s="114"/>
      <c r="BRC44" s="114"/>
      <c r="BRD44" s="114"/>
      <c r="BRE44" s="114"/>
      <c r="BRF44" s="114"/>
      <c r="BRG44" s="113"/>
      <c r="BRH44" s="114"/>
      <c r="BRI44" s="114"/>
      <c r="BRJ44" s="114"/>
      <c r="BRK44" s="114"/>
      <c r="BRL44" s="114"/>
      <c r="BRM44" s="114"/>
      <c r="BRN44" s="114"/>
      <c r="BRO44" s="114"/>
      <c r="BRP44" s="114"/>
      <c r="BRQ44" s="114"/>
      <c r="BRR44" s="114"/>
      <c r="BRS44" s="114"/>
      <c r="BRT44" s="114"/>
      <c r="BRU44" s="114"/>
      <c r="BRV44" s="114"/>
      <c r="BRW44" s="114"/>
      <c r="BRX44" s="114"/>
      <c r="BRY44" s="114"/>
      <c r="BRZ44" s="114"/>
      <c r="BSA44" s="114"/>
      <c r="BSB44" s="114"/>
      <c r="BSC44" s="113"/>
      <c r="BSD44" s="114"/>
      <c r="BSE44" s="114"/>
      <c r="BSF44" s="114"/>
      <c r="BSG44" s="114"/>
      <c r="BSH44" s="114"/>
      <c r="BSI44" s="114"/>
      <c r="BSJ44" s="114"/>
      <c r="BSK44" s="114"/>
      <c r="BSL44" s="114"/>
      <c r="BSM44" s="114"/>
      <c r="BSN44" s="114"/>
      <c r="BSO44" s="114"/>
      <c r="BSP44" s="114"/>
      <c r="BSQ44" s="114"/>
      <c r="BSR44" s="114"/>
      <c r="BSS44" s="114"/>
      <c r="BST44" s="114"/>
      <c r="BSU44" s="114"/>
      <c r="BSV44" s="114"/>
      <c r="BSW44" s="114"/>
      <c r="BSX44" s="114"/>
      <c r="BSY44" s="113"/>
      <c r="BSZ44" s="114"/>
      <c r="BTA44" s="114"/>
      <c r="BTB44" s="114"/>
      <c r="BTC44" s="114"/>
      <c r="BTD44" s="114"/>
      <c r="BTE44" s="114"/>
      <c r="BTF44" s="114"/>
      <c r="BTG44" s="114"/>
      <c r="BTH44" s="114"/>
      <c r="BTI44" s="114"/>
      <c r="BTJ44" s="114"/>
      <c r="BTK44" s="114"/>
      <c r="BTL44" s="114"/>
      <c r="BTM44" s="114"/>
      <c r="BTN44" s="114"/>
      <c r="BTO44" s="114"/>
      <c r="BTP44" s="114"/>
      <c r="BTQ44" s="114"/>
      <c r="BTR44" s="114"/>
      <c r="BTS44" s="114"/>
      <c r="BTT44" s="114"/>
      <c r="BTU44" s="113"/>
      <c r="BTV44" s="114"/>
      <c r="BTW44" s="114"/>
      <c r="BTX44" s="114"/>
      <c r="BTY44" s="114"/>
      <c r="BTZ44" s="114"/>
      <c r="BUA44" s="114"/>
      <c r="BUB44" s="114"/>
      <c r="BUC44" s="114"/>
      <c r="BUD44" s="114"/>
      <c r="BUE44" s="114"/>
      <c r="BUF44" s="114"/>
      <c r="BUG44" s="114"/>
      <c r="BUH44" s="114"/>
      <c r="BUI44" s="114"/>
      <c r="BUJ44" s="114"/>
      <c r="BUK44" s="114"/>
      <c r="BUL44" s="114"/>
      <c r="BUM44" s="114"/>
      <c r="BUN44" s="114"/>
      <c r="BUO44" s="114"/>
      <c r="BUP44" s="114"/>
      <c r="BUQ44" s="113"/>
      <c r="BUR44" s="114"/>
      <c r="BUS44" s="114"/>
      <c r="BUT44" s="114"/>
      <c r="BUU44" s="114"/>
      <c r="BUV44" s="114"/>
      <c r="BUW44" s="114"/>
      <c r="BUX44" s="114"/>
      <c r="BUY44" s="114"/>
      <c r="BUZ44" s="114"/>
      <c r="BVA44" s="114"/>
      <c r="BVB44" s="114"/>
      <c r="BVC44" s="114"/>
      <c r="BVD44" s="114"/>
      <c r="BVE44" s="114"/>
      <c r="BVF44" s="114"/>
      <c r="BVG44" s="114"/>
      <c r="BVH44" s="114"/>
      <c r="BVI44" s="114"/>
      <c r="BVJ44" s="114"/>
      <c r="BVK44" s="114"/>
      <c r="BVL44" s="114"/>
      <c r="BVM44" s="113"/>
      <c r="BVN44" s="114"/>
      <c r="BVO44" s="114"/>
      <c r="BVP44" s="114"/>
      <c r="BVQ44" s="114"/>
      <c r="BVR44" s="114"/>
      <c r="BVS44" s="114"/>
      <c r="BVT44" s="114"/>
      <c r="BVU44" s="114"/>
      <c r="BVV44" s="114"/>
      <c r="BVW44" s="114"/>
      <c r="BVX44" s="114"/>
      <c r="BVY44" s="114"/>
      <c r="BVZ44" s="114"/>
      <c r="BWA44" s="114"/>
      <c r="BWB44" s="114"/>
      <c r="BWC44" s="114"/>
      <c r="BWD44" s="114"/>
      <c r="BWE44" s="114"/>
      <c r="BWF44" s="114"/>
      <c r="BWG44" s="114"/>
      <c r="BWH44" s="114"/>
      <c r="BWI44" s="113"/>
      <c r="BWJ44" s="114"/>
      <c r="BWK44" s="114"/>
      <c r="BWL44" s="114"/>
      <c r="BWM44" s="114"/>
      <c r="BWN44" s="114"/>
      <c r="BWO44" s="114"/>
      <c r="BWP44" s="114"/>
      <c r="BWQ44" s="114"/>
      <c r="BWR44" s="114"/>
      <c r="BWS44" s="114"/>
      <c r="BWT44" s="114"/>
      <c r="BWU44" s="114"/>
      <c r="BWV44" s="114"/>
      <c r="BWW44" s="114"/>
      <c r="BWX44" s="114"/>
      <c r="BWY44" s="114"/>
      <c r="BWZ44" s="114"/>
      <c r="BXA44" s="114"/>
      <c r="BXB44" s="114"/>
      <c r="BXC44" s="114"/>
      <c r="BXD44" s="114"/>
      <c r="BXE44" s="113"/>
      <c r="BXF44" s="114"/>
      <c r="BXG44" s="114"/>
      <c r="BXH44" s="114"/>
      <c r="BXI44" s="114"/>
      <c r="BXJ44" s="114"/>
      <c r="BXK44" s="114"/>
      <c r="BXL44" s="114"/>
      <c r="BXM44" s="114"/>
      <c r="BXN44" s="114"/>
      <c r="BXO44" s="114"/>
      <c r="BXP44" s="114"/>
      <c r="BXQ44" s="114"/>
      <c r="BXR44" s="114"/>
      <c r="BXS44" s="114"/>
      <c r="BXT44" s="114"/>
      <c r="BXU44" s="114"/>
      <c r="BXV44" s="114"/>
      <c r="BXW44" s="114"/>
      <c r="BXX44" s="114"/>
      <c r="BXY44" s="114"/>
      <c r="BXZ44" s="114"/>
      <c r="BYA44" s="113"/>
      <c r="BYB44" s="114"/>
      <c r="BYC44" s="114"/>
      <c r="BYD44" s="114"/>
      <c r="BYE44" s="114"/>
      <c r="BYF44" s="114"/>
      <c r="BYG44" s="114"/>
      <c r="BYH44" s="114"/>
      <c r="BYI44" s="114"/>
      <c r="BYJ44" s="114"/>
      <c r="BYK44" s="114"/>
      <c r="BYL44" s="114"/>
      <c r="BYM44" s="114"/>
      <c r="BYN44" s="114"/>
      <c r="BYO44" s="114"/>
      <c r="BYP44" s="114"/>
      <c r="BYQ44" s="114"/>
      <c r="BYR44" s="114"/>
      <c r="BYS44" s="114"/>
      <c r="BYT44" s="114"/>
      <c r="BYU44" s="114"/>
      <c r="BYV44" s="114"/>
      <c r="BYW44" s="113"/>
      <c r="BYX44" s="114"/>
      <c r="BYY44" s="114"/>
      <c r="BYZ44" s="114"/>
      <c r="BZA44" s="114"/>
      <c r="BZB44" s="114"/>
      <c r="BZC44" s="114"/>
      <c r="BZD44" s="114"/>
      <c r="BZE44" s="114"/>
      <c r="BZF44" s="114"/>
      <c r="BZG44" s="114"/>
      <c r="BZH44" s="114"/>
      <c r="BZI44" s="114"/>
      <c r="BZJ44" s="114"/>
      <c r="BZK44" s="114"/>
      <c r="BZL44" s="114"/>
      <c r="BZM44" s="114"/>
      <c r="BZN44" s="114"/>
      <c r="BZO44" s="114"/>
      <c r="BZP44" s="114"/>
      <c r="BZQ44" s="114"/>
      <c r="BZR44" s="114"/>
      <c r="BZS44" s="113"/>
      <c r="BZT44" s="114"/>
      <c r="BZU44" s="114"/>
      <c r="BZV44" s="114"/>
      <c r="BZW44" s="114"/>
      <c r="BZX44" s="114"/>
      <c r="BZY44" s="114"/>
      <c r="BZZ44" s="114"/>
      <c r="CAA44" s="114"/>
      <c r="CAB44" s="114"/>
      <c r="CAC44" s="114"/>
      <c r="CAD44" s="114"/>
      <c r="CAE44" s="114"/>
      <c r="CAF44" s="114"/>
      <c r="CAG44" s="114"/>
      <c r="CAH44" s="114"/>
      <c r="CAI44" s="114"/>
      <c r="CAJ44" s="114"/>
      <c r="CAK44" s="114"/>
      <c r="CAL44" s="114"/>
      <c r="CAM44" s="114"/>
      <c r="CAN44" s="114"/>
      <c r="CAO44" s="113"/>
      <c r="CAP44" s="114"/>
      <c r="CAQ44" s="114"/>
      <c r="CAR44" s="114"/>
      <c r="CAS44" s="114"/>
      <c r="CAT44" s="114"/>
      <c r="CAU44" s="114"/>
      <c r="CAV44" s="114"/>
      <c r="CAW44" s="114"/>
      <c r="CAX44" s="114"/>
      <c r="CAY44" s="114"/>
      <c r="CAZ44" s="114"/>
      <c r="CBA44" s="114"/>
      <c r="CBB44" s="114"/>
      <c r="CBC44" s="114"/>
      <c r="CBD44" s="114"/>
      <c r="CBE44" s="114"/>
      <c r="CBF44" s="114"/>
      <c r="CBG44" s="114"/>
      <c r="CBH44" s="114"/>
      <c r="CBI44" s="114"/>
      <c r="CBJ44" s="114"/>
      <c r="CBK44" s="113"/>
      <c r="CBL44" s="114"/>
      <c r="CBM44" s="114"/>
      <c r="CBN44" s="114"/>
      <c r="CBO44" s="114"/>
      <c r="CBP44" s="114"/>
      <c r="CBQ44" s="114"/>
      <c r="CBR44" s="114"/>
      <c r="CBS44" s="114"/>
      <c r="CBT44" s="114"/>
      <c r="CBU44" s="114"/>
      <c r="CBV44" s="114"/>
      <c r="CBW44" s="114"/>
      <c r="CBX44" s="114"/>
      <c r="CBY44" s="114"/>
      <c r="CBZ44" s="114"/>
      <c r="CCA44" s="114"/>
      <c r="CCB44" s="114"/>
      <c r="CCC44" s="114"/>
      <c r="CCD44" s="114"/>
      <c r="CCE44" s="114"/>
      <c r="CCF44" s="114"/>
      <c r="CCG44" s="113"/>
      <c r="CCH44" s="114"/>
      <c r="CCI44" s="114"/>
      <c r="CCJ44" s="114"/>
      <c r="CCK44" s="114"/>
      <c r="CCL44" s="114"/>
      <c r="CCM44" s="114"/>
      <c r="CCN44" s="114"/>
      <c r="CCO44" s="114"/>
      <c r="CCP44" s="114"/>
      <c r="CCQ44" s="114"/>
      <c r="CCR44" s="114"/>
      <c r="CCS44" s="114"/>
      <c r="CCT44" s="114"/>
      <c r="CCU44" s="114"/>
      <c r="CCV44" s="114"/>
      <c r="CCW44" s="114"/>
      <c r="CCX44" s="114"/>
      <c r="CCY44" s="114"/>
      <c r="CCZ44" s="114"/>
      <c r="CDA44" s="114"/>
      <c r="CDB44" s="114"/>
      <c r="CDC44" s="113"/>
      <c r="CDD44" s="114"/>
      <c r="CDE44" s="114"/>
      <c r="CDF44" s="114"/>
      <c r="CDG44" s="114"/>
      <c r="CDH44" s="114"/>
      <c r="CDI44" s="114"/>
      <c r="CDJ44" s="114"/>
      <c r="CDK44" s="114"/>
      <c r="CDL44" s="114"/>
      <c r="CDM44" s="114"/>
      <c r="CDN44" s="114"/>
      <c r="CDO44" s="114"/>
      <c r="CDP44" s="114"/>
      <c r="CDQ44" s="114"/>
      <c r="CDR44" s="114"/>
      <c r="CDS44" s="114"/>
      <c r="CDT44" s="114"/>
      <c r="CDU44" s="114"/>
      <c r="CDV44" s="114"/>
      <c r="CDW44" s="114"/>
      <c r="CDX44" s="114"/>
      <c r="CDY44" s="113"/>
      <c r="CDZ44" s="114"/>
      <c r="CEA44" s="114"/>
      <c r="CEB44" s="114"/>
      <c r="CEC44" s="114"/>
      <c r="CED44" s="114"/>
      <c r="CEE44" s="114"/>
      <c r="CEF44" s="114"/>
      <c r="CEG44" s="114"/>
      <c r="CEH44" s="114"/>
      <c r="CEI44" s="114"/>
      <c r="CEJ44" s="114"/>
      <c r="CEK44" s="114"/>
      <c r="CEL44" s="114"/>
      <c r="CEM44" s="114"/>
      <c r="CEN44" s="114"/>
      <c r="CEO44" s="114"/>
      <c r="CEP44" s="114"/>
      <c r="CEQ44" s="114"/>
      <c r="CER44" s="114"/>
      <c r="CES44" s="114"/>
      <c r="CET44" s="114"/>
      <c r="CEU44" s="113"/>
      <c r="CEV44" s="114"/>
      <c r="CEW44" s="114"/>
      <c r="CEX44" s="114"/>
      <c r="CEY44" s="114"/>
      <c r="CEZ44" s="114"/>
      <c r="CFA44" s="114"/>
      <c r="CFB44" s="114"/>
      <c r="CFC44" s="114"/>
      <c r="CFD44" s="114"/>
      <c r="CFE44" s="114"/>
      <c r="CFF44" s="114"/>
      <c r="CFG44" s="114"/>
      <c r="CFH44" s="114"/>
      <c r="CFI44" s="114"/>
      <c r="CFJ44" s="114"/>
      <c r="CFK44" s="114"/>
      <c r="CFL44" s="114"/>
      <c r="CFM44" s="114"/>
      <c r="CFN44" s="114"/>
      <c r="CFO44" s="114"/>
      <c r="CFP44" s="114"/>
      <c r="CFQ44" s="113"/>
      <c r="CFR44" s="114"/>
      <c r="CFS44" s="114"/>
      <c r="CFT44" s="114"/>
      <c r="CFU44" s="114"/>
      <c r="CFV44" s="114"/>
      <c r="CFW44" s="114"/>
      <c r="CFX44" s="114"/>
      <c r="CFY44" s="114"/>
      <c r="CFZ44" s="114"/>
      <c r="CGA44" s="114"/>
      <c r="CGB44" s="114"/>
      <c r="CGC44" s="114"/>
      <c r="CGD44" s="114"/>
      <c r="CGE44" s="114"/>
      <c r="CGF44" s="114"/>
      <c r="CGG44" s="114"/>
      <c r="CGH44" s="114"/>
      <c r="CGI44" s="114"/>
      <c r="CGJ44" s="114"/>
      <c r="CGK44" s="114"/>
      <c r="CGL44" s="114"/>
      <c r="CGM44" s="113"/>
      <c r="CGN44" s="114"/>
      <c r="CGO44" s="114"/>
      <c r="CGP44" s="114"/>
      <c r="CGQ44" s="114"/>
      <c r="CGR44" s="114"/>
      <c r="CGS44" s="114"/>
      <c r="CGT44" s="114"/>
      <c r="CGU44" s="114"/>
      <c r="CGV44" s="114"/>
      <c r="CGW44" s="114"/>
      <c r="CGX44" s="114"/>
      <c r="CGY44" s="114"/>
      <c r="CGZ44" s="114"/>
      <c r="CHA44" s="114"/>
      <c r="CHB44" s="114"/>
      <c r="CHC44" s="114"/>
      <c r="CHD44" s="114"/>
      <c r="CHE44" s="114"/>
      <c r="CHF44" s="114"/>
      <c r="CHG44" s="114"/>
      <c r="CHH44" s="114"/>
      <c r="CHI44" s="113"/>
      <c r="CHJ44" s="114"/>
      <c r="CHK44" s="114"/>
      <c r="CHL44" s="114"/>
      <c r="CHM44" s="114"/>
      <c r="CHN44" s="114"/>
      <c r="CHO44" s="114"/>
      <c r="CHP44" s="114"/>
      <c r="CHQ44" s="114"/>
      <c r="CHR44" s="114"/>
      <c r="CHS44" s="114"/>
      <c r="CHT44" s="114"/>
      <c r="CHU44" s="114"/>
      <c r="CHV44" s="114"/>
      <c r="CHW44" s="114"/>
      <c r="CHX44" s="114"/>
      <c r="CHY44" s="114"/>
      <c r="CHZ44" s="114"/>
      <c r="CIA44" s="114"/>
      <c r="CIB44" s="114"/>
      <c r="CIC44" s="114"/>
      <c r="CID44" s="114"/>
      <c r="CIE44" s="113"/>
      <c r="CIF44" s="114"/>
      <c r="CIG44" s="114"/>
      <c r="CIH44" s="114"/>
      <c r="CII44" s="114"/>
      <c r="CIJ44" s="114"/>
      <c r="CIK44" s="114"/>
      <c r="CIL44" s="114"/>
      <c r="CIM44" s="114"/>
      <c r="CIN44" s="114"/>
      <c r="CIO44" s="114"/>
      <c r="CIP44" s="114"/>
      <c r="CIQ44" s="114"/>
      <c r="CIR44" s="114"/>
      <c r="CIS44" s="114"/>
      <c r="CIT44" s="114"/>
      <c r="CIU44" s="114"/>
      <c r="CIV44" s="114"/>
      <c r="CIW44" s="114"/>
      <c r="CIX44" s="114"/>
      <c r="CIY44" s="114"/>
      <c r="CIZ44" s="114"/>
      <c r="CJA44" s="113"/>
      <c r="CJB44" s="114"/>
      <c r="CJC44" s="114"/>
      <c r="CJD44" s="114"/>
      <c r="CJE44" s="114"/>
      <c r="CJF44" s="114"/>
      <c r="CJG44" s="114"/>
      <c r="CJH44" s="114"/>
      <c r="CJI44" s="114"/>
      <c r="CJJ44" s="114"/>
      <c r="CJK44" s="114"/>
      <c r="CJL44" s="114"/>
      <c r="CJM44" s="114"/>
      <c r="CJN44" s="114"/>
      <c r="CJO44" s="114"/>
      <c r="CJP44" s="114"/>
      <c r="CJQ44" s="114"/>
      <c r="CJR44" s="114"/>
      <c r="CJS44" s="114"/>
      <c r="CJT44" s="114"/>
      <c r="CJU44" s="114"/>
      <c r="CJV44" s="114"/>
      <c r="CJW44" s="113"/>
      <c r="CJX44" s="114"/>
      <c r="CJY44" s="114"/>
      <c r="CJZ44" s="114"/>
      <c r="CKA44" s="114"/>
      <c r="CKB44" s="114"/>
      <c r="CKC44" s="114"/>
      <c r="CKD44" s="114"/>
      <c r="CKE44" s="114"/>
      <c r="CKF44" s="114"/>
      <c r="CKG44" s="114"/>
      <c r="CKH44" s="114"/>
      <c r="CKI44" s="114"/>
      <c r="CKJ44" s="114"/>
      <c r="CKK44" s="114"/>
      <c r="CKL44" s="114"/>
      <c r="CKM44" s="114"/>
      <c r="CKN44" s="114"/>
      <c r="CKO44" s="114"/>
      <c r="CKP44" s="114"/>
      <c r="CKQ44" s="114"/>
      <c r="CKR44" s="114"/>
      <c r="CKS44" s="113"/>
      <c r="CKT44" s="114"/>
      <c r="CKU44" s="114"/>
      <c r="CKV44" s="114"/>
      <c r="CKW44" s="114"/>
      <c r="CKX44" s="114"/>
      <c r="CKY44" s="114"/>
      <c r="CKZ44" s="114"/>
      <c r="CLA44" s="114"/>
      <c r="CLB44" s="114"/>
      <c r="CLC44" s="114"/>
      <c r="CLD44" s="114"/>
      <c r="CLE44" s="114"/>
      <c r="CLF44" s="114"/>
      <c r="CLG44" s="114"/>
      <c r="CLH44" s="114"/>
      <c r="CLI44" s="114"/>
      <c r="CLJ44" s="114"/>
      <c r="CLK44" s="114"/>
      <c r="CLL44" s="114"/>
      <c r="CLM44" s="114"/>
      <c r="CLN44" s="114"/>
      <c r="CLO44" s="113"/>
      <c r="CLP44" s="114"/>
      <c r="CLQ44" s="114"/>
      <c r="CLR44" s="114"/>
      <c r="CLS44" s="114"/>
      <c r="CLT44" s="114"/>
      <c r="CLU44" s="114"/>
      <c r="CLV44" s="114"/>
      <c r="CLW44" s="114"/>
      <c r="CLX44" s="114"/>
      <c r="CLY44" s="114"/>
      <c r="CLZ44" s="114"/>
      <c r="CMA44" s="114"/>
      <c r="CMB44" s="114"/>
      <c r="CMC44" s="114"/>
      <c r="CMD44" s="114"/>
      <c r="CME44" s="114"/>
      <c r="CMF44" s="114"/>
      <c r="CMG44" s="114"/>
      <c r="CMH44" s="114"/>
      <c r="CMI44" s="114"/>
      <c r="CMJ44" s="114"/>
      <c r="CMK44" s="113"/>
      <c r="CML44" s="114"/>
      <c r="CMM44" s="114"/>
      <c r="CMN44" s="114"/>
      <c r="CMO44" s="114"/>
      <c r="CMP44" s="114"/>
      <c r="CMQ44" s="114"/>
      <c r="CMR44" s="114"/>
      <c r="CMS44" s="114"/>
      <c r="CMT44" s="114"/>
      <c r="CMU44" s="114"/>
      <c r="CMV44" s="114"/>
      <c r="CMW44" s="114"/>
      <c r="CMX44" s="114"/>
      <c r="CMY44" s="114"/>
      <c r="CMZ44" s="114"/>
      <c r="CNA44" s="114"/>
      <c r="CNB44" s="114"/>
      <c r="CNC44" s="114"/>
      <c r="CND44" s="114"/>
      <c r="CNE44" s="114"/>
      <c r="CNF44" s="114"/>
      <c r="CNG44" s="113"/>
      <c r="CNH44" s="114"/>
      <c r="CNI44" s="114"/>
      <c r="CNJ44" s="114"/>
      <c r="CNK44" s="114"/>
      <c r="CNL44" s="114"/>
      <c r="CNM44" s="114"/>
      <c r="CNN44" s="114"/>
      <c r="CNO44" s="114"/>
      <c r="CNP44" s="114"/>
      <c r="CNQ44" s="114"/>
      <c r="CNR44" s="114"/>
      <c r="CNS44" s="114"/>
      <c r="CNT44" s="114"/>
      <c r="CNU44" s="114"/>
      <c r="CNV44" s="114"/>
      <c r="CNW44" s="114"/>
      <c r="CNX44" s="114"/>
      <c r="CNY44" s="114"/>
      <c r="CNZ44" s="114"/>
      <c r="COA44" s="114"/>
      <c r="COB44" s="114"/>
      <c r="COC44" s="113"/>
      <c r="COD44" s="114"/>
      <c r="COE44" s="114"/>
      <c r="COF44" s="114"/>
      <c r="COG44" s="114"/>
      <c r="COH44" s="114"/>
      <c r="COI44" s="114"/>
      <c r="COJ44" s="114"/>
      <c r="COK44" s="114"/>
      <c r="COL44" s="114"/>
      <c r="COM44" s="114"/>
      <c r="CON44" s="114"/>
      <c r="COO44" s="114"/>
      <c r="COP44" s="114"/>
      <c r="COQ44" s="114"/>
      <c r="COR44" s="114"/>
      <c r="COS44" s="114"/>
      <c r="COT44" s="114"/>
      <c r="COU44" s="114"/>
      <c r="COV44" s="114"/>
      <c r="COW44" s="114"/>
      <c r="COX44" s="114"/>
      <c r="COY44" s="113"/>
      <c r="COZ44" s="114"/>
      <c r="CPA44" s="114"/>
      <c r="CPB44" s="114"/>
      <c r="CPC44" s="114"/>
      <c r="CPD44" s="114"/>
      <c r="CPE44" s="114"/>
      <c r="CPF44" s="114"/>
      <c r="CPG44" s="114"/>
      <c r="CPH44" s="114"/>
      <c r="CPI44" s="114"/>
      <c r="CPJ44" s="114"/>
      <c r="CPK44" s="114"/>
      <c r="CPL44" s="114"/>
      <c r="CPM44" s="114"/>
      <c r="CPN44" s="114"/>
      <c r="CPO44" s="114"/>
      <c r="CPP44" s="114"/>
      <c r="CPQ44" s="114"/>
      <c r="CPR44" s="114"/>
      <c r="CPS44" s="114"/>
      <c r="CPT44" s="114"/>
      <c r="CPU44" s="113"/>
      <c r="CPV44" s="114"/>
      <c r="CPW44" s="114"/>
      <c r="CPX44" s="114"/>
      <c r="CPY44" s="114"/>
      <c r="CPZ44" s="114"/>
      <c r="CQA44" s="114"/>
      <c r="CQB44" s="114"/>
      <c r="CQC44" s="114"/>
      <c r="CQD44" s="114"/>
      <c r="CQE44" s="114"/>
      <c r="CQF44" s="114"/>
      <c r="CQG44" s="114"/>
      <c r="CQH44" s="114"/>
      <c r="CQI44" s="114"/>
      <c r="CQJ44" s="114"/>
      <c r="CQK44" s="114"/>
      <c r="CQL44" s="114"/>
      <c r="CQM44" s="114"/>
      <c r="CQN44" s="114"/>
      <c r="CQO44" s="114"/>
      <c r="CQP44" s="114"/>
      <c r="CQQ44" s="113"/>
      <c r="CQR44" s="114"/>
      <c r="CQS44" s="114"/>
      <c r="CQT44" s="114"/>
      <c r="CQU44" s="114"/>
      <c r="CQV44" s="114"/>
      <c r="CQW44" s="114"/>
      <c r="CQX44" s="114"/>
      <c r="CQY44" s="114"/>
      <c r="CQZ44" s="114"/>
      <c r="CRA44" s="114"/>
      <c r="CRB44" s="114"/>
      <c r="CRC44" s="114"/>
      <c r="CRD44" s="114"/>
      <c r="CRE44" s="114"/>
      <c r="CRF44" s="114"/>
      <c r="CRG44" s="114"/>
      <c r="CRH44" s="114"/>
      <c r="CRI44" s="114"/>
      <c r="CRJ44" s="114"/>
      <c r="CRK44" s="114"/>
      <c r="CRL44" s="114"/>
      <c r="CRM44" s="113"/>
      <c r="CRN44" s="114"/>
      <c r="CRO44" s="114"/>
      <c r="CRP44" s="114"/>
      <c r="CRQ44" s="114"/>
      <c r="CRR44" s="114"/>
      <c r="CRS44" s="114"/>
      <c r="CRT44" s="114"/>
      <c r="CRU44" s="114"/>
      <c r="CRV44" s="114"/>
      <c r="CRW44" s="114"/>
      <c r="CRX44" s="114"/>
      <c r="CRY44" s="114"/>
      <c r="CRZ44" s="114"/>
      <c r="CSA44" s="114"/>
      <c r="CSB44" s="114"/>
      <c r="CSC44" s="114"/>
      <c r="CSD44" s="114"/>
      <c r="CSE44" s="114"/>
      <c r="CSF44" s="114"/>
      <c r="CSG44" s="114"/>
      <c r="CSH44" s="114"/>
      <c r="CSI44" s="113"/>
      <c r="CSJ44" s="114"/>
      <c r="CSK44" s="114"/>
      <c r="CSL44" s="114"/>
      <c r="CSM44" s="114"/>
      <c r="CSN44" s="114"/>
      <c r="CSO44" s="114"/>
      <c r="CSP44" s="114"/>
      <c r="CSQ44" s="114"/>
      <c r="CSR44" s="114"/>
      <c r="CSS44" s="114"/>
      <c r="CST44" s="114"/>
      <c r="CSU44" s="114"/>
      <c r="CSV44" s="114"/>
      <c r="CSW44" s="114"/>
      <c r="CSX44" s="114"/>
      <c r="CSY44" s="114"/>
      <c r="CSZ44" s="114"/>
      <c r="CTA44" s="114"/>
      <c r="CTB44" s="114"/>
      <c r="CTC44" s="114"/>
      <c r="CTD44" s="114"/>
      <c r="CTE44" s="113"/>
      <c r="CTF44" s="114"/>
      <c r="CTG44" s="114"/>
      <c r="CTH44" s="114"/>
      <c r="CTI44" s="114"/>
      <c r="CTJ44" s="114"/>
      <c r="CTK44" s="114"/>
      <c r="CTL44" s="114"/>
      <c r="CTM44" s="114"/>
      <c r="CTN44" s="114"/>
      <c r="CTO44" s="114"/>
      <c r="CTP44" s="114"/>
      <c r="CTQ44" s="114"/>
      <c r="CTR44" s="114"/>
      <c r="CTS44" s="114"/>
      <c r="CTT44" s="114"/>
      <c r="CTU44" s="114"/>
      <c r="CTV44" s="114"/>
      <c r="CTW44" s="114"/>
      <c r="CTX44" s="114"/>
      <c r="CTY44" s="114"/>
      <c r="CTZ44" s="114"/>
      <c r="CUA44" s="113"/>
      <c r="CUB44" s="114"/>
      <c r="CUC44" s="114"/>
      <c r="CUD44" s="114"/>
      <c r="CUE44" s="114"/>
      <c r="CUF44" s="114"/>
      <c r="CUG44" s="114"/>
      <c r="CUH44" s="114"/>
      <c r="CUI44" s="114"/>
      <c r="CUJ44" s="114"/>
      <c r="CUK44" s="114"/>
      <c r="CUL44" s="114"/>
      <c r="CUM44" s="114"/>
      <c r="CUN44" s="114"/>
      <c r="CUO44" s="114"/>
      <c r="CUP44" s="114"/>
      <c r="CUQ44" s="114"/>
      <c r="CUR44" s="114"/>
      <c r="CUS44" s="114"/>
      <c r="CUT44" s="114"/>
      <c r="CUU44" s="114"/>
      <c r="CUV44" s="114"/>
      <c r="CUW44" s="113"/>
      <c r="CUX44" s="114"/>
      <c r="CUY44" s="114"/>
      <c r="CUZ44" s="114"/>
      <c r="CVA44" s="114"/>
      <c r="CVB44" s="114"/>
      <c r="CVC44" s="114"/>
      <c r="CVD44" s="114"/>
      <c r="CVE44" s="114"/>
      <c r="CVF44" s="114"/>
      <c r="CVG44" s="114"/>
      <c r="CVH44" s="114"/>
      <c r="CVI44" s="114"/>
      <c r="CVJ44" s="114"/>
      <c r="CVK44" s="114"/>
      <c r="CVL44" s="114"/>
      <c r="CVM44" s="114"/>
      <c r="CVN44" s="114"/>
      <c r="CVO44" s="114"/>
      <c r="CVP44" s="114"/>
      <c r="CVQ44" s="114"/>
      <c r="CVR44" s="114"/>
      <c r="CVS44" s="113"/>
      <c r="CVT44" s="114"/>
      <c r="CVU44" s="114"/>
      <c r="CVV44" s="114"/>
      <c r="CVW44" s="114"/>
      <c r="CVX44" s="114"/>
      <c r="CVY44" s="114"/>
      <c r="CVZ44" s="114"/>
      <c r="CWA44" s="114"/>
      <c r="CWB44" s="114"/>
      <c r="CWC44" s="114"/>
      <c r="CWD44" s="114"/>
      <c r="CWE44" s="114"/>
      <c r="CWF44" s="114"/>
      <c r="CWG44" s="114"/>
      <c r="CWH44" s="114"/>
      <c r="CWI44" s="114"/>
      <c r="CWJ44" s="114"/>
      <c r="CWK44" s="114"/>
      <c r="CWL44" s="114"/>
      <c r="CWM44" s="114"/>
      <c r="CWN44" s="114"/>
      <c r="CWO44" s="113"/>
      <c r="CWP44" s="114"/>
      <c r="CWQ44" s="114"/>
      <c r="CWR44" s="114"/>
      <c r="CWS44" s="114"/>
      <c r="CWT44" s="114"/>
      <c r="CWU44" s="114"/>
      <c r="CWV44" s="114"/>
      <c r="CWW44" s="114"/>
      <c r="CWX44" s="114"/>
      <c r="CWY44" s="114"/>
      <c r="CWZ44" s="114"/>
      <c r="CXA44" s="114"/>
      <c r="CXB44" s="114"/>
      <c r="CXC44" s="114"/>
      <c r="CXD44" s="114"/>
      <c r="CXE44" s="114"/>
      <c r="CXF44" s="114"/>
      <c r="CXG44" s="114"/>
      <c r="CXH44" s="114"/>
      <c r="CXI44" s="114"/>
      <c r="CXJ44" s="114"/>
      <c r="CXK44" s="113"/>
      <c r="CXL44" s="114"/>
      <c r="CXM44" s="114"/>
      <c r="CXN44" s="114"/>
      <c r="CXO44" s="114"/>
      <c r="CXP44" s="114"/>
      <c r="CXQ44" s="114"/>
      <c r="CXR44" s="114"/>
      <c r="CXS44" s="114"/>
      <c r="CXT44" s="114"/>
      <c r="CXU44" s="114"/>
      <c r="CXV44" s="114"/>
      <c r="CXW44" s="114"/>
      <c r="CXX44" s="114"/>
      <c r="CXY44" s="114"/>
      <c r="CXZ44" s="114"/>
      <c r="CYA44" s="114"/>
      <c r="CYB44" s="114"/>
      <c r="CYC44" s="114"/>
      <c r="CYD44" s="114"/>
      <c r="CYE44" s="114"/>
      <c r="CYF44" s="114"/>
      <c r="CYG44" s="113"/>
      <c r="CYH44" s="114"/>
      <c r="CYI44" s="114"/>
      <c r="CYJ44" s="114"/>
      <c r="CYK44" s="114"/>
      <c r="CYL44" s="114"/>
      <c r="CYM44" s="114"/>
      <c r="CYN44" s="114"/>
      <c r="CYO44" s="114"/>
      <c r="CYP44" s="114"/>
      <c r="CYQ44" s="114"/>
      <c r="CYR44" s="114"/>
      <c r="CYS44" s="114"/>
      <c r="CYT44" s="114"/>
      <c r="CYU44" s="114"/>
      <c r="CYV44" s="114"/>
      <c r="CYW44" s="114"/>
      <c r="CYX44" s="114"/>
      <c r="CYY44" s="114"/>
      <c r="CYZ44" s="114"/>
      <c r="CZA44" s="114"/>
      <c r="CZB44" s="114"/>
      <c r="CZC44" s="113"/>
      <c r="CZD44" s="114"/>
      <c r="CZE44" s="114"/>
      <c r="CZF44" s="114"/>
      <c r="CZG44" s="114"/>
      <c r="CZH44" s="114"/>
      <c r="CZI44" s="114"/>
      <c r="CZJ44" s="114"/>
      <c r="CZK44" s="114"/>
      <c r="CZL44" s="114"/>
      <c r="CZM44" s="114"/>
      <c r="CZN44" s="114"/>
      <c r="CZO44" s="114"/>
      <c r="CZP44" s="114"/>
      <c r="CZQ44" s="114"/>
      <c r="CZR44" s="114"/>
      <c r="CZS44" s="114"/>
      <c r="CZT44" s="114"/>
      <c r="CZU44" s="114"/>
      <c r="CZV44" s="114"/>
      <c r="CZW44" s="114"/>
      <c r="CZX44" s="114"/>
      <c r="CZY44" s="113"/>
      <c r="CZZ44" s="114"/>
      <c r="DAA44" s="114"/>
      <c r="DAB44" s="114"/>
      <c r="DAC44" s="114"/>
      <c r="DAD44" s="114"/>
      <c r="DAE44" s="114"/>
      <c r="DAF44" s="114"/>
      <c r="DAG44" s="114"/>
      <c r="DAH44" s="114"/>
      <c r="DAI44" s="114"/>
      <c r="DAJ44" s="114"/>
      <c r="DAK44" s="114"/>
      <c r="DAL44" s="114"/>
      <c r="DAM44" s="114"/>
      <c r="DAN44" s="114"/>
      <c r="DAO44" s="114"/>
      <c r="DAP44" s="114"/>
      <c r="DAQ44" s="114"/>
      <c r="DAR44" s="114"/>
      <c r="DAS44" s="114"/>
      <c r="DAT44" s="114"/>
      <c r="DAU44" s="113"/>
      <c r="DAV44" s="114"/>
      <c r="DAW44" s="114"/>
      <c r="DAX44" s="114"/>
      <c r="DAY44" s="114"/>
      <c r="DAZ44" s="114"/>
      <c r="DBA44" s="114"/>
      <c r="DBB44" s="114"/>
      <c r="DBC44" s="114"/>
      <c r="DBD44" s="114"/>
      <c r="DBE44" s="114"/>
      <c r="DBF44" s="114"/>
      <c r="DBG44" s="114"/>
      <c r="DBH44" s="114"/>
      <c r="DBI44" s="114"/>
      <c r="DBJ44" s="114"/>
      <c r="DBK44" s="114"/>
      <c r="DBL44" s="114"/>
      <c r="DBM44" s="114"/>
      <c r="DBN44" s="114"/>
      <c r="DBO44" s="114"/>
      <c r="DBP44" s="114"/>
      <c r="DBQ44" s="113"/>
      <c r="DBR44" s="114"/>
      <c r="DBS44" s="114"/>
      <c r="DBT44" s="114"/>
      <c r="DBU44" s="114"/>
      <c r="DBV44" s="114"/>
      <c r="DBW44" s="114"/>
      <c r="DBX44" s="114"/>
      <c r="DBY44" s="114"/>
      <c r="DBZ44" s="114"/>
      <c r="DCA44" s="114"/>
      <c r="DCB44" s="114"/>
      <c r="DCC44" s="114"/>
      <c r="DCD44" s="114"/>
      <c r="DCE44" s="114"/>
      <c r="DCF44" s="114"/>
      <c r="DCG44" s="114"/>
      <c r="DCH44" s="114"/>
      <c r="DCI44" s="114"/>
      <c r="DCJ44" s="114"/>
      <c r="DCK44" s="114"/>
      <c r="DCL44" s="114"/>
      <c r="DCM44" s="113"/>
      <c r="DCN44" s="114"/>
      <c r="DCO44" s="114"/>
      <c r="DCP44" s="114"/>
      <c r="DCQ44" s="114"/>
      <c r="DCR44" s="114"/>
      <c r="DCS44" s="114"/>
      <c r="DCT44" s="114"/>
      <c r="DCU44" s="114"/>
      <c r="DCV44" s="114"/>
      <c r="DCW44" s="114"/>
      <c r="DCX44" s="114"/>
      <c r="DCY44" s="114"/>
      <c r="DCZ44" s="114"/>
      <c r="DDA44" s="114"/>
      <c r="DDB44" s="114"/>
      <c r="DDC44" s="114"/>
      <c r="DDD44" s="114"/>
      <c r="DDE44" s="114"/>
      <c r="DDF44" s="114"/>
      <c r="DDG44" s="114"/>
      <c r="DDH44" s="114"/>
      <c r="DDI44" s="113"/>
      <c r="DDJ44" s="114"/>
      <c r="DDK44" s="114"/>
      <c r="DDL44" s="114"/>
      <c r="DDM44" s="114"/>
      <c r="DDN44" s="114"/>
      <c r="DDO44" s="114"/>
      <c r="DDP44" s="114"/>
      <c r="DDQ44" s="114"/>
      <c r="DDR44" s="114"/>
      <c r="DDS44" s="114"/>
      <c r="DDT44" s="114"/>
      <c r="DDU44" s="114"/>
      <c r="DDV44" s="114"/>
      <c r="DDW44" s="114"/>
      <c r="DDX44" s="114"/>
      <c r="DDY44" s="114"/>
      <c r="DDZ44" s="114"/>
      <c r="DEA44" s="114"/>
      <c r="DEB44" s="114"/>
      <c r="DEC44" s="114"/>
      <c r="DED44" s="114"/>
      <c r="DEE44" s="113"/>
      <c r="DEF44" s="114"/>
      <c r="DEG44" s="114"/>
      <c r="DEH44" s="114"/>
      <c r="DEI44" s="114"/>
      <c r="DEJ44" s="114"/>
      <c r="DEK44" s="114"/>
      <c r="DEL44" s="114"/>
      <c r="DEM44" s="114"/>
      <c r="DEN44" s="114"/>
      <c r="DEO44" s="114"/>
      <c r="DEP44" s="114"/>
      <c r="DEQ44" s="114"/>
      <c r="DER44" s="114"/>
      <c r="DES44" s="114"/>
      <c r="DET44" s="114"/>
      <c r="DEU44" s="114"/>
      <c r="DEV44" s="114"/>
      <c r="DEW44" s="114"/>
      <c r="DEX44" s="114"/>
      <c r="DEY44" s="114"/>
      <c r="DEZ44" s="114"/>
      <c r="DFA44" s="113"/>
      <c r="DFB44" s="114"/>
      <c r="DFC44" s="114"/>
      <c r="DFD44" s="114"/>
      <c r="DFE44" s="114"/>
      <c r="DFF44" s="114"/>
      <c r="DFG44" s="114"/>
      <c r="DFH44" s="114"/>
      <c r="DFI44" s="114"/>
      <c r="DFJ44" s="114"/>
      <c r="DFK44" s="114"/>
      <c r="DFL44" s="114"/>
      <c r="DFM44" s="114"/>
      <c r="DFN44" s="114"/>
      <c r="DFO44" s="114"/>
      <c r="DFP44" s="114"/>
      <c r="DFQ44" s="114"/>
      <c r="DFR44" s="114"/>
      <c r="DFS44" s="114"/>
      <c r="DFT44" s="114"/>
      <c r="DFU44" s="114"/>
      <c r="DFV44" s="114"/>
      <c r="DFW44" s="113"/>
      <c r="DFX44" s="114"/>
      <c r="DFY44" s="114"/>
      <c r="DFZ44" s="114"/>
      <c r="DGA44" s="114"/>
      <c r="DGB44" s="114"/>
      <c r="DGC44" s="114"/>
      <c r="DGD44" s="114"/>
      <c r="DGE44" s="114"/>
      <c r="DGF44" s="114"/>
      <c r="DGG44" s="114"/>
      <c r="DGH44" s="114"/>
      <c r="DGI44" s="114"/>
      <c r="DGJ44" s="114"/>
      <c r="DGK44" s="114"/>
      <c r="DGL44" s="114"/>
      <c r="DGM44" s="114"/>
      <c r="DGN44" s="114"/>
      <c r="DGO44" s="114"/>
      <c r="DGP44" s="114"/>
      <c r="DGQ44" s="114"/>
      <c r="DGR44" s="114"/>
      <c r="DGS44" s="113"/>
      <c r="DGT44" s="114"/>
      <c r="DGU44" s="114"/>
      <c r="DGV44" s="114"/>
      <c r="DGW44" s="114"/>
      <c r="DGX44" s="114"/>
      <c r="DGY44" s="114"/>
      <c r="DGZ44" s="114"/>
      <c r="DHA44" s="114"/>
      <c r="DHB44" s="114"/>
      <c r="DHC44" s="114"/>
      <c r="DHD44" s="114"/>
      <c r="DHE44" s="114"/>
      <c r="DHF44" s="114"/>
      <c r="DHG44" s="114"/>
      <c r="DHH44" s="114"/>
      <c r="DHI44" s="114"/>
      <c r="DHJ44" s="114"/>
      <c r="DHK44" s="114"/>
      <c r="DHL44" s="114"/>
      <c r="DHM44" s="114"/>
      <c r="DHN44" s="114"/>
      <c r="DHO44" s="113"/>
      <c r="DHP44" s="114"/>
      <c r="DHQ44" s="114"/>
      <c r="DHR44" s="114"/>
      <c r="DHS44" s="114"/>
      <c r="DHT44" s="114"/>
      <c r="DHU44" s="114"/>
      <c r="DHV44" s="114"/>
      <c r="DHW44" s="114"/>
      <c r="DHX44" s="114"/>
      <c r="DHY44" s="114"/>
      <c r="DHZ44" s="114"/>
      <c r="DIA44" s="114"/>
      <c r="DIB44" s="114"/>
      <c r="DIC44" s="114"/>
      <c r="DID44" s="114"/>
      <c r="DIE44" s="114"/>
      <c r="DIF44" s="114"/>
      <c r="DIG44" s="114"/>
      <c r="DIH44" s="114"/>
      <c r="DII44" s="114"/>
      <c r="DIJ44" s="114"/>
      <c r="DIK44" s="113"/>
      <c r="DIL44" s="114"/>
      <c r="DIM44" s="114"/>
      <c r="DIN44" s="114"/>
      <c r="DIO44" s="114"/>
      <c r="DIP44" s="114"/>
      <c r="DIQ44" s="114"/>
      <c r="DIR44" s="114"/>
      <c r="DIS44" s="114"/>
      <c r="DIT44" s="114"/>
      <c r="DIU44" s="114"/>
      <c r="DIV44" s="114"/>
      <c r="DIW44" s="114"/>
      <c r="DIX44" s="114"/>
      <c r="DIY44" s="114"/>
      <c r="DIZ44" s="114"/>
      <c r="DJA44" s="114"/>
      <c r="DJB44" s="114"/>
      <c r="DJC44" s="114"/>
      <c r="DJD44" s="114"/>
      <c r="DJE44" s="114"/>
      <c r="DJF44" s="114"/>
      <c r="DJG44" s="113"/>
      <c r="DJH44" s="114"/>
      <c r="DJI44" s="114"/>
      <c r="DJJ44" s="114"/>
      <c r="DJK44" s="114"/>
      <c r="DJL44" s="114"/>
      <c r="DJM44" s="114"/>
      <c r="DJN44" s="114"/>
      <c r="DJO44" s="114"/>
      <c r="DJP44" s="114"/>
      <c r="DJQ44" s="114"/>
      <c r="DJR44" s="114"/>
      <c r="DJS44" s="114"/>
      <c r="DJT44" s="114"/>
      <c r="DJU44" s="114"/>
      <c r="DJV44" s="114"/>
      <c r="DJW44" s="114"/>
      <c r="DJX44" s="114"/>
      <c r="DJY44" s="114"/>
      <c r="DJZ44" s="114"/>
      <c r="DKA44" s="114"/>
      <c r="DKB44" s="114"/>
      <c r="DKC44" s="113"/>
      <c r="DKD44" s="114"/>
      <c r="DKE44" s="114"/>
      <c r="DKF44" s="114"/>
      <c r="DKG44" s="114"/>
      <c r="DKH44" s="114"/>
      <c r="DKI44" s="114"/>
      <c r="DKJ44" s="114"/>
      <c r="DKK44" s="114"/>
      <c r="DKL44" s="114"/>
      <c r="DKM44" s="114"/>
      <c r="DKN44" s="114"/>
      <c r="DKO44" s="114"/>
      <c r="DKP44" s="114"/>
      <c r="DKQ44" s="114"/>
      <c r="DKR44" s="114"/>
      <c r="DKS44" s="114"/>
      <c r="DKT44" s="114"/>
      <c r="DKU44" s="114"/>
      <c r="DKV44" s="114"/>
      <c r="DKW44" s="114"/>
      <c r="DKX44" s="114"/>
      <c r="DKY44" s="113"/>
      <c r="DKZ44" s="114"/>
      <c r="DLA44" s="114"/>
      <c r="DLB44" s="114"/>
      <c r="DLC44" s="114"/>
      <c r="DLD44" s="114"/>
      <c r="DLE44" s="114"/>
      <c r="DLF44" s="114"/>
      <c r="DLG44" s="114"/>
      <c r="DLH44" s="114"/>
      <c r="DLI44" s="114"/>
      <c r="DLJ44" s="114"/>
      <c r="DLK44" s="114"/>
      <c r="DLL44" s="114"/>
      <c r="DLM44" s="114"/>
      <c r="DLN44" s="114"/>
      <c r="DLO44" s="114"/>
      <c r="DLP44" s="114"/>
      <c r="DLQ44" s="114"/>
      <c r="DLR44" s="114"/>
      <c r="DLS44" s="114"/>
      <c r="DLT44" s="114"/>
      <c r="DLU44" s="113"/>
      <c r="DLV44" s="114"/>
      <c r="DLW44" s="114"/>
      <c r="DLX44" s="114"/>
      <c r="DLY44" s="114"/>
      <c r="DLZ44" s="114"/>
      <c r="DMA44" s="114"/>
      <c r="DMB44" s="114"/>
      <c r="DMC44" s="114"/>
      <c r="DMD44" s="114"/>
      <c r="DME44" s="114"/>
      <c r="DMF44" s="114"/>
      <c r="DMG44" s="114"/>
      <c r="DMH44" s="114"/>
      <c r="DMI44" s="114"/>
      <c r="DMJ44" s="114"/>
      <c r="DMK44" s="114"/>
      <c r="DML44" s="114"/>
      <c r="DMM44" s="114"/>
      <c r="DMN44" s="114"/>
      <c r="DMO44" s="114"/>
      <c r="DMP44" s="114"/>
      <c r="DMQ44" s="113"/>
      <c r="DMR44" s="114"/>
      <c r="DMS44" s="114"/>
      <c r="DMT44" s="114"/>
      <c r="DMU44" s="114"/>
      <c r="DMV44" s="114"/>
      <c r="DMW44" s="114"/>
      <c r="DMX44" s="114"/>
      <c r="DMY44" s="114"/>
      <c r="DMZ44" s="114"/>
      <c r="DNA44" s="114"/>
      <c r="DNB44" s="114"/>
      <c r="DNC44" s="114"/>
      <c r="DND44" s="114"/>
      <c r="DNE44" s="114"/>
      <c r="DNF44" s="114"/>
      <c r="DNG44" s="114"/>
      <c r="DNH44" s="114"/>
      <c r="DNI44" s="114"/>
      <c r="DNJ44" s="114"/>
      <c r="DNK44" s="114"/>
      <c r="DNL44" s="114"/>
      <c r="DNM44" s="113"/>
      <c r="DNN44" s="114"/>
      <c r="DNO44" s="114"/>
      <c r="DNP44" s="114"/>
      <c r="DNQ44" s="114"/>
      <c r="DNR44" s="114"/>
      <c r="DNS44" s="114"/>
      <c r="DNT44" s="114"/>
      <c r="DNU44" s="114"/>
      <c r="DNV44" s="114"/>
      <c r="DNW44" s="114"/>
      <c r="DNX44" s="114"/>
      <c r="DNY44" s="114"/>
      <c r="DNZ44" s="114"/>
      <c r="DOA44" s="114"/>
      <c r="DOB44" s="114"/>
      <c r="DOC44" s="114"/>
      <c r="DOD44" s="114"/>
      <c r="DOE44" s="114"/>
      <c r="DOF44" s="114"/>
      <c r="DOG44" s="114"/>
      <c r="DOH44" s="114"/>
      <c r="DOI44" s="113"/>
      <c r="DOJ44" s="114"/>
      <c r="DOK44" s="114"/>
      <c r="DOL44" s="114"/>
      <c r="DOM44" s="114"/>
      <c r="DON44" s="114"/>
      <c r="DOO44" s="114"/>
      <c r="DOP44" s="114"/>
      <c r="DOQ44" s="114"/>
      <c r="DOR44" s="114"/>
      <c r="DOS44" s="114"/>
      <c r="DOT44" s="114"/>
      <c r="DOU44" s="114"/>
      <c r="DOV44" s="114"/>
      <c r="DOW44" s="114"/>
      <c r="DOX44" s="114"/>
      <c r="DOY44" s="114"/>
      <c r="DOZ44" s="114"/>
      <c r="DPA44" s="114"/>
      <c r="DPB44" s="114"/>
      <c r="DPC44" s="114"/>
      <c r="DPD44" s="114"/>
      <c r="DPE44" s="113"/>
      <c r="DPF44" s="114"/>
      <c r="DPG44" s="114"/>
      <c r="DPH44" s="114"/>
      <c r="DPI44" s="114"/>
      <c r="DPJ44" s="114"/>
      <c r="DPK44" s="114"/>
      <c r="DPL44" s="114"/>
      <c r="DPM44" s="114"/>
      <c r="DPN44" s="114"/>
      <c r="DPO44" s="114"/>
      <c r="DPP44" s="114"/>
      <c r="DPQ44" s="114"/>
      <c r="DPR44" s="114"/>
      <c r="DPS44" s="114"/>
      <c r="DPT44" s="114"/>
      <c r="DPU44" s="114"/>
      <c r="DPV44" s="114"/>
      <c r="DPW44" s="114"/>
      <c r="DPX44" s="114"/>
      <c r="DPY44" s="114"/>
      <c r="DPZ44" s="114"/>
      <c r="DQA44" s="113"/>
      <c r="DQB44" s="114"/>
      <c r="DQC44" s="114"/>
      <c r="DQD44" s="114"/>
      <c r="DQE44" s="114"/>
      <c r="DQF44" s="114"/>
      <c r="DQG44" s="114"/>
      <c r="DQH44" s="114"/>
      <c r="DQI44" s="114"/>
      <c r="DQJ44" s="114"/>
      <c r="DQK44" s="114"/>
      <c r="DQL44" s="114"/>
      <c r="DQM44" s="114"/>
      <c r="DQN44" s="114"/>
      <c r="DQO44" s="114"/>
      <c r="DQP44" s="114"/>
      <c r="DQQ44" s="114"/>
      <c r="DQR44" s="114"/>
      <c r="DQS44" s="114"/>
      <c r="DQT44" s="114"/>
      <c r="DQU44" s="114"/>
      <c r="DQV44" s="114"/>
      <c r="DQW44" s="113"/>
      <c r="DQX44" s="114"/>
      <c r="DQY44" s="114"/>
      <c r="DQZ44" s="114"/>
      <c r="DRA44" s="114"/>
      <c r="DRB44" s="114"/>
      <c r="DRC44" s="114"/>
      <c r="DRD44" s="114"/>
      <c r="DRE44" s="114"/>
      <c r="DRF44" s="114"/>
      <c r="DRG44" s="114"/>
      <c r="DRH44" s="114"/>
      <c r="DRI44" s="114"/>
      <c r="DRJ44" s="114"/>
      <c r="DRK44" s="114"/>
      <c r="DRL44" s="114"/>
      <c r="DRM44" s="114"/>
      <c r="DRN44" s="114"/>
      <c r="DRO44" s="114"/>
      <c r="DRP44" s="114"/>
      <c r="DRQ44" s="114"/>
      <c r="DRR44" s="114"/>
      <c r="DRS44" s="113"/>
      <c r="DRT44" s="114"/>
      <c r="DRU44" s="114"/>
      <c r="DRV44" s="114"/>
      <c r="DRW44" s="114"/>
      <c r="DRX44" s="114"/>
      <c r="DRY44" s="114"/>
      <c r="DRZ44" s="114"/>
      <c r="DSA44" s="114"/>
      <c r="DSB44" s="114"/>
      <c r="DSC44" s="114"/>
      <c r="DSD44" s="114"/>
      <c r="DSE44" s="114"/>
      <c r="DSF44" s="114"/>
      <c r="DSG44" s="114"/>
      <c r="DSH44" s="114"/>
      <c r="DSI44" s="114"/>
      <c r="DSJ44" s="114"/>
      <c r="DSK44" s="114"/>
      <c r="DSL44" s="114"/>
      <c r="DSM44" s="114"/>
      <c r="DSN44" s="114"/>
      <c r="DSO44" s="113"/>
      <c r="DSP44" s="114"/>
      <c r="DSQ44" s="114"/>
      <c r="DSR44" s="114"/>
      <c r="DSS44" s="114"/>
      <c r="DST44" s="114"/>
      <c r="DSU44" s="114"/>
      <c r="DSV44" s="114"/>
      <c r="DSW44" s="114"/>
      <c r="DSX44" s="114"/>
      <c r="DSY44" s="114"/>
      <c r="DSZ44" s="114"/>
      <c r="DTA44" s="114"/>
      <c r="DTB44" s="114"/>
      <c r="DTC44" s="114"/>
      <c r="DTD44" s="114"/>
      <c r="DTE44" s="114"/>
      <c r="DTF44" s="114"/>
      <c r="DTG44" s="114"/>
      <c r="DTH44" s="114"/>
      <c r="DTI44" s="114"/>
      <c r="DTJ44" s="114"/>
      <c r="DTK44" s="113"/>
      <c r="DTL44" s="114"/>
      <c r="DTM44" s="114"/>
      <c r="DTN44" s="114"/>
      <c r="DTO44" s="114"/>
      <c r="DTP44" s="114"/>
      <c r="DTQ44" s="114"/>
      <c r="DTR44" s="114"/>
      <c r="DTS44" s="114"/>
      <c r="DTT44" s="114"/>
      <c r="DTU44" s="114"/>
      <c r="DTV44" s="114"/>
      <c r="DTW44" s="114"/>
      <c r="DTX44" s="114"/>
      <c r="DTY44" s="114"/>
      <c r="DTZ44" s="114"/>
      <c r="DUA44" s="114"/>
      <c r="DUB44" s="114"/>
      <c r="DUC44" s="114"/>
      <c r="DUD44" s="114"/>
      <c r="DUE44" s="114"/>
      <c r="DUF44" s="114"/>
      <c r="DUG44" s="113"/>
      <c r="DUH44" s="114"/>
      <c r="DUI44" s="114"/>
      <c r="DUJ44" s="114"/>
      <c r="DUK44" s="114"/>
      <c r="DUL44" s="114"/>
      <c r="DUM44" s="114"/>
      <c r="DUN44" s="114"/>
      <c r="DUO44" s="114"/>
      <c r="DUP44" s="114"/>
      <c r="DUQ44" s="114"/>
      <c r="DUR44" s="114"/>
      <c r="DUS44" s="114"/>
      <c r="DUT44" s="114"/>
      <c r="DUU44" s="114"/>
      <c r="DUV44" s="114"/>
      <c r="DUW44" s="114"/>
      <c r="DUX44" s="114"/>
      <c r="DUY44" s="114"/>
      <c r="DUZ44" s="114"/>
      <c r="DVA44" s="114"/>
      <c r="DVB44" s="114"/>
      <c r="DVC44" s="113"/>
      <c r="DVD44" s="114"/>
      <c r="DVE44" s="114"/>
      <c r="DVF44" s="114"/>
      <c r="DVG44" s="114"/>
      <c r="DVH44" s="114"/>
      <c r="DVI44" s="114"/>
      <c r="DVJ44" s="114"/>
      <c r="DVK44" s="114"/>
      <c r="DVL44" s="114"/>
      <c r="DVM44" s="114"/>
      <c r="DVN44" s="114"/>
      <c r="DVO44" s="114"/>
      <c r="DVP44" s="114"/>
      <c r="DVQ44" s="114"/>
      <c r="DVR44" s="114"/>
      <c r="DVS44" s="114"/>
      <c r="DVT44" s="114"/>
      <c r="DVU44" s="114"/>
      <c r="DVV44" s="114"/>
      <c r="DVW44" s="114"/>
      <c r="DVX44" s="114"/>
      <c r="DVY44" s="113"/>
      <c r="DVZ44" s="114"/>
      <c r="DWA44" s="114"/>
      <c r="DWB44" s="114"/>
      <c r="DWC44" s="114"/>
      <c r="DWD44" s="114"/>
      <c r="DWE44" s="114"/>
      <c r="DWF44" s="114"/>
      <c r="DWG44" s="114"/>
      <c r="DWH44" s="114"/>
      <c r="DWI44" s="114"/>
      <c r="DWJ44" s="114"/>
      <c r="DWK44" s="114"/>
      <c r="DWL44" s="114"/>
      <c r="DWM44" s="114"/>
      <c r="DWN44" s="114"/>
      <c r="DWO44" s="114"/>
      <c r="DWP44" s="114"/>
      <c r="DWQ44" s="114"/>
      <c r="DWR44" s="114"/>
      <c r="DWS44" s="114"/>
      <c r="DWT44" s="114"/>
      <c r="DWU44" s="113"/>
      <c r="DWV44" s="114"/>
      <c r="DWW44" s="114"/>
      <c r="DWX44" s="114"/>
      <c r="DWY44" s="114"/>
      <c r="DWZ44" s="114"/>
      <c r="DXA44" s="114"/>
      <c r="DXB44" s="114"/>
      <c r="DXC44" s="114"/>
      <c r="DXD44" s="114"/>
      <c r="DXE44" s="114"/>
      <c r="DXF44" s="114"/>
      <c r="DXG44" s="114"/>
      <c r="DXH44" s="114"/>
      <c r="DXI44" s="114"/>
      <c r="DXJ44" s="114"/>
      <c r="DXK44" s="114"/>
      <c r="DXL44" s="114"/>
      <c r="DXM44" s="114"/>
      <c r="DXN44" s="114"/>
      <c r="DXO44" s="114"/>
      <c r="DXP44" s="114"/>
      <c r="DXQ44" s="113"/>
      <c r="DXR44" s="114"/>
      <c r="DXS44" s="114"/>
      <c r="DXT44" s="114"/>
      <c r="DXU44" s="114"/>
      <c r="DXV44" s="114"/>
      <c r="DXW44" s="114"/>
      <c r="DXX44" s="114"/>
      <c r="DXY44" s="114"/>
      <c r="DXZ44" s="114"/>
      <c r="DYA44" s="114"/>
      <c r="DYB44" s="114"/>
      <c r="DYC44" s="114"/>
      <c r="DYD44" s="114"/>
      <c r="DYE44" s="114"/>
      <c r="DYF44" s="114"/>
      <c r="DYG44" s="114"/>
      <c r="DYH44" s="114"/>
      <c r="DYI44" s="114"/>
      <c r="DYJ44" s="114"/>
      <c r="DYK44" s="114"/>
      <c r="DYL44" s="114"/>
      <c r="DYM44" s="113"/>
      <c r="DYN44" s="114"/>
      <c r="DYO44" s="114"/>
      <c r="DYP44" s="114"/>
      <c r="DYQ44" s="114"/>
      <c r="DYR44" s="114"/>
      <c r="DYS44" s="114"/>
      <c r="DYT44" s="114"/>
      <c r="DYU44" s="114"/>
      <c r="DYV44" s="114"/>
      <c r="DYW44" s="114"/>
      <c r="DYX44" s="114"/>
      <c r="DYY44" s="114"/>
      <c r="DYZ44" s="114"/>
      <c r="DZA44" s="114"/>
      <c r="DZB44" s="114"/>
      <c r="DZC44" s="114"/>
      <c r="DZD44" s="114"/>
      <c r="DZE44" s="114"/>
      <c r="DZF44" s="114"/>
      <c r="DZG44" s="114"/>
      <c r="DZH44" s="114"/>
      <c r="DZI44" s="113"/>
      <c r="DZJ44" s="114"/>
      <c r="DZK44" s="114"/>
      <c r="DZL44" s="114"/>
      <c r="DZM44" s="114"/>
      <c r="DZN44" s="114"/>
      <c r="DZO44" s="114"/>
      <c r="DZP44" s="114"/>
      <c r="DZQ44" s="114"/>
      <c r="DZR44" s="114"/>
      <c r="DZS44" s="114"/>
      <c r="DZT44" s="114"/>
      <c r="DZU44" s="114"/>
      <c r="DZV44" s="114"/>
      <c r="DZW44" s="114"/>
      <c r="DZX44" s="114"/>
      <c r="DZY44" s="114"/>
      <c r="DZZ44" s="114"/>
      <c r="EAA44" s="114"/>
      <c r="EAB44" s="114"/>
      <c r="EAC44" s="114"/>
      <c r="EAD44" s="114"/>
      <c r="EAE44" s="113"/>
      <c r="EAF44" s="114"/>
      <c r="EAG44" s="114"/>
      <c r="EAH44" s="114"/>
      <c r="EAI44" s="114"/>
      <c r="EAJ44" s="114"/>
      <c r="EAK44" s="114"/>
      <c r="EAL44" s="114"/>
      <c r="EAM44" s="114"/>
      <c r="EAN44" s="114"/>
      <c r="EAO44" s="114"/>
      <c r="EAP44" s="114"/>
      <c r="EAQ44" s="114"/>
      <c r="EAR44" s="114"/>
      <c r="EAS44" s="114"/>
      <c r="EAT44" s="114"/>
      <c r="EAU44" s="114"/>
      <c r="EAV44" s="114"/>
      <c r="EAW44" s="114"/>
      <c r="EAX44" s="114"/>
      <c r="EAY44" s="114"/>
      <c r="EAZ44" s="114"/>
      <c r="EBA44" s="113"/>
      <c r="EBB44" s="114"/>
      <c r="EBC44" s="114"/>
      <c r="EBD44" s="114"/>
      <c r="EBE44" s="114"/>
      <c r="EBF44" s="114"/>
      <c r="EBG44" s="114"/>
      <c r="EBH44" s="114"/>
      <c r="EBI44" s="114"/>
      <c r="EBJ44" s="114"/>
      <c r="EBK44" s="114"/>
      <c r="EBL44" s="114"/>
      <c r="EBM44" s="114"/>
      <c r="EBN44" s="114"/>
      <c r="EBO44" s="114"/>
      <c r="EBP44" s="114"/>
      <c r="EBQ44" s="114"/>
      <c r="EBR44" s="114"/>
      <c r="EBS44" s="114"/>
      <c r="EBT44" s="114"/>
      <c r="EBU44" s="114"/>
      <c r="EBV44" s="114"/>
      <c r="EBW44" s="113"/>
      <c r="EBX44" s="114"/>
      <c r="EBY44" s="114"/>
      <c r="EBZ44" s="114"/>
      <c r="ECA44" s="114"/>
      <c r="ECB44" s="114"/>
      <c r="ECC44" s="114"/>
      <c r="ECD44" s="114"/>
      <c r="ECE44" s="114"/>
      <c r="ECF44" s="114"/>
      <c r="ECG44" s="114"/>
      <c r="ECH44" s="114"/>
      <c r="ECI44" s="114"/>
      <c r="ECJ44" s="114"/>
      <c r="ECK44" s="114"/>
      <c r="ECL44" s="114"/>
      <c r="ECM44" s="114"/>
      <c r="ECN44" s="114"/>
      <c r="ECO44" s="114"/>
      <c r="ECP44" s="114"/>
      <c r="ECQ44" s="114"/>
      <c r="ECR44" s="114"/>
      <c r="ECS44" s="113"/>
      <c r="ECT44" s="114"/>
      <c r="ECU44" s="114"/>
      <c r="ECV44" s="114"/>
      <c r="ECW44" s="114"/>
      <c r="ECX44" s="114"/>
      <c r="ECY44" s="114"/>
      <c r="ECZ44" s="114"/>
      <c r="EDA44" s="114"/>
      <c r="EDB44" s="114"/>
      <c r="EDC44" s="114"/>
      <c r="EDD44" s="114"/>
      <c r="EDE44" s="114"/>
      <c r="EDF44" s="114"/>
      <c r="EDG44" s="114"/>
      <c r="EDH44" s="114"/>
      <c r="EDI44" s="114"/>
      <c r="EDJ44" s="114"/>
      <c r="EDK44" s="114"/>
      <c r="EDL44" s="114"/>
      <c r="EDM44" s="114"/>
      <c r="EDN44" s="114"/>
      <c r="EDO44" s="113"/>
      <c r="EDP44" s="114"/>
      <c r="EDQ44" s="114"/>
      <c r="EDR44" s="114"/>
      <c r="EDS44" s="114"/>
      <c r="EDT44" s="114"/>
      <c r="EDU44" s="114"/>
      <c r="EDV44" s="114"/>
      <c r="EDW44" s="114"/>
      <c r="EDX44" s="114"/>
      <c r="EDY44" s="114"/>
      <c r="EDZ44" s="114"/>
      <c r="EEA44" s="114"/>
      <c r="EEB44" s="114"/>
      <c r="EEC44" s="114"/>
      <c r="EED44" s="114"/>
      <c r="EEE44" s="114"/>
      <c r="EEF44" s="114"/>
      <c r="EEG44" s="114"/>
      <c r="EEH44" s="114"/>
      <c r="EEI44" s="114"/>
      <c r="EEJ44" s="114"/>
      <c r="EEK44" s="113"/>
      <c r="EEL44" s="114"/>
      <c r="EEM44" s="114"/>
      <c r="EEN44" s="114"/>
      <c r="EEO44" s="114"/>
      <c r="EEP44" s="114"/>
      <c r="EEQ44" s="114"/>
      <c r="EER44" s="114"/>
      <c r="EES44" s="114"/>
      <c r="EET44" s="114"/>
      <c r="EEU44" s="114"/>
      <c r="EEV44" s="114"/>
      <c r="EEW44" s="114"/>
      <c r="EEX44" s="114"/>
      <c r="EEY44" s="114"/>
      <c r="EEZ44" s="114"/>
      <c r="EFA44" s="114"/>
      <c r="EFB44" s="114"/>
      <c r="EFC44" s="114"/>
      <c r="EFD44" s="114"/>
      <c r="EFE44" s="114"/>
      <c r="EFF44" s="114"/>
      <c r="EFG44" s="113"/>
      <c r="EFH44" s="114"/>
      <c r="EFI44" s="114"/>
      <c r="EFJ44" s="114"/>
      <c r="EFK44" s="114"/>
      <c r="EFL44" s="114"/>
      <c r="EFM44" s="114"/>
      <c r="EFN44" s="114"/>
      <c r="EFO44" s="114"/>
      <c r="EFP44" s="114"/>
      <c r="EFQ44" s="114"/>
      <c r="EFR44" s="114"/>
      <c r="EFS44" s="114"/>
      <c r="EFT44" s="114"/>
      <c r="EFU44" s="114"/>
      <c r="EFV44" s="114"/>
      <c r="EFW44" s="114"/>
      <c r="EFX44" s="114"/>
      <c r="EFY44" s="114"/>
      <c r="EFZ44" s="114"/>
      <c r="EGA44" s="114"/>
      <c r="EGB44" s="114"/>
      <c r="EGC44" s="113"/>
      <c r="EGD44" s="114"/>
      <c r="EGE44" s="114"/>
      <c r="EGF44" s="114"/>
      <c r="EGG44" s="114"/>
      <c r="EGH44" s="114"/>
      <c r="EGI44" s="114"/>
      <c r="EGJ44" s="114"/>
      <c r="EGK44" s="114"/>
      <c r="EGL44" s="114"/>
      <c r="EGM44" s="114"/>
      <c r="EGN44" s="114"/>
      <c r="EGO44" s="114"/>
      <c r="EGP44" s="114"/>
      <c r="EGQ44" s="114"/>
      <c r="EGR44" s="114"/>
      <c r="EGS44" s="114"/>
      <c r="EGT44" s="114"/>
      <c r="EGU44" s="114"/>
      <c r="EGV44" s="114"/>
      <c r="EGW44" s="114"/>
      <c r="EGX44" s="114"/>
      <c r="EGY44" s="113"/>
      <c r="EGZ44" s="114"/>
      <c r="EHA44" s="114"/>
      <c r="EHB44" s="114"/>
      <c r="EHC44" s="114"/>
      <c r="EHD44" s="114"/>
      <c r="EHE44" s="114"/>
      <c r="EHF44" s="114"/>
      <c r="EHG44" s="114"/>
      <c r="EHH44" s="114"/>
      <c r="EHI44" s="114"/>
      <c r="EHJ44" s="114"/>
      <c r="EHK44" s="114"/>
      <c r="EHL44" s="114"/>
      <c r="EHM44" s="114"/>
      <c r="EHN44" s="114"/>
      <c r="EHO44" s="114"/>
      <c r="EHP44" s="114"/>
      <c r="EHQ44" s="114"/>
      <c r="EHR44" s="114"/>
      <c r="EHS44" s="114"/>
      <c r="EHT44" s="114"/>
      <c r="EHU44" s="113"/>
      <c r="EHV44" s="114"/>
      <c r="EHW44" s="114"/>
      <c r="EHX44" s="114"/>
      <c r="EHY44" s="114"/>
      <c r="EHZ44" s="114"/>
      <c r="EIA44" s="114"/>
      <c r="EIB44" s="114"/>
      <c r="EIC44" s="114"/>
      <c r="EID44" s="114"/>
      <c r="EIE44" s="114"/>
      <c r="EIF44" s="114"/>
      <c r="EIG44" s="114"/>
      <c r="EIH44" s="114"/>
      <c r="EII44" s="114"/>
      <c r="EIJ44" s="114"/>
      <c r="EIK44" s="114"/>
      <c r="EIL44" s="114"/>
      <c r="EIM44" s="114"/>
      <c r="EIN44" s="114"/>
      <c r="EIO44" s="114"/>
      <c r="EIP44" s="114"/>
      <c r="EIQ44" s="113"/>
      <c r="EIR44" s="114"/>
      <c r="EIS44" s="114"/>
      <c r="EIT44" s="114"/>
      <c r="EIU44" s="114"/>
      <c r="EIV44" s="114"/>
      <c r="EIW44" s="114"/>
      <c r="EIX44" s="114"/>
      <c r="EIY44" s="114"/>
      <c r="EIZ44" s="114"/>
      <c r="EJA44" s="114"/>
      <c r="EJB44" s="114"/>
      <c r="EJC44" s="114"/>
      <c r="EJD44" s="114"/>
      <c r="EJE44" s="114"/>
      <c r="EJF44" s="114"/>
      <c r="EJG44" s="114"/>
      <c r="EJH44" s="114"/>
      <c r="EJI44" s="114"/>
      <c r="EJJ44" s="114"/>
      <c r="EJK44" s="114"/>
      <c r="EJL44" s="114"/>
      <c r="EJM44" s="113"/>
      <c r="EJN44" s="114"/>
      <c r="EJO44" s="114"/>
      <c r="EJP44" s="114"/>
      <c r="EJQ44" s="114"/>
      <c r="EJR44" s="114"/>
      <c r="EJS44" s="114"/>
      <c r="EJT44" s="114"/>
      <c r="EJU44" s="114"/>
      <c r="EJV44" s="114"/>
      <c r="EJW44" s="114"/>
      <c r="EJX44" s="114"/>
      <c r="EJY44" s="114"/>
      <c r="EJZ44" s="114"/>
      <c r="EKA44" s="114"/>
      <c r="EKB44" s="114"/>
      <c r="EKC44" s="114"/>
      <c r="EKD44" s="114"/>
      <c r="EKE44" s="114"/>
      <c r="EKF44" s="114"/>
      <c r="EKG44" s="114"/>
      <c r="EKH44" s="114"/>
      <c r="EKI44" s="113"/>
      <c r="EKJ44" s="114"/>
      <c r="EKK44" s="114"/>
      <c r="EKL44" s="114"/>
      <c r="EKM44" s="114"/>
      <c r="EKN44" s="114"/>
      <c r="EKO44" s="114"/>
      <c r="EKP44" s="114"/>
      <c r="EKQ44" s="114"/>
      <c r="EKR44" s="114"/>
      <c r="EKS44" s="114"/>
      <c r="EKT44" s="114"/>
      <c r="EKU44" s="114"/>
      <c r="EKV44" s="114"/>
      <c r="EKW44" s="114"/>
      <c r="EKX44" s="114"/>
      <c r="EKY44" s="114"/>
      <c r="EKZ44" s="114"/>
      <c r="ELA44" s="114"/>
      <c r="ELB44" s="114"/>
      <c r="ELC44" s="114"/>
      <c r="ELD44" s="114"/>
      <c r="ELE44" s="113"/>
      <c r="ELF44" s="114"/>
      <c r="ELG44" s="114"/>
      <c r="ELH44" s="114"/>
      <c r="ELI44" s="114"/>
      <c r="ELJ44" s="114"/>
      <c r="ELK44" s="114"/>
      <c r="ELL44" s="114"/>
      <c r="ELM44" s="114"/>
      <c r="ELN44" s="114"/>
      <c r="ELO44" s="114"/>
      <c r="ELP44" s="114"/>
      <c r="ELQ44" s="114"/>
      <c r="ELR44" s="114"/>
      <c r="ELS44" s="114"/>
      <c r="ELT44" s="114"/>
      <c r="ELU44" s="114"/>
      <c r="ELV44" s="114"/>
      <c r="ELW44" s="114"/>
      <c r="ELX44" s="114"/>
      <c r="ELY44" s="114"/>
      <c r="ELZ44" s="114"/>
      <c r="EMA44" s="113"/>
      <c r="EMB44" s="114"/>
      <c r="EMC44" s="114"/>
      <c r="EMD44" s="114"/>
      <c r="EME44" s="114"/>
      <c r="EMF44" s="114"/>
      <c r="EMG44" s="114"/>
      <c r="EMH44" s="114"/>
      <c r="EMI44" s="114"/>
      <c r="EMJ44" s="114"/>
      <c r="EMK44" s="114"/>
      <c r="EML44" s="114"/>
      <c r="EMM44" s="114"/>
      <c r="EMN44" s="114"/>
      <c r="EMO44" s="114"/>
      <c r="EMP44" s="114"/>
      <c r="EMQ44" s="114"/>
      <c r="EMR44" s="114"/>
      <c r="EMS44" s="114"/>
      <c r="EMT44" s="114"/>
      <c r="EMU44" s="114"/>
      <c r="EMV44" s="114"/>
      <c r="EMW44" s="113"/>
      <c r="EMX44" s="114"/>
      <c r="EMY44" s="114"/>
      <c r="EMZ44" s="114"/>
      <c r="ENA44" s="114"/>
      <c r="ENB44" s="114"/>
      <c r="ENC44" s="114"/>
      <c r="END44" s="114"/>
      <c r="ENE44" s="114"/>
      <c r="ENF44" s="114"/>
      <c r="ENG44" s="114"/>
      <c r="ENH44" s="114"/>
      <c r="ENI44" s="114"/>
      <c r="ENJ44" s="114"/>
      <c r="ENK44" s="114"/>
      <c r="ENL44" s="114"/>
      <c r="ENM44" s="114"/>
      <c r="ENN44" s="114"/>
      <c r="ENO44" s="114"/>
      <c r="ENP44" s="114"/>
      <c r="ENQ44" s="114"/>
      <c r="ENR44" s="114"/>
      <c r="ENS44" s="113"/>
      <c r="ENT44" s="114"/>
      <c r="ENU44" s="114"/>
      <c r="ENV44" s="114"/>
      <c r="ENW44" s="114"/>
      <c r="ENX44" s="114"/>
      <c r="ENY44" s="114"/>
      <c r="ENZ44" s="114"/>
      <c r="EOA44" s="114"/>
      <c r="EOB44" s="114"/>
      <c r="EOC44" s="114"/>
      <c r="EOD44" s="114"/>
      <c r="EOE44" s="114"/>
      <c r="EOF44" s="114"/>
      <c r="EOG44" s="114"/>
      <c r="EOH44" s="114"/>
      <c r="EOI44" s="114"/>
      <c r="EOJ44" s="114"/>
      <c r="EOK44" s="114"/>
      <c r="EOL44" s="114"/>
      <c r="EOM44" s="114"/>
      <c r="EON44" s="114"/>
      <c r="EOO44" s="113"/>
      <c r="EOP44" s="114"/>
      <c r="EOQ44" s="114"/>
      <c r="EOR44" s="114"/>
      <c r="EOS44" s="114"/>
      <c r="EOT44" s="114"/>
      <c r="EOU44" s="114"/>
      <c r="EOV44" s="114"/>
      <c r="EOW44" s="114"/>
      <c r="EOX44" s="114"/>
      <c r="EOY44" s="114"/>
      <c r="EOZ44" s="114"/>
      <c r="EPA44" s="114"/>
      <c r="EPB44" s="114"/>
      <c r="EPC44" s="114"/>
      <c r="EPD44" s="114"/>
      <c r="EPE44" s="114"/>
      <c r="EPF44" s="114"/>
      <c r="EPG44" s="114"/>
      <c r="EPH44" s="114"/>
      <c r="EPI44" s="114"/>
      <c r="EPJ44" s="114"/>
      <c r="EPK44" s="113"/>
      <c r="EPL44" s="114"/>
      <c r="EPM44" s="114"/>
      <c r="EPN44" s="114"/>
      <c r="EPO44" s="114"/>
      <c r="EPP44" s="114"/>
      <c r="EPQ44" s="114"/>
      <c r="EPR44" s="114"/>
      <c r="EPS44" s="114"/>
      <c r="EPT44" s="114"/>
      <c r="EPU44" s="114"/>
      <c r="EPV44" s="114"/>
      <c r="EPW44" s="114"/>
      <c r="EPX44" s="114"/>
      <c r="EPY44" s="114"/>
      <c r="EPZ44" s="114"/>
      <c r="EQA44" s="114"/>
      <c r="EQB44" s="114"/>
      <c r="EQC44" s="114"/>
      <c r="EQD44" s="114"/>
      <c r="EQE44" s="114"/>
      <c r="EQF44" s="114"/>
      <c r="EQG44" s="113"/>
      <c r="EQH44" s="114"/>
      <c r="EQI44" s="114"/>
      <c r="EQJ44" s="114"/>
      <c r="EQK44" s="114"/>
      <c r="EQL44" s="114"/>
      <c r="EQM44" s="114"/>
      <c r="EQN44" s="114"/>
      <c r="EQO44" s="114"/>
      <c r="EQP44" s="114"/>
      <c r="EQQ44" s="114"/>
      <c r="EQR44" s="114"/>
      <c r="EQS44" s="114"/>
      <c r="EQT44" s="114"/>
      <c r="EQU44" s="114"/>
      <c r="EQV44" s="114"/>
      <c r="EQW44" s="114"/>
      <c r="EQX44" s="114"/>
      <c r="EQY44" s="114"/>
      <c r="EQZ44" s="114"/>
      <c r="ERA44" s="114"/>
      <c r="ERB44" s="114"/>
      <c r="ERC44" s="113"/>
      <c r="ERD44" s="114"/>
      <c r="ERE44" s="114"/>
      <c r="ERF44" s="114"/>
      <c r="ERG44" s="114"/>
      <c r="ERH44" s="114"/>
      <c r="ERI44" s="114"/>
      <c r="ERJ44" s="114"/>
      <c r="ERK44" s="114"/>
      <c r="ERL44" s="114"/>
      <c r="ERM44" s="114"/>
      <c r="ERN44" s="114"/>
      <c r="ERO44" s="114"/>
      <c r="ERP44" s="114"/>
      <c r="ERQ44" s="114"/>
      <c r="ERR44" s="114"/>
      <c r="ERS44" s="114"/>
      <c r="ERT44" s="114"/>
      <c r="ERU44" s="114"/>
      <c r="ERV44" s="114"/>
      <c r="ERW44" s="114"/>
      <c r="ERX44" s="114"/>
      <c r="ERY44" s="113"/>
      <c r="ERZ44" s="114"/>
      <c r="ESA44" s="114"/>
      <c r="ESB44" s="114"/>
      <c r="ESC44" s="114"/>
      <c r="ESD44" s="114"/>
      <c r="ESE44" s="114"/>
      <c r="ESF44" s="114"/>
      <c r="ESG44" s="114"/>
      <c r="ESH44" s="114"/>
      <c r="ESI44" s="114"/>
      <c r="ESJ44" s="114"/>
      <c r="ESK44" s="114"/>
      <c r="ESL44" s="114"/>
      <c r="ESM44" s="114"/>
      <c r="ESN44" s="114"/>
      <c r="ESO44" s="114"/>
      <c r="ESP44" s="114"/>
      <c r="ESQ44" s="114"/>
      <c r="ESR44" s="114"/>
      <c r="ESS44" s="114"/>
      <c r="EST44" s="114"/>
      <c r="ESU44" s="113"/>
      <c r="ESV44" s="114"/>
      <c r="ESW44" s="114"/>
      <c r="ESX44" s="114"/>
      <c r="ESY44" s="114"/>
      <c r="ESZ44" s="114"/>
      <c r="ETA44" s="114"/>
      <c r="ETB44" s="114"/>
      <c r="ETC44" s="114"/>
      <c r="ETD44" s="114"/>
      <c r="ETE44" s="114"/>
      <c r="ETF44" s="114"/>
      <c r="ETG44" s="114"/>
      <c r="ETH44" s="114"/>
      <c r="ETI44" s="114"/>
      <c r="ETJ44" s="114"/>
      <c r="ETK44" s="114"/>
      <c r="ETL44" s="114"/>
      <c r="ETM44" s="114"/>
      <c r="ETN44" s="114"/>
      <c r="ETO44" s="114"/>
      <c r="ETP44" s="114"/>
      <c r="ETQ44" s="113"/>
      <c r="ETR44" s="114"/>
      <c r="ETS44" s="114"/>
      <c r="ETT44" s="114"/>
      <c r="ETU44" s="114"/>
      <c r="ETV44" s="114"/>
      <c r="ETW44" s="114"/>
      <c r="ETX44" s="114"/>
      <c r="ETY44" s="114"/>
      <c r="ETZ44" s="114"/>
      <c r="EUA44" s="114"/>
      <c r="EUB44" s="114"/>
      <c r="EUC44" s="114"/>
      <c r="EUD44" s="114"/>
      <c r="EUE44" s="114"/>
      <c r="EUF44" s="114"/>
      <c r="EUG44" s="114"/>
      <c r="EUH44" s="114"/>
      <c r="EUI44" s="114"/>
      <c r="EUJ44" s="114"/>
      <c r="EUK44" s="114"/>
      <c r="EUL44" s="114"/>
      <c r="EUM44" s="113"/>
      <c r="EUN44" s="114"/>
      <c r="EUO44" s="114"/>
      <c r="EUP44" s="114"/>
      <c r="EUQ44" s="114"/>
      <c r="EUR44" s="114"/>
      <c r="EUS44" s="114"/>
      <c r="EUT44" s="114"/>
      <c r="EUU44" s="114"/>
      <c r="EUV44" s="114"/>
      <c r="EUW44" s="114"/>
      <c r="EUX44" s="114"/>
      <c r="EUY44" s="114"/>
      <c r="EUZ44" s="114"/>
      <c r="EVA44" s="114"/>
      <c r="EVB44" s="114"/>
      <c r="EVC44" s="114"/>
      <c r="EVD44" s="114"/>
      <c r="EVE44" s="114"/>
      <c r="EVF44" s="114"/>
      <c r="EVG44" s="114"/>
      <c r="EVH44" s="114"/>
      <c r="EVI44" s="113"/>
      <c r="EVJ44" s="114"/>
      <c r="EVK44" s="114"/>
      <c r="EVL44" s="114"/>
      <c r="EVM44" s="114"/>
      <c r="EVN44" s="114"/>
      <c r="EVO44" s="114"/>
      <c r="EVP44" s="114"/>
      <c r="EVQ44" s="114"/>
      <c r="EVR44" s="114"/>
      <c r="EVS44" s="114"/>
      <c r="EVT44" s="114"/>
      <c r="EVU44" s="114"/>
      <c r="EVV44" s="114"/>
      <c r="EVW44" s="114"/>
      <c r="EVX44" s="114"/>
      <c r="EVY44" s="114"/>
      <c r="EVZ44" s="114"/>
      <c r="EWA44" s="114"/>
      <c r="EWB44" s="114"/>
      <c r="EWC44" s="114"/>
      <c r="EWD44" s="114"/>
      <c r="EWE44" s="113"/>
      <c r="EWF44" s="114"/>
      <c r="EWG44" s="114"/>
      <c r="EWH44" s="114"/>
      <c r="EWI44" s="114"/>
      <c r="EWJ44" s="114"/>
      <c r="EWK44" s="114"/>
      <c r="EWL44" s="114"/>
      <c r="EWM44" s="114"/>
      <c r="EWN44" s="114"/>
      <c r="EWO44" s="114"/>
      <c r="EWP44" s="114"/>
      <c r="EWQ44" s="114"/>
      <c r="EWR44" s="114"/>
      <c r="EWS44" s="114"/>
      <c r="EWT44" s="114"/>
      <c r="EWU44" s="114"/>
      <c r="EWV44" s="114"/>
      <c r="EWW44" s="114"/>
      <c r="EWX44" s="114"/>
      <c r="EWY44" s="114"/>
      <c r="EWZ44" s="114"/>
      <c r="EXA44" s="113"/>
      <c r="EXB44" s="114"/>
      <c r="EXC44" s="114"/>
      <c r="EXD44" s="114"/>
      <c r="EXE44" s="114"/>
      <c r="EXF44" s="114"/>
      <c r="EXG44" s="114"/>
      <c r="EXH44" s="114"/>
      <c r="EXI44" s="114"/>
      <c r="EXJ44" s="114"/>
      <c r="EXK44" s="114"/>
      <c r="EXL44" s="114"/>
      <c r="EXM44" s="114"/>
      <c r="EXN44" s="114"/>
      <c r="EXO44" s="114"/>
      <c r="EXP44" s="114"/>
      <c r="EXQ44" s="114"/>
      <c r="EXR44" s="114"/>
      <c r="EXS44" s="114"/>
      <c r="EXT44" s="114"/>
      <c r="EXU44" s="114"/>
      <c r="EXV44" s="114"/>
      <c r="EXW44" s="113"/>
      <c r="EXX44" s="114"/>
      <c r="EXY44" s="114"/>
      <c r="EXZ44" s="114"/>
      <c r="EYA44" s="114"/>
      <c r="EYB44" s="114"/>
      <c r="EYC44" s="114"/>
      <c r="EYD44" s="114"/>
      <c r="EYE44" s="114"/>
      <c r="EYF44" s="114"/>
      <c r="EYG44" s="114"/>
      <c r="EYH44" s="114"/>
      <c r="EYI44" s="114"/>
      <c r="EYJ44" s="114"/>
      <c r="EYK44" s="114"/>
      <c r="EYL44" s="114"/>
      <c r="EYM44" s="114"/>
      <c r="EYN44" s="114"/>
      <c r="EYO44" s="114"/>
      <c r="EYP44" s="114"/>
      <c r="EYQ44" s="114"/>
      <c r="EYR44" s="114"/>
      <c r="EYS44" s="113"/>
      <c r="EYT44" s="114"/>
      <c r="EYU44" s="114"/>
      <c r="EYV44" s="114"/>
      <c r="EYW44" s="114"/>
      <c r="EYX44" s="114"/>
      <c r="EYY44" s="114"/>
      <c r="EYZ44" s="114"/>
      <c r="EZA44" s="114"/>
      <c r="EZB44" s="114"/>
      <c r="EZC44" s="114"/>
      <c r="EZD44" s="114"/>
      <c r="EZE44" s="114"/>
      <c r="EZF44" s="114"/>
      <c r="EZG44" s="114"/>
      <c r="EZH44" s="114"/>
      <c r="EZI44" s="114"/>
      <c r="EZJ44" s="114"/>
      <c r="EZK44" s="114"/>
      <c r="EZL44" s="114"/>
      <c r="EZM44" s="114"/>
      <c r="EZN44" s="114"/>
      <c r="EZO44" s="113"/>
      <c r="EZP44" s="114"/>
      <c r="EZQ44" s="114"/>
      <c r="EZR44" s="114"/>
      <c r="EZS44" s="114"/>
      <c r="EZT44" s="114"/>
      <c r="EZU44" s="114"/>
      <c r="EZV44" s="114"/>
      <c r="EZW44" s="114"/>
      <c r="EZX44" s="114"/>
      <c r="EZY44" s="114"/>
      <c r="EZZ44" s="114"/>
      <c r="FAA44" s="114"/>
      <c r="FAB44" s="114"/>
      <c r="FAC44" s="114"/>
      <c r="FAD44" s="114"/>
      <c r="FAE44" s="114"/>
      <c r="FAF44" s="114"/>
      <c r="FAG44" s="114"/>
      <c r="FAH44" s="114"/>
      <c r="FAI44" s="114"/>
      <c r="FAJ44" s="114"/>
      <c r="FAK44" s="113"/>
      <c r="FAL44" s="114"/>
      <c r="FAM44" s="114"/>
      <c r="FAN44" s="114"/>
      <c r="FAO44" s="114"/>
      <c r="FAP44" s="114"/>
      <c r="FAQ44" s="114"/>
      <c r="FAR44" s="114"/>
      <c r="FAS44" s="114"/>
      <c r="FAT44" s="114"/>
      <c r="FAU44" s="114"/>
      <c r="FAV44" s="114"/>
      <c r="FAW44" s="114"/>
      <c r="FAX44" s="114"/>
      <c r="FAY44" s="114"/>
      <c r="FAZ44" s="114"/>
      <c r="FBA44" s="114"/>
      <c r="FBB44" s="114"/>
      <c r="FBC44" s="114"/>
      <c r="FBD44" s="114"/>
      <c r="FBE44" s="114"/>
      <c r="FBF44" s="114"/>
      <c r="FBG44" s="113"/>
      <c r="FBH44" s="114"/>
      <c r="FBI44" s="114"/>
      <c r="FBJ44" s="114"/>
      <c r="FBK44" s="114"/>
      <c r="FBL44" s="114"/>
      <c r="FBM44" s="114"/>
      <c r="FBN44" s="114"/>
      <c r="FBO44" s="114"/>
      <c r="FBP44" s="114"/>
      <c r="FBQ44" s="114"/>
      <c r="FBR44" s="114"/>
      <c r="FBS44" s="114"/>
      <c r="FBT44" s="114"/>
      <c r="FBU44" s="114"/>
      <c r="FBV44" s="114"/>
      <c r="FBW44" s="114"/>
      <c r="FBX44" s="114"/>
      <c r="FBY44" s="114"/>
      <c r="FBZ44" s="114"/>
      <c r="FCA44" s="114"/>
      <c r="FCB44" s="114"/>
      <c r="FCC44" s="113"/>
      <c r="FCD44" s="114"/>
      <c r="FCE44" s="114"/>
      <c r="FCF44" s="114"/>
      <c r="FCG44" s="114"/>
      <c r="FCH44" s="114"/>
      <c r="FCI44" s="114"/>
      <c r="FCJ44" s="114"/>
      <c r="FCK44" s="114"/>
      <c r="FCL44" s="114"/>
      <c r="FCM44" s="114"/>
      <c r="FCN44" s="114"/>
      <c r="FCO44" s="114"/>
      <c r="FCP44" s="114"/>
      <c r="FCQ44" s="114"/>
      <c r="FCR44" s="114"/>
      <c r="FCS44" s="114"/>
      <c r="FCT44" s="114"/>
      <c r="FCU44" s="114"/>
      <c r="FCV44" s="114"/>
      <c r="FCW44" s="114"/>
      <c r="FCX44" s="114"/>
      <c r="FCY44" s="113"/>
      <c r="FCZ44" s="114"/>
      <c r="FDA44" s="114"/>
      <c r="FDB44" s="114"/>
      <c r="FDC44" s="114"/>
      <c r="FDD44" s="114"/>
      <c r="FDE44" s="114"/>
      <c r="FDF44" s="114"/>
      <c r="FDG44" s="114"/>
      <c r="FDH44" s="114"/>
      <c r="FDI44" s="114"/>
      <c r="FDJ44" s="114"/>
      <c r="FDK44" s="114"/>
      <c r="FDL44" s="114"/>
      <c r="FDM44" s="114"/>
      <c r="FDN44" s="114"/>
      <c r="FDO44" s="114"/>
      <c r="FDP44" s="114"/>
      <c r="FDQ44" s="114"/>
      <c r="FDR44" s="114"/>
      <c r="FDS44" s="114"/>
      <c r="FDT44" s="114"/>
      <c r="FDU44" s="113"/>
      <c r="FDV44" s="114"/>
      <c r="FDW44" s="114"/>
      <c r="FDX44" s="114"/>
      <c r="FDY44" s="114"/>
      <c r="FDZ44" s="114"/>
      <c r="FEA44" s="114"/>
      <c r="FEB44" s="114"/>
      <c r="FEC44" s="114"/>
      <c r="FED44" s="114"/>
      <c r="FEE44" s="114"/>
      <c r="FEF44" s="114"/>
      <c r="FEG44" s="114"/>
      <c r="FEH44" s="114"/>
      <c r="FEI44" s="114"/>
      <c r="FEJ44" s="114"/>
      <c r="FEK44" s="114"/>
      <c r="FEL44" s="114"/>
      <c r="FEM44" s="114"/>
      <c r="FEN44" s="114"/>
      <c r="FEO44" s="114"/>
      <c r="FEP44" s="114"/>
      <c r="FEQ44" s="113"/>
      <c r="FER44" s="114"/>
      <c r="FES44" s="114"/>
      <c r="FET44" s="114"/>
      <c r="FEU44" s="114"/>
      <c r="FEV44" s="114"/>
      <c r="FEW44" s="114"/>
      <c r="FEX44" s="114"/>
      <c r="FEY44" s="114"/>
      <c r="FEZ44" s="114"/>
      <c r="FFA44" s="114"/>
      <c r="FFB44" s="114"/>
      <c r="FFC44" s="114"/>
      <c r="FFD44" s="114"/>
      <c r="FFE44" s="114"/>
      <c r="FFF44" s="114"/>
      <c r="FFG44" s="114"/>
      <c r="FFH44" s="114"/>
      <c r="FFI44" s="114"/>
      <c r="FFJ44" s="114"/>
      <c r="FFK44" s="114"/>
      <c r="FFL44" s="114"/>
      <c r="FFM44" s="113"/>
      <c r="FFN44" s="114"/>
      <c r="FFO44" s="114"/>
      <c r="FFP44" s="114"/>
      <c r="FFQ44" s="114"/>
      <c r="FFR44" s="114"/>
      <c r="FFS44" s="114"/>
      <c r="FFT44" s="114"/>
      <c r="FFU44" s="114"/>
      <c r="FFV44" s="114"/>
      <c r="FFW44" s="114"/>
      <c r="FFX44" s="114"/>
      <c r="FFY44" s="114"/>
      <c r="FFZ44" s="114"/>
      <c r="FGA44" s="114"/>
      <c r="FGB44" s="114"/>
      <c r="FGC44" s="114"/>
      <c r="FGD44" s="114"/>
      <c r="FGE44" s="114"/>
      <c r="FGF44" s="114"/>
      <c r="FGG44" s="114"/>
      <c r="FGH44" s="114"/>
      <c r="FGI44" s="113"/>
      <c r="FGJ44" s="114"/>
      <c r="FGK44" s="114"/>
      <c r="FGL44" s="114"/>
      <c r="FGM44" s="114"/>
      <c r="FGN44" s="114"/>
      <c r="FGO44" s="114"/>
      <c r="FGP44" s="114"/>
      <c r="FGQ44" s="114"/>
      <c r="FGR44" s="114"/>
      <c r="FGS44" s="114"/>
      <c r="FGT44" s="114"/>
      <c r="FGU44" s="114"/>
      <c r="FGV44" s="114"/>
      <c r="FGW44" s="114"/>
      <c r="FGX44" s="114"/>
      <c r="FGY44" s="114"/>
      <c r="FGZ44" s="114"/>
      <c r="FHA44" s="114"/>
      <c r="FHB44" s="114"/>
      <c r="FHC44" s="114"/>
      <c r="FHD44" s="114"/>
      <c r="FHE44" s="113"/>
      <c r="FHF44" s="114"/>
      <c r="FHG44" s="114"/>
      <c r="FHH44" s="114"/>
      <c r="FHI44" s="114"/>
      <c r="FHJ44" s="114"/>
      <c r="FHK44" s="114"/>
      <c r="FHL44" s="114"/>
      <c r="FHM44" s="114"/>
      <c r="FHN44" s="114"/>
      <c r="FHO44" s="114"/>
      <c r="FHP44" s="114"/>
      <c r="FHQ44" s="114"/>
      <c r="FHR44" s="114"/>
      <c r="FHS44" s="114"/>
      <c r="FHT44" s="114"/>
      <c r="FHU44" s="114"/>
      <c r="FHV44" s="114"/>
      <c r="FHW44" s="114"/>
      <c r="FHX44" s="114"/>
      <c r="FHY44" s="114"/>
      <c r="FHZ44" s="114"/>
      <c r="FIA44" s="113"/>
      <c r="FIB44" s="114"/>
      <c r="FIC44" s="114"/>
      <c r="FID44" s="114"/>
      <c r="FIE44" s="114"/>
      <c r="FIF44" s="114"/>
      <c r="FIG44" s="114"/>
      <c r="FIH44" s="114"/>
      <c r="FII44" s="114"/>
      <c r="FIJ44" s="114"/>
      <c r="FIK44" s="114"/>
      <c r="FIL44" s="114"/>
      <c r="FIM44" s="114"/>
      <c r="FIN44" s="114"/>
      <c r="FIO44" s="114"/>
      <c r="FIP44" s="114"/>
      <c r="FIQ44" s="114"/>
      <c r="FIR44" s="114"/>
      <c r="FIS44" s="114"/>
      <c r="FIT44" s="114"/>
      <c r="FIU44" s="114"/>
      <c r="FIV44" s="114"/>
      <c r="FIW44" s="113"/>
      <c r="FIX44" s="114"/>
      <c r="FIY44" s="114"/>
      <c r="FIZ44" s="114"/>
      <c r="FJA44" s="114"/>
      <c r="FJB44" s="114"/>
      <c r="FJC44" s="114"/>
      <c r="FJD44" s="114"/>
      <c r="FJE44" s="114"/>
      <c r="FJF44" s="114"/>
      <c r="FJG44" s="114"/>
      <c r="FJH44" s="114"/>
      <c r="FJI44" s="114"/>
      <c r="FJJ44" s="114"/>
      <c r="FJK44" s="114"/>
      <c r="FJL44" s="114"/>
      <c r="FJM44" s="114"/>
      <c r="FJN44" s="114"/>
      <c r="FJO44" s="114"/>
      <c r="FJP44" s="114"/>
      <c r="FJQ44" s="114"/>
      <c r="FJR44" s="114"/>
      <c r="FJS44" s="113"/>
      <c r="FJT44" s="114"/>
      <c r="FJU44" s="114"/>
      <c r="FJV44" s="114"/>
      <c r="FJW44" s="114"/>
      <c r="FJX44" s="114"/>
      <c r="FJY44" s="114"/>
      <c r="FJZ44" s="114"/>
      <c r="FKA44" s="114"/>
      <c r="FKB44" s="114"/>
      <c r="FKC44" s="114"/>
      <c r="FKD44" s="114"/>
      <c r="FKE44" s="114"/>
      <c r="FKF44" s="114"/>
      <c r="FKG44" s="114"/>
      <c r="FKH44" s="114"/>
      <c r="FKI44" s="114"/>
      <c r="FKJ44" s="114"/>
      <c r="FKK44" s="114"/>
      <c r="FKL44" s="114"/>
      <c r="FKM44" s="114"/>
      <c r="FKN44" s="114"/>
      <c r="FKO44" s="113"/>
      <c r="FKP44" s="114"/>
      <c r="FKQ44" s="114"/>
      <c r="FKR44" s="114"/>
      <c r="FKS44" s="114"/>
      <c r="FKT44" s="114"/>
      <c r="FKU44" s="114"/>
      <c r="FKV44" s="114"/>
      <c r="FKW44" s="114"/>
      <c r="FKX44" s="114"/>
      <c r="FKY44" s="114"/>
      <c r="FKZ44" s="114"/>
      <c r="FLA44" s="114"/>
      <c r="FLB44" s="114"/>
      <c r="FLC44" s="114"/>
      <c r="FLD44" s="114"/>
      <c r="FLE44" s="114"/>
      <c r="FLF44" s="114"/>
      <c r="FLG44" s="114"/>
      <c r="FLH44" s="114"/>
      <c r="FLI44" s="114"/>
      <c r="FLJ44" s="114"/>
      <c r="FLK44" s="113"/>
      <c r="FLL44" s="114"/>
      <c r="FLM44" s="114"/>
      <c r="FLN44" s="114"/>
      <c r="FLO44" s="114"/>
      <c r="FLP44" s="114"/>
      <c r="FLQ44" s="114"/>
      <c r="FLR44" s="114"/>
      <c r="FLS44" s="114"/>
      <c r="FLT44" s="114"/>
      <c r="FLU44" s="114"/>
      <c r="FLV44" s="114"/>
      <c r="FLW44" s="114"/>
      <c r="FLX44" s="114"/>
      <c r="FLY44" s="114"/>
      <c r="FLZ44" s="114"/>
      <c r="FMA44" s="114"/>
      <c r="FMB44" s="114"/>
      <c r="FMC44" s="114"/>
      <c r="FMD44" s="114"/>
      <c r="FME44" s="114"/>
      <c r="FMF44" s="114"/>
      <c r="FMG44" s="113"/>
      <c r="FMH44" s="114"/>
      <c r="FMI44" s="114"/>
      <c r="FMJ44" s="114"/>
      <c r="FMK44" s="114"/>
      <c r="FML44" s="114"/>
      <c r="FMM44" s="114"/>
      <c r="FMN44" s="114"/>
      <c r="FMO44" s="114"/>
      <c r="FMP44" s="114"/>
      <c r="FMQ44" s="114"/>
      <c r="FMR44" s="114"/>
      <c r="FMS44" s="114"/>
      <c r="FMT44" s="114"/>
      <c r="FMU44" s="114"/>
      <c r="FMV44" s="114"/>
      <c r="FMW44" s="114"/>
      <c r="FMX44" s="114"/>
      <c r="FMY44" s="114"/>
      <c r="FMZ44" s="114"/>
      <c r="FNA44" s="114"/>
      <c r="FNB44" s="114"/>
      <c r="FNC44" s="113"/>
      <c r="FND44" s="114"/>
      <c r="FNE44" s="114"/>
      <c r="FNF44" s="114"/>
      <c r="FNG44" s="114"/>
      <c r="FNH44" s="114"/>
      <c r="FNI44" s="114"/>
      <c r="FNJ44" s="114"/>
      <c r="FNK44" s="114"/>
      <c r="FNL44" s="114"/>
      <c r="FNM44" s="114"/>
      <c r="FNN44" s="114"/>
      <c r="FNO44" s="114"/>
      <c r="FNP44" s="114"/>
      <c r="FNQ44" s="114"/>
      <c r="FNR44" s="114"/>
      <c r="FNS44" s="114"/>
      <c r="FNT44" s="114"/>
      <c r="FNU44" s="114"/>
      <c r="FNV44" s="114"/>
      <c r="FNW44" s="114"/>
      <c r="FNX44" s="114"/>
      <c r="FNY44" s="113"/>
      <c r="FNZ44" s="114"/>
      <c r="FOA44" s="114"/>
      <c r="FOB44" s="114"/>
      <c r="FOC44" s="114"/>
      <c r="FOD44" s="114"/>
      <c r="FOE44" s="114"/>
      <c r="FOF44" s="114"/>
      <c r="FOG44" s="114"/>
      <c r="FOH44" s="114"/>
      <c r="FOI44" s="114"/>
      <c r="FOJ44" s="114"/>
      <c r="FOK44" s="114"/>
      <c r="FOL44" s="114"/>
      <c r="FOM44" s="114"/>
      <c r="FON44" s="114"/>
      <c r="FOO44" s="114"/>
      <c r="FOP44" s="114"/>
      <c r="FOQ44" s="114"/>
      <c r="FOR44" s="114"/>
      <c r="FOS44" s="114"/>
      <c r="FOT44" s="114"/>
      <c r="FOU44" s="113"/>
      <c r="FOV44" s="114"/>
      <c r="FOW44" s="114"/>
      <c r="FOX44" s="114"/>
      <c r="FOY44" s="114"/>
      <c r="FOZ44" s="114"/>
      <c r="FPA44" s="114"/>
      <c r="FPB44" s="114"/>
      <c r="FPC44" s="114"/>
      <c r="FPD44" s="114"/>
      <c r="FPE44" s="114"/>
      <c r="FPF44" s="114"/>
      <c r="FPG44" s="114"/>
      <c r="FPH44" s="114"/>
      <c r="FPI44" s="114"/>
      <c r="FPJ44" s="114"/>
      <c r="FPK44" s="114"/>
      <c r="FPL44" s="114"/>
      <c r="FPM44" s="114"/>
      <c r="FPN44" s="114"/>
      <c r="FPO44" s="114"/>
      <c r="FPP44" s="114"/>
      <c r="FPQ44" s="113"/>
      <c r="FPR44" s="114"/>
      <c r="FPS44" s="114"/>
      <c r="FPT44" s="114"/>
      <c r="FPU44" s="114"/>
      <c r="FPV44" s="114"/>
      <c r="FPW44" s="114"/>
      <c r="FPX44" s="114"/>
      <c r="FPY44" s="114"/>
      <c r="FPZ44" s="114"/>
      <c r="FQA44" s="114"/>
      <c r="FQB44" s="114"/>
      <c r="FQC44" s="114"/>
      <c r="FQD44" s="114"/>
      <c r="FQE44" s="114"/>
      <c r="FQF44" s="114"/>
      <c r="FQG44" s="114"/>
      <c r="FQH44" s="114"/>
      <c r="FQI44" s="114"/>
      <c r="FQJ44" s="114"/>
      <c r="FQK44" s="114"/>
      <c r="FQL44" s="114"/>
      <c r="FQM44" s="113"/>
      <c r="FQN44" s="114"/>
      <c r="FQO44" s="114"/>
      <c r="FQP44" s="114"/>
      <c r="FQQ44" s="114"/>
      <c r="FQR44" s="114"/>
      <c r="FQS44" s="114"/>
      <c r="FQT44" s="114"/>
      <c r="FQU44" s="114"/>
      <c r="FQV44" s="114"/>
      <c r="FQW44" s="114"/>
      <c r="FQX44" s="114"/>
      <c r="FQY44" s="114"/>
      <c r="FQZ44" s="114"/>
      <c r="FRA44" s="114"/>
      <c r="FRB44" s="114"/>
      <c r="FRC44" s="114"/>
      <c r="FRD44" s="114"/>
      <c r="FRE44" s="114"/>
      <c r="FRF44" s="114"/>
      <c r="FRG44" s="114"/>
      <c r="FRH44" s="114"/>
      <c r="FRI44" s="113"/>
      <c r="FRJ44" s="114"/>
      <c r="FRK44" s="114"/>
      <c r="FRL44" s="114"/>
      <c r="FRM44" s="114"/>
      <c r="FRN44" s="114"/>
      <c r="FRO44" s="114"/>
      <c r="FRP44" s="114"/>
      <c r="FRQ44" s="114"/>
      <c r="FRR44" s="114"/>
      <c r="FRS44" s="114"/>
      <c r="FRT44" s="114"/>
      <c r="FRU44" s="114"/>
      <c r="FRV44" s="114"/>
      <c r="FRW44" s="114"/>
      <c r="FRX44" s="114"/>
      <c r="FRY44" s="114"/>
      <c r="FRZ44" s="114"/>
      <c r="FSA44" s="114"/>
      <c r="FSB44" s="114"/>
      <c r="FSC44" s="114"/>
      <c r="FSD44" s="114"/>
      <c r="FSE44" s="113"/>
      <c r="FSF44" s="114"/>
      <c r="FSG44" s="114"/>
      <c r="FSH44" s="114"/>
      <c r="FSI44" s="114"/>
      <c r="FSJ44" s="114"/>
      <c r="FSK44" s="114"/>
      <c r="FSL44" s="114"/>
      <c r="FSM44" s="114"/>
      <c r="FSN44" s="114"/>
      <c r="FSO44" s="114"/>
      <c r="FSP44" s="114"/>
      <c r="FSQ44" s="114"/>
      <c r="FSR44" s="114"/>
      <c r="FSS44" s="114"/>
      <c r="FST44" s="114"/>
      <c r="FSU44" s="114"/>
      <c r="FSV44" s="114"/>
      <c r="FSW44" s="114"/>
      <c r="FSX44" s="114"/>
      <c r="FSY44" s="114"/>
      <c r="FSZ44" s="114"/>
      <c r="FTA44" s="113"/>
      <c r="FTB44" s="114"/>
      <c r="FTC44" s="114"/>
      <c r="FTD44" s="114"/>
      <c r="FTE44" s="114"/>
      <c r="FTF44" s="114"/>
      <c r="FTG44" s="114"/>
      <c r="FTH44" s="114"/>
      <c r="FTI44" s="114"/>
      <c r="FTJ44" s="114"/>
      <c r="FTK44" s="114"/>
      <c r="FTL44" s="114"/>
      <c r="FTM44" s="114"/>
      <c r="FTN44" s="114"/>
      <c r="FTO44" s="114"/>
      <c r="FTP44" s="114"/>
      <c r="FTQ44" s="114"/>
      <c r="FTR44" s="114"/>
      <c r="FTS44" s="114"/>
      <c r="FTT44" s="114"/>
      <c r="FTU44" s="114"/>
      <c r="FTV44" s="114"/>
      <c r="FTW44" s="113"/>
      <c r="FTX44" s="114"/>
      <c r="FTY44" s="114"/>
      <c r="FTZ44" s="114"/>
      <c r="FUA44" s="114"/>
      <c r="FUB44" s="114"/>
      <c r="FUC44" s="114"/>
      <c r="FUD44" s="114"/>
      <c r="FUE44" s="114"/>
      <c r="FUF44" s="114"/>
      <c r="FUG44" s="114"/>
      <c r="FUH44" s="114"/>
      <c r="FUI44" s="114"/>
      <c r="FUJ44" s="114"/>
      <c r="FUK44" s="114"/>
      <c r="FUL44" s="114"/>
      <c r="FUM44" s="114"/>
      <c r="FUN44" s="114"/>
      <c r="FUO44" s="114"/>
      <c r="FUP44" s="114"/>
      <c r="FUQ44" s="114"/>
      <c r="FUR44" s="114"/>
      <c r="FUS44" s="113"/>
      <c r="FUT44" s="114"/>
      <c r="FUU44" s="114"/>
      <c r="FUV44" s="114"/>
      <c r="FUW44" s="114"/>
      <c r="FUX44" s="114"/>
      <c r="FUY44" s="114"/>
      <c r="FUZ44" s="114"/>
      <c r="FVA44" s="114"/>
      <c r="FVB44" s="114"/>
      <c r="FVC44" s="114"/>
      <c r="FVD44" s="114"/>
      <c r="FVE44" s="114"/>
      <c r="FVF44" s="114"/>
      <c r="FVG44" s="114"/>
      <c r="FVH44" s="114"/>
      <c r="FVI44" s="114"/>
      <c r="FVJ44" s="114"/>
      <c r="FVK44" s="114"/>
      <c r="FVL44" s="114"/>
      <c r="FVM44" s="114"/>
      <c r="FVN44" s="114"/>
      <c r="FVO44" s="113"/>
      <c r="FVP44" s="114"/>
      <c r="FVQ44" s="114"/>
      <c r="FVR44" s="114"/>
      <c r="FVS44" s="114"/>
      <c r="FVT44" s="114"/>
      <c r="FVU44" s="114"/>
      <c r="FVV44" s="114"/>
      <c r="FVW44" s="114"/>
      <c r="FVX44" s="114"/>
      <c r="FVY44" s="114"/>
      <c r="FVZ44" s="114"/>
      <c r="FWA44" s="114"/>
      <c r="FWB44" s="114"/>
      <c r="FWC44" s="114"/>
      <c r="FWD44" s="114"/>
      <c r="FWE44" s="114"/>
      <c r="FWF44" s="114"/>
      <c r="FWG44" s="114"/>
      <c r="FWH44" s="114"/>
      <c r="FWI44" s="114"/>
      <c r="FWJ44" s="114"/>
      <c r="FWK44" s="113"/>
      <c r="FWL44" s="114"/>
      <c r="FWM44" s="114"/>
      <c r="FWN44" s="114"/>
      <c r="FWO44" s="114"/>
      <c r="FWP44" s="114"/>
      <c r="FWQ44" s="114"/>
      <c r="FWR44" s="114"/>
      <c r="FWS44" s="114"/>
      <c r="FWT44" s="114"/>
      <c r="FWU44" s="114"/>
      <c r="FWV44" s="114"/>
      <c r="FWW44" s="114"/>
      <c r="FWX44" s="114"/>
      <c r="FWY44" s="114"/>
      <c r="FWZ44" s="114"/>
      <c r="FXA44" s="114"/>
      <c r="FXB44" s="114"/>
      <c r="FXC44" s="114"/>
      <c r="FXD44" s="114"/>
      <c r="FXE44" s="114"/>
      <c r="FXF44" s="114"/>
      <c r="FXG44" s="113"/>
      <c r="FXH44" s="114"/>
      <c r="FXI44" s="114"/>
      <c r="FXJ44" s="114"/>
      <c r="FXK44" s="114"/>
      <c r="FXL44" s="114"/>
      <c r="FXM44" s="114"/>
      <c r="FXN44" s="114"/>
      <c r="FXO44" s="114"/>
      <c r="FXP44" s="114"/>
      <c r="FXQ44" s="114"/>
      <c r="FXR44" s="114"/>
      <c r="FXS44" s="114"/>
      <c r="FXT44" s="114"/>
      <c r="FXU44" s="114"/>
      <c r="FXV44" s="114"/>
      <c r="FXW44" s="114"/>
      <c r="FXX44" s="114"/>
      <c r="FXY44" s="114"/>
      <c r="FXZ44" s="114"/>
      <c r="FYA44" s="114"/>
      <c r="FYB44" s="114"/>
      <c r="FYC44" s="113"/>
      <c r="FYD44" s="114"/>
      <c r="FYE44" s="114"/>
      <c r="FYF44" s="114"/>
      <c r="FYG44" s="114"/>
      <c r="FYH44" s="114"/>
      <c r="FYI44" s="114"/>
      <c r="FYJ44" s="114"/>
      <c r="FYK44" s="114"/>
      <c r="FYL44" s="114"/>
      <c r="FYM44" s="114"/>
      <c r="FYN44" s="114"/>
      <c r="FYO44" s="114"/>
      <c r="FYP44" s="114"/>
      <c r="FYQ44" s="114"/>
      <c r="FYR44" s="114"/>
      <c r="FYS44" s="114"/>
      <c r="FYT44" s="114"/>
      <c r="FYU44" s="114"/>
      <c r="FYV44" s="114"/>
      <c r="FYW44" s="114"/>
      <c r="FYX44" s="114"/>
      <c r="FYY44" s="113"/>
      <c r="FYZ44" s="114"/>
      <c r="FZA44" s="114"/>
      <c r="FZB44" s="114"/>
      <c r="FZC44" s="114"/>
      <c r="FZD44" s="114"/>
      <c r="FZE44" s="114"/>
      <c r="FZF44" s="114"/>
      <c r="FZG44" s="114"/>
      <c r="FZH44" s="114"/>
      <c r="FZI44" s="114"/>
      <c r="FZJ44" s="114"/>
      <c r="FZK44" s="114"/>
      <c r="FZL44" s="114"/>
      <c r="FZM44" s="114"/>
      <c r="FZN44" s="114"/>
      <c r="FZO44" s="114"/>
      <c r="FZP44" s="114"/>
      <c r="FZQ44" s="114"/>
      <c r="FZR44" s="114"/>
      <c r="FZS44" s="114"/>
      <c r="FZT44" s="114"/>
      <c r="FZU44" s="113"/>
      <c r="FZV44" s="114"/>
      <c r="FZW44" s="114"/>
      <c r="FZX44" s="114"/>
      <c r="FZY44" s="114"/>
      <c r="FZZ44" s="114"/>
      <c r="GAA44" s="114"/>
      <c r="GAB44" s="114"/>
      <c r="GAC44" s="114"/>
      <c r="GAD44" s="114"/>
      <c r="GAE44" s="114"/>
      <c r="GAF44" s="114"/>
      <c r="GAG44" s="114"/>
      <c r="GAH44" s="114"/>
      <c r="GAI44" s="114"/>
      <c r="GAJ44" s="114"/>
      <c r="GAK44" s="114"/>
      <c r="GAL44" s="114"/>
      <c r="GAM44" s="114"/>
      <c r="GAN44" s="114"/>
      <c r="GAO44" s="114"/>
      <c r="GAP44" s="114"/>
      <c r="GAQ44" s="113"/>
      <c r="GAR44" s="114"/>
      <c r="GAS44" s="114"/>
      <c r="GAT44" s="114"/>
      <c r="GAU44" s="114"/>
      <c r="GAV44" s="114"/>
      <c r="GAW44" s="114"/>
      <c r="GAX44" s="114"/>
      <c r="GAY44" s="114"/>
      <c r="GAZ44" s="114"/>
      <c r="GBA44" s="114"/>
      <c r="GBB44" s="114"/>
      <c r="GBC44" s="114"/>
      <c r="GBD44" s="114"/>
      <c r="GBE44" s="114"/>
      <c r="GBF44" s="114"/>
      <c r="GBG44" s="114"/>
      <c r="GBH44" s="114"/>
      <c r="GBI44" s="114"/>
      <c r="GBJ44" s="114"/>
      <c r="GBK44" s="114"/>
      <c r="GBL44" s="114"/>
      <c r="GBM44" s="113"/>
      <c r="GBN44" s="114"/>
      <c r="GBO44" s="114"/>
      <c r="GBP44" s="114"/>
      <c r="GBQ44" s="114"/>
      <c r="GBR44" s="114"/>
      <c r="GBS44" s="114"/>
      <c r="GBT44" s="114"/>
      <c r="GBU44" s="114"/>
      <c r="GBV44" s="114"/>
      <c r="GBW44" s="114"/>
      <c r="GBX44" s="114"/>
      <c r="GBY44" s="114"/>
      <c r="GBZ44" s="114"/>
      <c r="GCA44" s="114"/>
      <c r="GCB44" s="114"/>
      <c r="GCC44" s="114"/>
      <c r="GCD44" s="114"/>
      <c r="GCE44" s="114"/>
      <c r="GCF44" s="114"/>
      <c r="GCG44" s="114"/>
      <c r="GCH44" s="114"/>
      <c r="GCI44" s="113"/>
      <c r="GCJ44" s="114"/>
      <c r="GCK44" s="114"/>
      <c r="GCL44" s="114"/>
      <c r="GCM44" s="114"/>
      <c r="GCN44" s="114"/>
      <c r="GCO44" s="114"/>
      <c r="GCP44" s="114"/>
      <c r="GCQ44" s="114"/>
      <c r="GCR44" s="114"/>
      <c r="GCS44" s="114"/>
      <c r="GCT44" s="114"/>
      <c r="GCU44" s="114"/>
      <c r="GCV44" s="114"/>
      <c r="GCW44" s="114"/>
      <c r="GCX44" s="114"/>
      <c r="GCY44" s="114"/>
      <c r="GCZ44" s="114"/>
      <c r="GDA44" s="114"/>
      <c r="GDB44" s="114"/>
      <c r="GDC44" s="114"/>
      <c r="GDD44" s="114"/>
      <c r="GDE44" s="113"/>
      <c r="GDF44" s="114"/>
      <c r="GDG44" s="114"/>
      <c r="GDH44" s="114"/>
      <c r="GDI44" s="114"/>
      <c r="GDJ44" s="114"/>
      <c r="GDK44" s="114"/>
      <c r="GDL44" s="114"/>
      <c r="GDM44" s="114"/>
      <c r="GDN44" s="114"/>
      <c r="GDO44" s="114"/>
      <c r="GDP44" s="114"/>
      <c r="GDQ44" s="114"/>
      <c r="GDR44" s="114"/>
      <c r="GDS44" s="114"/>
      <c r="GDT44" s="114"/>
      <c r="GDU44" s="114"/>
      <c r="GDV44" s="114"/>
      <c r="GDW44" s="114"/>
      <c r="GDX44" s="114"/>
      <c r="GDY44" s="114"/>
      <c r="GDZ44" s="114"/>
      <c r="GEA44" s="113"/>
      <c r="GEB44" s="114"/>
      <c r="GEC44" s="114"/>
      <c r="GED44" s="114"/>
      <c r="GEE44" s="114"/>
      <c r="GEF44" s="114"/>
      <c r="GEG44" s="114"/>
      <c r="GEH44" s="114"/>
      <c r="GEI44" s="114"/>
      <c r="GEJ44" s="114"/>
      <c r="GEK44" s="114"/>
      <c r="GEL44" s="114"/>
      <c r="GEM44" s="114"/>
      <c r="GEN44" s="114"/>
      <c r="GEO44" s="114"/>
      <c r="GEP44" s="114"/>
      <c r="GEQ44" s="114"/>
      <c r="GER44" s="114"/>
      <c r="GES44" s="114"/>
      <c r="GET44" s="114"/>
      <c r="GEU44" s="114"/>
      <c r="GEV44" s="114"/>
      <c r="GEW44" s="113"/>
      <c r="GEX44" s="114"/>
      <c r="GEY44" s="114"/>
      <c r="GEZ44" s="114"/>
      <c r="GFA44" s="114"/>
      <c r="GFB44" s="114"/>
      <c r="GFC44" s="114"/>
      <c r="GFD44" s="114"/>
      <c r="GFE44" s="114"/>
      <c r="GFF44" s="114"/>
      <c r="GFG44" s="114"/>
      <c r="GFH44" s="114"/>
      <c r="GFI44" s="114"/>
      <c r="GFJ44" s="114"/>
      <c r="GFK44" s="114"/>
      <c r="GFL44" s="114"/>
      <c r="GFM44" s="114"/>
      <c r="GFN44" s="114"/>
      <c r="GFO44" s="114"/>
      <c r="GFP44" s="114"/>
      <c r="GFQ44" s="114"/>
      <c r="GFR44" s="114"/>
      <c r="GFS44" s="113"/>
      <c r="GFT44" s="114"/>
      <c r="GFU44" s="114"/>
      <c r="GFV44" s="114"/>
      <c r="GFW44" s="114"/>
      <c r="GFX44" s="114"/>
      <c r="GFY44" s="114"/>
      <c r="GFZ44" s="114"/>
      <c r="GGA44" s="114"/>
      <c r="GGB44" s="114"/>
      <c r="GGC44" s="114"/>
      <c r="GGD44" s="114"/>
      <c r="GGE44" s="114"/>
      <c r="GGF44" s="114"/>
      <c r="GGG44" s="114"/>
      <c r="GGH44" s="114"/>
      <c r="GGI44" s="114"/>
      <c r="GGJ44" s="114"/>
      <c r="GGK44" s="114"/>
      <c r="GGL44" s="114"/>
      <c r="GGM44" s="114"/>
      <c r="GGN44" s="114"/>
      <c r="GGO44" s="113"/>
      <c r="GGP44" s="114"/>
      <c r="GGQ44" s="114"/>
      <c r="GGR44" s="114"/>
      <c r="GGS44" s="114"/>
      <c r="GGT44" s="114"/>
      <c r="GGU44" s="114"/>
      <c r="GGV44" s="114"/>
      <c r="GGW44" s="114"/>
      <c r="GGX44" s="114"/>
      <c r="GGY44" s="114"/>
      <c r="GGZ44" s="114"/>
      <c r="GHA44" s="114"/>
      <c r="GHB44" s="114"/>
      <c r="GHC44" s="114"/>
      <c r="GHD44" s="114"/>
      <c r="GHE44" s="114"/>
      <c r="GHF44" s="114"/>
      <c r="GHG44" s="114"/>
      <c r="GHH44" s="114"/>
      <c r="GHI44" s="114"/>
      <c r="GHJ44" s="114"/>
      <c r="GHK44" s="113"/>
      <c r="GHL44" s="114"/>
      <c r="GHM44" s="114"/>
      <c r="GHN44" s="114"/>
      <c r="GHO44" s="114"/>
      <c r="GHP44" s="114"/>
      <c r="GHQ44" s="114"/>
      <c r="GHR44" s="114"/>
      <c r="GHS44" s="114"/>
      <c r="GHT44" s="114"/>
      <c r="GHU44" s="114"/>
      <c r="GHV44" s="114"/>
      <c r="GHW44" s="114"/>
      <c r="GHX44" s="114"/>
      <c r="GHY44" s="114"/>
      <c r="GHZ44" s="114"/>
      <c r="GIA44" s="114"/>
      <c r="GIB44" s="114"/>
      <c r="GIC44" s="114"/>
      <c r="GID44" s="114"/>
      <c r="GIE44" s="114"/>
      <c r="GIF44" s="114"/>
      <c r="GIG44" s="113"/>
      <c r="GIH44" s="114"/>
      <c r="GII44" s="114"/>
      <c r="GIJ44" s="114"/>
      <c r="GIK44" s="114"/>
      <c r="GIL44" s="114"/>
      <c r="GIM44" s="114"/>
      <c r="GIN44" s="114"/>
      <c r="GIO44" s="114"/>
      <c r="GIP44" s="114"/>
      <c r="GIQ44" s="114"/>
      <c r="GIR44" s="114"/>
      <c r="GIS44" s="114"/>
      <c r="GIT44" s="114"/>
      <c r="GIU44" s="114"/>
      <c r="GIV44" s="114"/>
      <c r="GIW44" s="114"/>
      <c r="GIX44" s="114"/>
      <c r="GIY44" s="114"/>
      <c r="GIZ44" s="114"/>
      <c r="GJA44" s="114"/>
      <c r="GJB44" s="114"/>
      <c r="GJC44" s="113"/>
      <c r="GJD44" s="114"/>
      <c r="GJE44" s="114"/>
      <c r="GJF44" s="114"/>
      <c r="GJG44" s="114"/>
      <c r="GJH44" s="114"/>
      <c r="GJI44" s="114"/>
      <c r="GJJ44" s="114"/>
      <c r="GJK44" s="114"/>
      <c r="GJL44" s="114"/>
      <c r="GJM44" s="114"/>
      <c r="GJN44" s="114"/>
      <c r="GJO44" s="114"/>
      <c r="GJP44" s="114"/>
      <c r="GJQ44" s="114"/>
      <c r="GJR44" s="114"/>
      <c r="GJS44" s="114"/>
      <c r="GJT44" s="114"/>
      <c r="GJU44" s="114"/>
      <c r="GJV44" s="114"/>
      <c r="GJW44" s="114"/>
      <c r="GJX44" s="114"/>
      <c r="GJY44" s="113"/>
      <c r="GJZ44" s="114"/>
      <c r="GKA44" s="114"/>
      <c r="GKB44" s="114"/>
      <c r="GKC44" s="114"/>
      <c r="GKD44" s="114"/>
      <c r="GKE44" s="114"/>
      <c r="GKF44" s="114"/>
      <c r="GKG44" s="114"/>
      <c r="GKH44" s="114"/>
      <c r="GKI44" s="114"/>
      <c r="GKJ44" s="114"/>
      <c r="GKK44" s="114"/>
      <c r="GKL44" s="114"/>
      <c r="GKM44" s="114"/>
      <c r="GKN44" s="114"/>
      <c r="GKO44" s="114"/>
      <c r="GKP44" s="114"/>
      <c r="GKQ44" s="114"/>
      <c r="GKR44" s="114"/>
      <c r="GKS44" s="114"/>
      <c r="GKT44" s="114"/>
      <c r="GKU44" s="113"/>
      <c r="GKV44" s="114"/>
      <c r="GKW44" s="114"/>
      <c r="GKX44" s="114"/>
      <c r="GKY44" s="114"/>
      <c r="GKZ44" s="114"/>
      <c r="GLA44" s="114"/>
      <c r="GLB44" s="114"/>
      <c r="GLC44" s="114"/>
      <c r="GLD44" s="114"/>
      <c r="GLE44" s="114"/>
      <c r="GLF44" s="114"/>
      <c r="GLG44" s="114"/>
      <c r="GLH44" s="114"/>
      <c r="GLI44" s="114"/>
      <c r="GLJ44" s="114"/>
      <c r="GLK44" s="114"/>
      <c r="GLL44" s="114"/>
      <c r="GLM44" s="114"/>
      <c r="GLN44" s="114"/>
      <c r="GLO44" s="114"/>
      <c r="GLP44" s="114"/>
      <c r="GLQ44" s="113"/>
      <c r="GLR44" s="114"/>
      <c r="GLS44" s="114"/>
      <c r="GLT44" s="114"/>
      <c r="GLU44" s="114"/>
      <c r="GLV44" s="114"/>
      <c r="GLW44" s="114"/>
      <c r="GLX44" s="114"/>
      <c r="GLY44" s="114"/>
      <c r="GLZ44" s="114"/>
      <c r="GMA44" s="114"/>
      <c r="GMB44" s="114"/>
      <c r="GMC44" s="114"/>
      <c r="GMD44" s="114"/>
      <c r="GME44" s="114"/>
      <c r="GMF44" s="114"/>
      <c r="GMG44" s="114"/>
      <c r="GMH44" s="114"/>
      <c r="GMI44" s="114"/>
      <c r="GMJ44" s="114"/>
      <c r="GMK44" s="114"/>
      <c r="GML44" s="114"/>
      <c r="GMM44" s="113"/>
      <c r="GMN44" s="114"/>
      <c r="GMO44" s="114"/>
      <c r="GMP44" s="114"/>
      <c r="GMQ44" s="114"/>
      <c r="GMR44" s="114"/>
      <c r="GMS44" s="114"/>
      <c r="GMT44" s="114"/>
      <c r="GMU44" s="114"/>
      <c r="GMV44" s="114"/>
      <c r="GMW44" s="114"/>
      <c r="GMX44" s="114"/>
      <c r="GMY44" s="114"/>
      <c r="GMZ44" s="114"/>
      <c r="GNA44" s="114"/>
      <c r="GNB44" s="114"/>
      <c r="GNC44" s="114"/>
      <c r="GND44" s="114"/>
      <c r="GNE44" s="114"/>
      <c r="GNF44" s="114"/>
      <c r="GNG44" s="114"/>
      <c r="GNH44" s="114"/>
      <c r="GNI44" s="113"/>
      <c r="GNJ44" s="114"/>
      <c r="GNK44" s="114"/>
      <c r="GNL44" s="114"/>
      <c r="GNM44" s="114"/>
      <c r="GNN44" s="114"/>
      <c r="GNO44" s="114"/>
      <c r="GNP44" s="114"/>
      <c r="GNQ44" s="114"/>
      <c r="GNR44" s="114"/>
      <c r="GNS44" s="114"/>
      <c r="GNT44" s="114"/>
      <c r="GNU44" s="114"/>
      <c r="GNV44" s="114"/>
      <c r="GNW44" s="114"/>
      <c r="GNX44" s="114"/>
      <c r="GNY44" s="114"/>
      <c r="GNZ44" s="114"/>
      <c r="GOA44" s="114"/>
      <c r="GOB44" s="114"/>
      <c r="GOC44" s="114"/>
      <c r="GOD44" s="114"/>
      <c r="GOE44" s="113"/>
      <c r="GOF44" s="114"/>
      <c r="GOG44" s="114"/>
      <c r="GOH44" s="114"/>
      <c r="GOI44" s="114"/>
      <c r="GOJ44" s="114"/>
      <c r="GOK44" s="114"/>
      <c r="GOL44" s="114"/>
      <c r="GOM44" s="114"/>
      <c r="GON44" s="114"/>
      <c r="GOO44" s="114"/>
      <c r="GOP44" s="114"/>
      <c r="GOQ44" s="114"/>
      <c r="GOR44" s="114"/>
      <c r="GOS44" s="114"/>
      <c r="GOT44" s="114"/>
      <c r="GOU44" s="114"/>
      <c r="GOV44" s="114"/>
      <c r="GOW44" s="114"/>
      <c r="GOX44" s="114"/>
      <c r="GOY44" s="114"/>
      <c r="GOZ44" s="114"/>
      <c r="GPA44" s="113"/>
      <c r="GPB44" s="114"/>
      <c r="GPC44" s="114"/>
      <c r="GPD44" s="114"/>
      <c r="GPE44" s="114"/>
      <c r="GPF44" s="114"/>
      <c r="GPG44" s="114"/>
      <c r="GPH44" s="114"/>
      <c r="GPI44" s="114"/>
      <c r="GPJ44" s="114"/>
      <c r="GPK44" s="114"/>
      <c r="GPL44" s="114"/>
      <c r="GPM44" s="114"/>
      <c r="GPN44" s="114"/>
      <c r="GPO44" s="114"/>
      <c r="GPP44" s="114"/>
      <c r="GPQ44" s="114"/>
      <c r="GPR44" s="114"/>
      <c r="GPS44" s="114"/>
      <c r="GPT44" s="114"/>
      <c r="GPU44" s="114"/>
      <c r="GPV44" s="114"/>
      <c r="GPW44" s="113"/>
      <c r="GPX44" s="114"/>
      <c r="GPY44" s="114"/>
      <c r="GPZ44" s="114"/>
      <c r="GQA44" s="114"/>
      <c r="GQB44" s="114"/>
      <c r="GQC44" s="114"/>
      <c r="GQD44" s="114"/>
      <c r="GQE44" s="114"/>
      <c r="GQF44" s="114"/>
      <c r="GQG44" s="114"/>
      <c r="GQH44" s="114"/>
      <c r="GQI44" s="114"/>
      <c r="GQJ44" s="114"/>
      <c r="GQK44" s="114"/>
      <c r="GQL44" s="114"/>
      <c r="GQM44" s="114"/>
      <c r="GQN44" s="114"/>
      <c r="GQO44" s="114"/>
      <c r="GQP44" s="114"/>
      <c r="GQQ44" s="114"/>
      <c r="GQR44" s="114"/>
      <c r="GQS44" s="113"/>
      <c r="GQT44" s="114"/>
      <c r="GQU44" s="114"/>
      <c r="GQV44" s="114"/>
      <c r="GQW44" s="114"/>
      <c r="GQX44" s="114"/>
      <c r="GQY44" s="114"/>
      <c r="GQZ44" s="114"/>
      <c r="GRA44" s="114"/>
      <c r="GRB44" s="114"/>
      <c r="GRC44" s="114"/>
      <c r="GRD44" s="114"/>
      <c r="GRE44" s="114"/>
      <c r="GRF44" s="114"/>
      <c r="GRG44" s="114"/>
      <c r="GRH44" s="114"/>
      <c r="GRI44" s="114"/>
      <c r="GRJ44" s="114"/>
      <c r="GRK44" s="114"/>
      <c r="GRL44" s="114"/>
      <c r="GRM44" s="114"/>
      <c r="GRN44" s="114"/>
      <c r="GRO44" s="113"/>
      <c r="GRP44" s="114"/>
      <c r="GRQ44" s="114"/>
      <c r="GRR44" s="114"/>
      <c r="GRS44" s="114"/>
      <c r="GRT44" s="114"/>
      <c r="GRU44" s="114"/>
      <c r="GRV44" s="114"/>
      <c r="GRW44" s="114"/>
      <c r="GRX44" s="114"/>
      <c r="GRY44" s="114"/>
      <c r="GRZ44" s="114"/>
      <c r="GSA44" s="114"/>
      <c r="GSB44" s="114"/>
      <c r="GSC44" s="114"/>
      <c r="GSD44" s="114"/>
      <c r="GSE44" s="114"/>
      <c r="GSF44" s="114"/>
      <c r="GSG44" s="114"/>
      <c r="GSH44" s="114"/>
      <c r="GSI44" s="114"/>
      <c r="GSJ44" s="114"/>
      <c r="GSK44" s="113"/>
      <c r="GSL44" s="114"/>
      <c r="GSM44" s="114"/>
      <c r="GSN44" s="114"/>
      <c r="GSO44" s="114"/>
      <c r="GSP44" s="114"/>
      <c r="GSQ44" s="114"/>
      <c r="GSR44" s="114"/>
      <c r="GSS44" s="114"/>
      <c r="GST44" s="114"/>
      <c r="GSU44" s="114"/>
      <c r="GSV44" s="114"/>
      <c r="GSW44" s="114"/>
      <c r="GSX44" s="114"/>
      <c r="GSY44" s="114"/>
      <c r="GSZ44" s="114"/>
      <c r="GTA44" s="114"/>
      <c r="GTB44" s="114"/>
      <c r="GTC44" s="114"/>
      <c r="GTD44" s="114"/>
      <c r="GTE44" s="114"/>
      <c r="GTF44" s="114"/>
      <c r="GTG44" s="113"/>
      <c r="GTH44" s="114"/>
      <c r="GTI44" s="114"/>
      <c r="GTJ44" s="114"/>
      <c r="GTK44" s="114"/>
      <c r="GTL44" s="114"/>
      <c r="GTM44" s="114"/>
      <c r="GTN44" s="114"/>
      <c r="GTO44" s="114"/>
      <c r="GTP44" s="114"/>
      <c r="GTQ44" s="114"/>
      <c r="GTR44" s="114"/>
      <c r="GTS44" s="114"/>
      <c r="GTT44" s="114"/>
      <c r="GTU44" s="114"/>
      <c r="GTV44" s="114"/>
      <c r="GTW44" s="114"/>
      <c r="GTX44" s="114"/>
      <c r="GTY44" s="114"/>
      <c r="GTZ44" s="114"/>
      <c r="GUA44" s="114"/>
      <c r="GUB44" s="114"/>
      <c r="GUC44" s="113"/>
      <c r="GUD44" s="114"/>
      <c r="GUE44" s="114"/>
      <c r="GUF44" s="114"/>
      <c r="GUG44" s="114"/>
      <c r="GUH44" s="114"/>
      <c r="GUI44" s="114"/>
      <c r="GUJ44" s="114"/>
      <c r="GUK44" s="114"/>
      <c r="GUL44" s="114"/>
      <c r="GUM44" s="114"/>
      <c r="GUN44" s="114"/>
      <c r="GUO44" s="114"/>
      <c r="GUP44" s="114"/>
      <c r="GUQ44" s="114"/>
      <c r="GUR44" s="114"/>
      <c r="GUS44" s="114"/>
      <c r="GUT44" s="114"/>
      <c r="GUU44" s="114"/>
      <c r="GUV44" s="114"/>
      <c r="GUW44" s="114"/>
      <c r="GUX44" s="114"/>
      <c r="GUY44" s="113"/>
      <c r="GUZ44" s="114"/>
      <c r="GVA44" s="114"/>
      <c r="GVB44" s="114"/>
      <c r="GVC44" s="114"/>
      <c r="GVD44" s="114"/>
      <c r="GVE44" s="114"/>
      <c r="GVF44" s="114"/>
      <c r="GVG44" s="114"/>
      <c r="GVH44" s="114"/>
      <c r="GVI44" s="114"/>
      <c r="GVJ44" s="114"/>
      <c r="GVK44" s="114"/>
      <c r="GVL44" s="114"/>
      <c r="GVM44" s="114"/>
      <c r="GVN44" s="114"/>
      <c r="GVO44" s="114"/>
      <c r="GVP44" s="114"/>
      <c r="GVQ44" s="114"/>
      <c r="GVR44" s="114"/>
      <c r="GVS44" s="114"/>
      <c r="GVT44" s="114"/>
      <c r="GVU44" s="113"/>
      <c r="GVV44" s="114"/>
      <c r="GVW44" s="114"/>
      <c r="GVX44" s="114"/>
      <c r="GVY44" s="114"/>
      <c r="GVZ44" s="114"/>
      <c r="GWA44" s="114"/>
      <c r="GWB44" s="114"/>
      <c r="GWC44" s="114"/>
      <c r="GWD44" s="114"/>
      <c r="GWE44" s="114"/>
      <c r="GWF44" s="114"/>
      <c r="GWG44" s="114"/>
      <c r="GWH44" s="114"/>
      <c r="GWI44" s="114"/>
      <c r="GWJ44" s="114"/>
      <c r="GWK44" s="114"/>
      <c r="GWL44" s="114"/>
      <c r="GWM44" s="114"/>
      <c r="GWN44" s="114"/>
      <c r="GWO44" s="114"/>
      <c r="GWP44" s="114"/>
      <c r="GWQ44" s="113"/>
      <c r="GWR44" s="114"/>
      <c r="GWS44" s="114"/>
      <c r="GWT44" s="114"/>
      <c r="GWU44" s="114"/>
      <c r="GWV44" s="114"/>
      <c r="GWW44" s="114"/>
      <c r="GWX44" s="114"/>
      <c r="GWY44" s="114"/>
      <c r="GWZ44" s="114"/>
      <c r="GXA44" s="114"/>
      <c r="GXB44" s="114"/>
      <c r="GXC44" s="114"/>
      <c r="GXD44" s="114"/>
      <c r="GXE44" s="114"/>
      <c r="GXF44" s="114"/>
      <c r="GXG44" s="114"/>
      <c r="GXH44" s="114"/>
      <c r="GXI44" s="114"/>
      <c r="GXJ44" s="114"/>
      <c r="GXK44" s="114"/>
      <c r="GXL44" s="114"/>
      <c r="GXM44" s="113"/>
      <c r="GXN44" s="114"/>
      <c r="GXO44" s="114"/>
      <c r="GXP44" s="114"/>
      <c r="GXQ44" s="114"/>
      <c r="GXR44" s="114"/>
      <c r="GXS44" s="114"/>
      <c r="GXT44" s="114"/>
      <c r="GXU44" s="114"/>
      <c r="GXV44" s="114"/>
      <c r="GXW44" s="114"/>
      <c r="GXX44" s="114"/>
      <c r="GXY44" s="114"/>
      <c r="GXZ44" s="114"/>
      <c r="GYA44" s="114"/>
      <c r="GYB44" s="114"/>
      <c r="GYC44" s="114"/>
      <c r="GYD44" s="114"/>
      <c r="GYE44" s="114"/>
      <c r="GYF44" s="114"/>
      <c r="GYG44" s="114"/>
      <c r="GYH44" s="114"/>
      <c r="GYI44" s="113"/>
      <c r="GYJ44" s="114"/>
      <c r="GYK44" s="114"/>
      <c r="GYL44" s="114"/>
      <c r="GYM44" s="114"/>
      <c r="GYN44" s="114"/>
      <c r="GYO44" s="114"/>
      <c r="GYP44" s="114"/>
      <c r="GYQ44" s="114"/>
      <c r="GYR44" s="114"/>
      <c r="GYS44" s="114"/>
      <c r="GYT44" s="114"/>
      <c r="GYU44" s="114"/>
      <c r="GYV44" s="114"/>
      <c r="GYW44" s="114"/>
      <c r="GYX44" s="114"/>
      <c r="GYY44" s="114"/>
      <c r="GYZ44" s="114"/>
      <c r="GZA44" s="114"/>
      <c r="GZB44" s="114"/>
      <c r="GZC44" s="114"/>
      <c r="GZD44" s="114"/>
      <c r="GZE44" s="113"/>
      <c r="GZF44" s="114"/>
      <c r="GZG44" s="114"/>
      <c r="GZH44" s="114"/>
      <c r="GZI44" s="114"/>
      <c r="GZJ44" s="114"/>
      <c r="GZK44" s="114"/>
      <c r="GZL44" s="114"/>
      <c r="GZM44" s="114"/>
      <c r="GZN44" s="114"/>
      <c r="GZO44" s="114"/>
      <c r="GZP44" s="114"/>
      <c r="GZQ44" s="114"/>
      <c r="GZR44" s="114"/>
      <c r="GZS44" s="114"/>
      <c r="GZT44" s="114"/>
      <c r="GZU44" s="114"/>
      <c r="GZV44" s="114"/>
      <c r="GZW44" s="114"/>
      <c r="GZX44" s="114"/>
      <c r="GZY44" s="114"/>
      <c r="GZZ44" s="114"/>
      <c r="HAA44" s="113"/>
      <c r="HAB44" s="114"/>
      <c r="HAC44" s="114"/>
      <c r="HAD44" s="114"/>
      <c r="HAE44" s="114"/>
      <c r="HAF44" s="114"/>
      <c r="HAG44" s="114"/>
      <c r="HAH44" s="114"/>
      <c r="HAI44" s="114"/>
      <c r="HAJ44" s="114"/>
      <c r="HAK44" s="114"/>
      <c r="HAL44" s="114"/>
      <c r="HAM44" s="114"/>
      <c r="HAN44" s="114"/>
      <c r="HAO44" s="114"/>
      <c r="HAP44" s="114"/>
      <c r="HAQ44" s="114"/>
      <c r="HAR44" s="114"/>
      <c r="HAS44" s="114"/>
      <c r="HAT44" s="114"/>
      <c r="HAU44" s="114"/>
      <c r="HAV44" s="114"/>
      <c r="HAW44" s="113"/>
      <c r="HAX44" s="114"/>
      <c r="HAY44" s="114"/>
      <c r="HAZ44" s="114"/>
      <c r="HBA44" s="114"/>
      <c r="HBB44" s="114"/>
      <c r="HBC44" s="114"/>
      <c r="HBD44" s="114"/>
      <c r="HBE44" s="114"/>
      <c r="HBF44" s="114"/>
      <c r="HBG44" s="114"/>
      <c r="HBH44" s="114"/>
      <c r="HBI44" s="114"/>
      <c r="HBJ44" s="114"/>
      <c r="HBK44" s="114"/>
      <c r="HBL44" s="114"/>
      <c r="HBM44" s="114"/>
      <c r="HBN44" s="114"/>
      <c r="HBO44" s="114"/>
      <c r="HBP44" s="114"/>
      <c r="HBQ44" s="114"/>
      <c r="HBR44" s="114"/>
      <c r="HBS44" s="113"/>
      <c r="HBT44" s="114"/>
      <c r="HBU44" s="114"/>
      <c r="HBV44" s="114"/>
      <c r="HBW44" s="114"/>
      <c r="HBX44" s="114"/>
      <c r="HBY44" s="114"/>
      <c r="HBZ44" s="114"/>
      <c r="HCA44" s="114"/>
      <c r="HCB44" s="114"/>
      <c r="HCC44" s="114"/>
      <c r="HCD44" s="114"/>
      <c r="HCE44" s="114"/>
      <c r="HCF44" s="114"/>
      <c r="HCG44" s="114"/>
      <c r="HCH44" s="114"/>
      <c r="HCI44" s="114"/>
      <c r="HCJ44" s="114"/>
      <c r="HCK44" s="114"/>
      <c r="HCL44" s="114"/>
      <c r="HCM44" s="114"/>
      <c r="HCN44" s="114"/>
      <c r="HCO44" s="113"/>
      <c r="HCP44" s="114"/>
      <c r="HCQ44" s="114"/>
      <c r="HCR44" s="114"/>
      <c r="HCS44" s="114"/>
      <c r="HCT44" s="114"/>
      <c r="HCU44" s="114"/>
      <c r="HCV44" s="114"/>
      <c r="HCW44" s="114"/>
      <c r="HCX44" s="114"/>
      <c r="HCY44" s="114"/>
      <c r="HCZ44" s="114"/>
      <c r="HDA44" s="114"/>
      <c r="HDB44" s="114"/>
      <c r="HDC44" s="114"/>
      <c r="HDD44" s="114"/>
      <c r="HDE44" s="114"/>
      <c r="HDF44" s="114"/>
      <c r="HDG44" s="114"/>
      <c r="HDH44" s="114"/>
      <c r="HDI44" s="114"/>
      <c r="HDJ44" s="114"/>
      <c r="HDK44" s="113"/>
      <c r="HDL44" s="114"/>
      <c r="HDM44" s="114"/>
      <c r="HDN44" s="114"/>
      <c r="HDO44" s="114"/>
      <c r="HDP44" s="114"/>
      <c r="HDQ44" s="114"/>
      <c r="HDR44" s="114"/>
      <c r="HDS44" s="114"/>
      <c r="HDT44" s="114"/>
      <c r="HDU44" s="114"/>
      <c r="HDV44" s="114"/>
      <c r="HDW44" s="114"/>
      <c r="HDX44" s="114"/>
      <c r="HDY44" s="114"/>
      <c r="HDZ44" s="114"/>
      <c r="HEA44" s="114"/>
      <c r="HEB44" s="114"/>
      <c r="HEC44" s="114"/>
      <c r="HED44" s="114"/>
      <c r="HEE44" s="114"/>
      <c r="HEF44" s="114"/>
      <c r="HEG44" s="113"/>
      <c r="HEH44" s="114"/>
      <c r="HEI44" s="114"/>
      <c r="HEJ44" s="114"/>
      <c r="HEK44" s="114"/>
      <c r="HEL44" s="114"/>
      <c r="HEM44" s="114"/>
      <c r="HEN44" s="114"/>
      <c r="HEO44" s="114"/>
      <c r="HEP44" s="114"/>
      <c r="HEQ44" s="114"/>
      <c r="HER44" s="114"/>
      <c r="HES44" s="114"/>
      <c r="HET44" s="114"/>
      <c r="HEU44" s="114"/>
      <c r="HEV44" s="114"/>
      <c r="HEW44" s="114"/>
      <c r="HEX44" s="114"/>
      <c r="HEY44" s="114"/>
      <c r="HEZ44" s="114"/>
      <c r="HFA44" s="114"/>
      <c r="HFB44" s="114"/>
      <c r="HFC44" s="113"/>
      <c r="HFD44" s="114"/>
      <c r="HFE44" s="114"/>
      <c r="HFF44" s="114"/>
      <c r="HFG44" s="114"/>
      <c r="HFH44" s="114"/>
      <c r="HFI44" s="114"/>
      <c r="HFJ44" s="114"/>
      <c r="HFK44" s="114"/>
      <c r="HFL44" s="114"/>
      <c r="HFM44" s="114"/>
      <c r="HFN44" s="114"/>
      <c r="HFO44" s="114"/>
      <c r="HFP44" s="114"/>
      <c r="HFQ44" s="114"/>
      <c r="HFR44" s="114"/>
      <c r="HFS44" s="114"/>
      <c r="HFT44" s="114"/>
      <c r="HFU44" s="114"/>
      <c r="HFV44" s="114"/>
      <c r="HFW44" s="114"/>
      <c r="HFX44" s="114"/>
      <c r="HFY44" s="113"/>
      <c r="HFZ44" s="114"/>
      <c r="HGA44" s="114"/>
      <c r="HGB44" s="114"/>
      <c r="HGC44" s="114"/>
      <c r="HGD44" s="114"/>
      <c r="HGE44" s="114"/>
      <c r="HGF44" s="114"/>
      <c r="HGG44" s="114"/>
      <c r="HGH44" s="114"/>
      <c r="HGI44" s="114"/>
      <c r="HGJ44" s="114"/>
      <c r="HGK44" s="114"/>
      <c r="HGL44" s="114"/>
      <c r="HGM44" s="114"/>
      <c r="HGN44" s="114"/>
      <c r="HGO44" s="114"/>
      <c r="HGP44" s="114"/>
      <c r="HGQ44" s="114"/>
      <c r="HGR44" s="114"/>
      <c r="HGS44" s="114"/>
      <c r="HGT44" s="114"/>
      <c r="HGU44" s="113"/>
      <c r="HGV44" s="114"/>
      <c r="HGW44" s="114"/>
      <c r="HGX44" s="114"/>
      <c r="HGY44" s="114"/>
      <c r="HGZ44" s="114"/>
      <c r="HHA44" s="114"/>
      <c r="HHB44" s="114"/>
      <c r="HHC44" s="114"/>
      <c r="HHD44" s="114"/>
      <c r="HHE44" s="114"/>
      <c r="HHF44" s="114"/>
      <c r="HHG44" s="114"/>
      <c r="HHH44" s="114"/>
      <c r="HHI44" s="114"/>
      <c r="HHJ44" s="114"/>
      <c r="HHK44" s="114"/>
      <c r="HHL44" s="114"/>
      <c r="HHM44" s="114"/>
      <c r="HHN44" s="114"/>
      <c r="HHO44" s="114"/>
      <c r="HHP44" s="114"/>
      <c r="HHQ44" s="113"/>
      <c r="HHR44" s="114"/>
      <c r="HHS44" s="114"/>
      <c r="HHT44" s="114"/>
      <c r="HHU44" s="114"/>
      <c r="HHV44" s="114"/>
      <c r="HHW44" s="114"/>
      <c r="HHX44" s="114"/>
      <c r="HHY44" s="114"/>
      <c r="HHZ44" s="114"/>
      <c r="HIA44" s="114"/>
      <c r="HIB44" s="114"/>
      <c r="HIC44" s="114"/>
      <c r="HID44" s="114"/>
      <c r="HIE44" s="114"/>
      <c r="HIF44" s="114"/>
      <c r="HIG44" s="114"/>
      <c r="HIH44" s="114"/>
      <c r="HII44" s="114"/>
      <c r="HIJ44" s="114"/>
      <c r="HIK44" s="114"/>
      <c r="HIL44" s="114"/>
      <c r="HIM44" s="113"/>
      <c r="HIN44" s="114"/>
      <c r="HIO44" s="114"/>
      <c r="HIP44" s="114"/>
      <c r="HIQ44" s="114"/>
      <c r="HIR44" s="114"/>
      <c r="HIS44" s="114"/>
      <c r="HIT44" s="114"/>
      <c r="HIU44" s="114"/>
      <c r="HIV44" s="114"/>
      <c r="HIW44" s="114"/>
      <c r="HIX44" s="114"/>
      <c r="HIY44" s="114"/>
      <c r="HIZ44" s="114"/>
      <c r="HJA44" s="114"/>
      <c r="HJB44" s="114"/>
      <c r="HJC44" s="114"/>
      <c r="HJD44" s="114"/>
      <c r="HJE44" s="114"/>
      <c r="HJF44" s="114"/>
      <c r="HJG44" s="114"/>
      <c r="HJH44" s="114"/>
      <c r="HJI44" s="113"/>
      <c r="HJJ44" s="114"/>
      <c r="HJK44" s="114"/>
      <c r="HJL44" s="114"/>
      <c r="HJM44" s="114"/>
      <c r="HJN44" s="114"/>
      <c r="HJO44" s="114"/>
      <c r="HJP44" s="114"/>
      <c r="HJQ44" s="114"/>
      <c r="HJR44" s="114"/>
      <c r="HJS44" s="114"/>
      <c r="HJT44" s="114"/>
      <c r="HJU44" s="114"/>
      <c r="HJV44" s="114"/>
      <c r="HJW44" s="114"/>
      <c r="HJX44" s="114"/>
      <c r="HJY44" s="114"/>
      <c r="HJZ44" s="114"/>
      <c r="HKA44" s="114"/>
      <c r="HKB44" s="114"/>
      <c r="HKC44" s="114"/>
      <c r="HKD44" s="114"/>
      <c r="HKE44" s="113"/>
      <c r="HKF44" s="114"/>
      <c r="HKG44" s="114"/>
      <c r="HKH44" s="114"/>
      <c r="HKI44" s="114"/>
      <c r="HKJ44" s="114"/>
      <c r="HKK44" s="114"/>
      <c r="HKL44" s="114"/>
      <c r="HKM44" s="114"/>
      <c r="HKN44" s="114"/>
      <c r="HKO44" s="114"/>
      <c r="HKP44" s="114"/>
      <c r="HKQ44" s="114"/>
      <c r="HKR44" s="114"/>
      <c r="HKS44" s="114"/>
      <c r="HKT44" s="114"/>
      <c r="HKU44" s="114"/>
      <c r="HKV44" s="114"/>
      <c r="HKW44" s="114"/>
      <c r="HKX44" s="114"/>
      <c r="HKY44" s="114"/>
      <c r="HKZ44" s="114"/>
      <c r="HLA44" s="113"/>
      <c r="HLB44" s="114"/>
      <c r="HLC44" s="114"/>
      <c r="HLD44" s="114"/>
      <c r="HLE44" s="114"/>
      <c r="HLF44" s="114"/>
      <c r="HLG44" s="114"/>
      <c r="HLH44" s="114"/>
      <c r="HLI44" s="114"/>
      <c r="HLJ44" s="114"/>
      <c r="HLK44" s="114"/>
      <c r="HLL44" s="114"/>
      <c r="HLM44" s="114"/>
      <c r="HLN44" s="114"/>
      <c r="HLO44" s="114"/>
      <c r="HLP44" s="114"/>
      <c r="HLQ44" s="114"/>
      <c r="HLR44" s="114"/>
      <c r="HLS44" s="114"/>
      <c r="HLT44" s="114"/>
      <c r="HLU44" s="114"/>
      <c r="HLV44" s="114"/>
      <c r="HLW44" s="113"/>
      <c r="HLX44" s="114"/>
      <c r="HLY44" s="114"/>
      <c r="HLZ44" s="114"/>
      <c r="HMA44" s="114"/>
      <c r="HMB44" s="114"/>
      <c r="HMC44" s="114"/>
      <c r="HMD44" s="114"/>
      <c r="HME44" s="114"/>
      <c r="HMF44" s="114"/>
      <c r="HMG44" s="114"/>
      <c r="HMH44" s="114"/>
      <c r="HMI44" s="114"/>
      <c r="HMJ44" s="114"/>
      <c r="HMK44" s="114"/>
      <c r="HML44" s="114"/>
      <c r="HMM44" s="114"/>
      <c r="HMN44" s="114"/>
      <c r="HMO44" s="114"/>
      <c r="HMP44" s="114"/>
      <c r="HMQ44" s="114"/>
      <c r="HMR44" s="114"/>
      <c r="HMS44" s="113"/>
      <c r="HMT44" s="114"/>
      <c r="HMU44" s="114"/>
      <c r="HMV44" s="114"/>
      <c r="HMW44" s="114"/>
      <c r="HMX44" s="114"/>
      <c r="HMY44" s="114"/>
      <c r="HMZ44" s="114"/>
      <c r="HNA44" s="114"/>
      <c r="HNB44" s="114"/>
      <c r="HNC44" s="114"/>
      <c r="HND44" s="114"/>
      <c r="HNE44" s="114"/>
      <c r="HNF44" s="114"/>
      <c r="HNG44" s="114"/>
      <c r="HNH44" s="114"/>
      <c r="HNI44" s="114"/>
      <c r="HNJ44" s="114"/>
      <c r="HNK44" s="114"/>
      <c r="HNL44" s="114"/>
      <c r="HNM44" s="114"/>
      <c r="HNN44" s="114"/>
      <c r="HNO44" s="113"/>
      <c r="HNP44" s="114"/>
      <c r="HNQ44" s="114"/>
      <c r="HNR44" s="114"/>
      <c r="HNS44" s="114"/>
      <c r="HNT44" s="114"/>
      <c r="HNU44" s="114"/>
      <c r="HNV44" s="114"/>
      <c r="HNW44" s="114"/>
      <c r="HNX44" s="114"/>
      <c r="HNY44" s="114"/>
      <c r="HNZ44" s="114"/>
      <c r="HOA44" s="114"/>
      <c r="HOB44" s="114"/>
      <c r="HOC44" s="114"/>
      <c r="HOD44" s="114"/>
      <c r="HOE44" s="114"/>
      <c r="HOF44" s="114"/>
      <c r="HOG44" s="114"/>
      <c r="HOH44" s="114"/>
      <c r="HOI44" s="114"/>
      <c r="HOJ44" s="114"/>
      <c r="HOK44" s="113"/>
      <c r="HOL44" s="114"/>
      <c r="HOM44" s="114"/>
      <c r="HON44" s="114"/>
      <c r="HOO44" s="114"/>
      <c r="HOP44" s="114"/>
      <c r="HOQ44" s="114"/>
      <c r="HOR44" s="114"/>
      <c r="HOS44" s="114"/>
      <c r="HOT44" s="114"/>
      <c r="HOU44" s="114"/>
      <c r="HOV44" s="114"/>
      <c r="HOW44" s="114"/>
      <c r="HOX44" s="114"/>
      <c r="HOY44" s="114"/>
      <c r="HOZ44" s="114"/>
      <c r="HPA44" s="114"/>
      <c r="HPB44" s="114"/>
      <c r="HPC44" s="114"/>
      <c r="HPD44" s="114"/>
      <c r="HPE44" s="114"/>
      <c r="HPF44" s="114"/>
      <c r="HPG44" s="113"/>
      <c r="HPH44" s="114"/>
      <c r="HPI44" s="114"/>
      <c r="HPJ44" s="114"/>
      <c r="HPK44" s="114"/>
      <c r="HPL44" s="114"/>
      <c r="HPM44" s="114"/>
      <c r="HPN44" s="114"/>
      <c r="HPO44" s="114"/>
      <c r="HPP44" s="114"/>
      <c r="HPQ44" s="114"/>
      <c r="HPR44" s="114"/>
      <c r="HPS44" s="114"/>
      <c r="HPT44" s="114"/>
      <c r="HPU44" s="114"/>
      <c r="HPV44" s="114"/>
      <c r="HPW44" s="114"/>
      <c r="HPX44" s="114"/>
      <c r="HPY44" s="114"/>
      <c r="HPZ44" s="114"/>
      <c r="HQA44" s="114"/>
      <c r="HQB44" s="114"/>
      <c r="HQC44" s="113"/>
      <c r="HQD44" s="114"/>
      <c r="HQE44" s="114"/>
      <c r="HQF44" s="114"/>
      <c r="HQG44" s="114"/>
      <c r="HQH44" s="114"/>
      <c r="HQI44" s="114"/>
      <c r="HQJ44" s="114"/>
      <c r="HQK44" s="114"/>
      <c r="HQL44" s="114"/>
      <c r="HQM44" s="114"/>
      <c r="HQN44" s="114"/>
      <c r="HQO44" s="114"/>
      <c r="HQP44" s="114"/>
      <c r="HQQ44" s="114"/>
      <c r="HQR44" s="114"/>
      <c r="HQS44" s="114"/>
      <c r="HQT44" s="114"/>
      <c r="HQU44" s="114"/>
      <c r="HQV44" s="114"/>
      <c r="HQW44" s="114"/>
      <c r="HQX44" s="114"/>
      <c r="HQY44" s="113"/>
      <c r="HQZ44" s="114"/>
      <c r="HRA44" s="114"/>
      <c r="HRB44" s="114"/>
      <c r="HRC44" s="114"/>
      <c r="HRD44" s="114"/>
      <c r="HRE44" s="114"/>
      <c r="HRF44" s="114"/>
      <c r="HRG44" s="114"/>
      <c r="HRH44" s="114"/>
      <c r="HRI44" s="114"/>
      <c r="HRJ44" s="114"/>
      <c r="HRK44" s="114"/>
      <c r="HRL44" s="114"/>
      <c r="HRM44" s="114"/>
      <c r="HRN44" s="114"/>
      <c r="HRO44" s="114"/>
      <c r="HRP44" s="114"/>
      <c r="HRQ44" s="114"/>
      <c r="HRR44" s="114"/>
      <c r="HRS44" s="114"/>
      <c r="HRT44" s="114"/>
      <c r="HRU44" s="113"/>
      <c r="HRV44" s="114"/>
      <c r="HRW44" s="114"/>
      <c r="HRX44" s="114"/>
      <c r="HRY44" s="114"/>
      <c r="HRZ44" s="114"/>
      <c r="HSA44" s="114"/>
      <c r="HSB44" s="114"/>
      <c r="HSC44" s="114"/>
      <c r="HSD44" s="114"/>
      <c r="HSE44" s="114"/>
      <c r="HSF44" s="114"/>
      <c r="HSG44" s="114"/>
      <c r="HSH44" s="114"/>
      <c r="HSI44" s="114"/>
      <c r="HSJ44" s="114"/>
      <c r="HSK44" s="114"/>
      <c r="HSL44" s="114"/>
      <c r="HSM44" s="114"/>
      <c r="HSN44" s="114"/>
      <c r="HSO44" s="114"/>
      <c r="HSP44" s="114"/>
      <c r="HSQ44" s="113"/>
      <c r="HSR44" s="114"/>
      <c r="HSS44" s="114"/>
      <c r="HST44" s="114"/>
      <c r="HSU44" s="114"/>
      <c r="HSV44" s="114"/>
      <c r="HSW44" s="114"/>
      <c r="HSX44" s="114"/>
      <c r="HSY44" s="114"/>
      <c r="HSZ44" s="114"/>
      <c r="HTA44" s="114"/>
      <c r="HTB44" s="114"/>
      <c r="HTC44" s="114"/>
      <c r="HTD44" s="114"/>
      <c r="HTE44" s="114"/>
      <c r="HTF44" s="114"/>
      <c r="HTG44" s="114"/>
      <c r="HTH44" s="114"/>
      <c r="HTI44" s="114"/>
      <c r="HTJ44" s="114"/>
      <c r="HTK44" s="114"/>
      <c r="HTL44" s="114"/>
      <c r="HTM44" s="113"/>
      <c r="HTN44" s="114"/>
      <c r="HTO44" s="114"/>
      <c r="HTP44" s="114"/>
      <c r="HTQ44" s="114"/>
      <c r="HTR44" s="114"/>
      <c r="HTS44" s="114"/>
      <c r="HTT44" s="114"/>
      <c r="HTU44" s="114"/>
      <c r="HTV44" s="114"/>
      <c r="HTW44" s="114"/>
      <c r="HTX44" s="114"/>
      <c r="HTY44" s="114"/>
      <c r="HTZ44" s="114"/>
      <c r="HUA44" s="114"/>
      <c r="HUB44" s="114"/>
      <c r="HUC44" s="114"/>
      <c r="HUD44" s="114"/>
      <c r="HUE44" s="114"/>
      <c r="HUF44" s="114"/>
      <c r="HUG44" s="114"/>
      <c r="HUH44" s="114"/>
      <c r="HUI44" s="113"/>
      <c r="HUJ44" s="114"/>
      <c r="HUK44" s="114"/>
      <c r="HUL44" s="114"/>
      <c r="HUM44" s="114"/>
      <c r="HUN44" s="114"/>
      <c r="HUO44" s="114"/>
      <c r="HUP44" s="114"/>
      <c r="HUQ44" s="114"/>
      <c r="HUR44" s="114"/>
      <c r="HUS44" s="114"/>
      <c r="HUT44" s="114"/>
      <c r="HUU44" s="114"/>
      <c r="HUV44" s="114"/>
      <c r="HUW44" s="114"/>
      <c r="HUX44" s="114"/>
      <c r="HUY44" s="114"/>
      <c r="HUZ44" s="114"/>
      <c r="HVA44" s="114"/>
      <c r="HVB44" s="114"/>
      <c r="HVC44" s="114"/>
      <c r="HVD44" s="114"/>
      <c r="HVE44" s="113"/>
      <c r="HVF44" s="114"/>
      <c r="HVG44" s="114"/>
      <c r="HVH44" s="114"/>
      <c r="HVI44" s="114"/>
      <c r="HVJ44" s="114"/>
      <c r="HVK44" s="114"/>
      <c r="HVL44" s="114"/>
      <c r="HVM44" s="114"/>
      <c r="HVN44" s="114"/>
      <c r="HVO44" s="114"/>
      <c r="HVP44" s="114"/>
      <c r="HVQ44" s="114"/>
      <c r="HVR44" s="114"/>
      <c r="HVS44" s="114"/>
      <c r="HVT44" s="114"/>
      <c r="HVU44" s="114"/>
      <c r="HVV44" s="114"/>
      <c r="HVW44" s="114"/>
      <c r="HVX44" s="114"/>
      <c r="HVY44" s="114"/>
      <c r="HVZ44" s="114"/>
      <c r="HWA44" s="113"/>
      <c r="HWB44" s="114"/>
      <c r="HWC44" s="114"/>
      <c r="HWD44" s="114"/>
      <c r="HWE44" s="114"/>
      <c r="HWF44" s="114"/>
      <c r="HWG44" s="114"/>
      <c r="HWH44" s="114"/>
      <c r="HWI44" s="114"/>
      <c r="HWJ44" s="114"/>
      <c r="HWK44" s="114"/>
      <c r="HWL44" s="114"/>
      <c r="HWM44" s="114"/>
      <c r="HWN44" s="114"/>
      <c r="HWO44" s="114"/>
      <c r="HWP44" s="114"/>
      <c r="HWQ44" s="114"/>
      <c r="HWR44" s="114"/>
      <c r="HWS44" s="114"/>
      <c r="HWT44" s="114"/>
      <c r="HWU44" s="114"/>
      <c r="HWV44" s="114"/>
      <c r="HWW44" s="113"/>
      <c r="HWX44" s="114"/>
      <c r="HWY44" s="114"/>
      <c r="HWZ44" s="114"/>
      <c r="HXA44" s="114"/>
      <c r="HXB44" s="114"/>
      <c r="HXC44" s="114"/>
      <c r="HXD44" s="114"/>
      <c r="HXE44" s="114"/>
      <c r="HXF44" s="114"/>
      <c r="HXG44" s="114"/>
      <c r="HXH44" s="114"/>
      <c r="HXI44" s="114"/>
      <c r="HXJ44" s="114"/>
      <c r="HXK44" s="114"/>
      <c r="HXL44" s="114"/>
      <c r="HXM44" s="114"/>
      <c r="HXN44" s="114"/>
      <c r="HXO44" s="114"/>
      <c r="HXP44" s="114"/>
      <c r="HXQ44" s="114"/>
      <c r="HXR44" s="114"/>
      <c r="HXS44" s="113"/>
      <c r="HXT44" s="114"/>
      <c r="HXU44" s="114"/>
      <c r="HXV44" s="114"/>
      <c r="HXW44" s="114"/>
      <c r="HXX44" s="114"/>
      <c r="HXY44" s="114"/>
      <c r="HXZ44" s="114"/>
      <c r="HYA44" s="114"/>
      <c r="HYB44" s="114"/>
      <c r="HYC44" s="114"/>
      <c r="HYD44" s="114"/>
      <c r="HYE44" s="114"/>
      <c r="HYF44" s="114"/>
      <c r="HYG44" s="114"/>
      <c r="HYH44" s="114"/>
      <c r="HYI44" s="114"/>
      <c r="HYJ44" s="114"/>
      <c r="HYK44" s="114"/>
      <c r="HYL44" s="114"/>
      <c r="HYM44" s="114"/>
      <c r="HYN44" s="114"/>
      <c r="HYO44" s="113"/>
      <c r="HYP44" s="114"/>
      <c r="HYQ44" s="114"/>
      <c r="HYR44" s="114"/>
      <c r="HYS44" s="114"/>
      <c r="HYT44" s="114"/>
      <c r="HYU44" s="114"/>
      <c r="HYV44" s="114"/>
      <c r="HYW44" s="114"/>
      <c r="HYX44" s="114"/>
      <c r="HYY44" s="114"/>
      <c r="HYZ44" s="114"/>
      <c r="HZA44" s="114"/>
      <c r="HZB44" s="114"/>
      <c r="HZC44" s="114"/>
      <c r="HZD44" s="114"/>
      <c r="HZE44" s="114"/>
      <c r="HZF44" s="114"/>
      <c r="HZG44" s="114"/>
      <c r="HZH44" s="114"/>
      <c r="HZI44" s="114"/>
      <c r="HZJ44" s="114"/>
      <c r="HZK44" s="113"/>
      <c r="HZL44" s="114"/>
      <c r="HZM44" s="114"/>
      <c r="HZN44" s="114"/>
      <c r="HZO44" s="114"/>
      <c r="HZP44" s="114"/>
      <c r="HZQ44" s="114"/>
      <c r="HZR44" s="114"/>
      <c r="HZS44" s="114"/>
      <c r="HZT44" s="114"/>
      <c r="HZU44" s="114"/>
      <c r="HZV44" s="114"/>
      <c r="HZW44" s="114"/>
      <c r="HZX44" s="114"/>
      <c r="HZY44" s="114"/>
      <c r="HZZ44" s="114"/>
      <c r="IAA44" s="114"/>
      <c r="IAB44" s="114"/>
      <c r="IAC44" s="114"/>
      <c r="IAD44" s="114"/>
      <c r="IAE44" s="114"/>
      <c r="IAF44" s="114"/>
      <c r="IAG44" s="113"/>
      <c r="IAH44" s="114"/>
      <c r="IAI44" s="114"/>
      <c r="IAJ44" s="114"/>
      <c r="IAK44" s="114"/>
      <c r="IAL44" s="114"/>
      <c r="IAM44" s="114"/>
      <c r="IAN44" s="114"/>
      <c r="IAO44" s="114"/>
      <c r="IAP44" s="114"/>
      <c r="IAQ44" s="114"/>
      <c r="IAR44" s="114"/>
      <c r="IAS44" s="114"/>
      <c r="IAT44" s="114"/>
      <c r="IAU44" s="114"/>
      <c r="IAV44" s="114"/>
      <c r="IAW44" s="114"/>
      <c r="IAX44" s="114"/>
      <c r="IAY44" s="114"/>
      <c r="IAZ44" s="114"/>
      <c r="IBA44" s="114"/>
      <c r="IBB44" s="114"/>
      <c r="IBC44" s="113"/>
      <c r="IBD44" s="114"/>
      <c r="IBE44" s="114"/>
      <c r="IBF44" s="114"/>
      <c r="IBG44" s="114"/>
      <c r="IBH44" s="114"/>
      <c r="IBI44" s="114"/>
      <c r="IBJ44" s="114"/>
      <c r="IBK44" s="114"/>
      <c r="IBL44" s="114"/>
      <c r="IBM44" s="114"/>
      <c r="IBN44" s="114"/>
      <c r="IBO44" s="114"/>
      <c r="IBP44" s="114"/>
      <c r="IBQ44" s="114"/>
      <c r="IBR44" s="114"/>
      <c r="IBS44" s="114"/>
      <c r="IBT44" s="114"/>
      <c r="IBU44" s="114"/>
      <c r="IBV44" s="114"/>
      <c r="IBW44" s="114"/>
      <c r="IBX44" s="114"/>
      <c r="IBY44" s="113"/>
      <c r="IBZ44" s="114"/>
      <c r="ICA44" s="114"/>
      <c r="ICB44" s="114"/>
      <c r="ICC44" s="114"/>
      <c r="ICD44" s="114"/>
      <c r="ICE44" s="114"/>
      <c r="ICF44" s="114"/>
      <c r="ICG44" s="114"/>
      <c r="ICH44" s="114"/>
      <c r="ICI44" s="114"/>
      <c r="ICJ44" s="114"/>
      <c r="ICK44" s="114"/>
      <c r="ICL44" s="114"/>
      <c r="ICM44" s="114"/>
      <c r="ICN44" s="114"/>
      <c r="ICO44" s="114"/>
      <c r="ICP44" s="114"/>
      <c r="ICQ44" s="114"/>
      <c r="ICR44" s="114"/>
      <c r="ICS44" s="114"/>
      <c r="ICT44" s="114"/>
      <c r="ICU44" s="113"/>
      <c r="ICV44" s="114"/>
      <c r="ICW44" s="114"/>
      <c r="ICX44" s="114"/>
      <c r="ICY44" s="114"/>
      <c r="ICZ44" s="114"/>
      <c r="IDA44" s="114"/>
      <c r="IDB44" s="114"/>
      <c r="IDC44" s="114"/>
      <c r="IDD44" s="114"/>
      <c r="IDE44" s="114"/>
      <c r="IDF44" s="114"/>
      <c r="IDG44" s="114"/>
      <c r="IDH44" s="114"/>
      <c r="IDI44" s="114"/>
      <c r="IDJ44" s="114"/>
      <c r="IDK44" s="114"/>
      <c r="IDL44" s="114"/>
      <c r="IDM44" s="114"/>
      <c r="IDN44" s="114"/>
      <c r="IDO44" s="114"/>
      <c r="IDP44" s="114"/>
      <c r="IDQ44" s="113"/>
      <c r="IDR44" s="114"/>
      <c r="IDS44" s="114"/>
      <c r="IDT44" s="114"/>
      <c r="IDU44" s="114"/>
      <c r="IDV44" s="114"/>
      <c r="IDW44" s="114"/>
      <c r="IDX44" s="114"/>
      <c r="IDY44" s="114"/>
      <c r="IDZ44" s="114"/>
      <c r="IEA44" s="114"/>
      <c r="IEB44" s="114"/>
      <c r="IEC44" s="114"/>
      <c r="IED44" s="114"/>
      <c r="IEE44" s="114"/>
      <c r="IEF44" s="114"/>
      <c r="IEG44" s="114"/>
      <c r="IEH44" s="114"/>
      <c r="IEI44" s="114"/>
      <c r="IEJ44" s="114"/>
      <c r="IEK44" s="114"/>
      <c r="IEL44" s="114"/>
      <c r="IEM44" s="113"/>
      <c r="IEN44" s="114"/>
      <c r="IEO44" s="114"/>
      <c r="IEP44" s="114"/>
      <c r="IEQ44" s="114"/>
      <c r="IER44" s="114"/>
      <c r="IES44" s="114"/>
      <c r="IET44" s="114"/>
      <c r="IEU44" s="114"/>
      <c r="IEV44" s="114"/>
      <c r="IEW44" s="114"/>
      <c r="IEX44" s="114"/>
      <c r="IEY44" s="114"/>
      <c r="IEZ44" s="114"/>
      <c r="IFA44" s="114"/>
      <c r="IFB44" s="114"/>
      <c r="IFC44" s="114"/>
      <c r="IFD44" s="114"/>
      <c r="IFE44" s="114"/>
      <c r="IFF44" s="114"/>
      <c r="IFG44" s="114"/>
      <c r="IFH44" s="114"/>
      <c r="IFI44" s="113"/>
      <c r="IFJ44" s="114"/>
      <c r="IFK44" s="114"/>
      <c r="IFL44" s="114"/>
      <c r="IFM44" s="114"/>
      <c r="IFN44" s="114"/>
      <c r="IFO44" s="114"/>
      <c r="IFP44" s="114"/>
      <c r="IFQ44" s="114"/>
      <c r="IFR44" s="114"/>
      <c r="IFS44" s="114"/>
      <c r="IFT44" s="114"/>
      <c r="IFU44" s="114"/>
      <c r="IFV44" s="114"/>
      <c r="IFW44" s="114"/>
      <c r="IFX44" s="114"/>
      <c r="IFY44" s="114"/>
      <c r="IFZ44" s="114"/>
      <c r="IGA44" s="114"/>
      <c r="IGB44" s="114"/>
      <c r="IGC44" s="114"/>
      <c r="IGD44" s="114"/>
      <c r="IGE44" s="113"/>
      <c r="IGF44" s="114"/>
      <c r="IGG44" s="114"/>
      <c r="IGH44" s="114"/>
      <c r="IGI44" s="114"/>
      <c r="IGJ44" s="114"/>
      <c r="IGK44" s="114"/>
      <c r="IGL44" s="114"/>
      <c r="IGM44" s="114"/>
      <c r="IGN44" s="114"/>
      <c r="IGO44" s="114"/>
      <c r="IGP44" s="114"/>
      <c r="IGQ44" s="114"/>
      <c r="IGR44" s="114"/>
      <c r="IGS44" s="114"/>
      <c r="IGT44" s="114"/>
      <c r="IGU44" s="114"/>
      <c r="IGV44" s="114"/>
      <c r="IGW44" s="114"/>
      <c r="IGX44" s="114"/>
      <c r="IGY44" s="114"/>
      <c r="IGZ44" s="114"/>
      <c r="IHA44" s="113"/>
      <c r="IHB44" s="114"/>
      <c r="IHC44" s="114"/>
      <c r="IHD44" s="114"/>
      <c r="IHE44" s="114"/>
      <c r="IHF44" s="114"/>
      <c r="IHG44" s="114"/>
      <c r="IHH44" s="114"/>
      <c r="IHI44" s="114"/>
      <c r="IHJ44" s="114"/>
      <c r="IHK44" s="114"/>
      <c r="IHL44" s="114"/>
      <c r="IHM44" s="114"/>
      <c r="IHN44" s="114"/>
      <c r="IHO44" s="114"/>
      <c r="IHP44" s="114"/>
      <c r="IHQ44" s="114"/>
      <c r="IHR44" s="114"/>
      <c r="IHS44" s="114"/>
      <c r="IHT44" s="114"/>
      <c r="IHU44" s="114"/>
      <c r="IHV44" s="114"/>
      <c r="IHW44" s="113"/>
      <c r="IHX44" s="114"/>
      <c r="IHY44" s="114"/>
      <c r="IHZ44" s="114"/>
      <c r="IIA44" s="114"/>
      <c r="IIB44" s="114"/>
      <c r="IIC44" s="114"/>
      <c r="IID44" s="114"/>
      <c r="IIE44" s="114"/>
      <c r="IIF44" s="114"/>
      <c r="IIG44" s="114"/>
      <c r="IIH44" s="114"/>
      <c r="III44" s="114"/>
      <c r="IIJ44" s="114"/>
      <c r="IIK44" s="114"/>
      <c r="IIL44" s="114"/>
      <c r="IIM44" s="114"/>
      <c r="IIN44" s="114"/>
      <c r="IIO44" s="114"/>
      <c r="IIP44" s="114"/>
      <c r="IIQ44" s="114"/>
      <c r="IIR44" s="114"/>
      <c r="IIS44" s="113"/>
      <c r="IIT44" s="114"/>
      <c r="IIU44" s="114"/>
      <c r="IIV44" s="114"/>
      <c r="IIW44" s="114"/>
      <c r="IIX44" s="114"/>
      <c r="IIY44" s="114"/>
      <c r="IIZ44" s="114"/>
      <c r="IJA44" s="114"/>
      <c r="IJB44" s="114"/>
      <c r="IJC44" s="114"/>
      <c r="IJD44" s="114"/>
      <c r="IJE44" s="114"/>
      <c r="IJF44" s="114"/>
      <c r="IJG44" s="114"/>
      <c r="IJH44" s="114"/>
      <c r="IJI44" s="114"/>
      <c r="IJJ44" s="114"/>
      <c r="IJK44" s="114"/>
      <c r="IJL44" s="114"/>
      <c r="IJM44" s="114"/>
      <c r="IJN44" s="114"/>
      <c r="IJO44" s="113"/>
      <c r="IJP44" s="114"/>
      <c r="IJQ44" s="114"/>
      <c r="IJR44" s="114"/>
      <c r="IJS44" s="114"/>
      <c r="IJT44" s="114"/>
      <c r="IJU44" s="114"/>
      <c r="IJV44" s="114"/>
      <c r="IJW44" s="114"/>
      <c r="IJX44" s="114"/>
      <c r="IJY44" s="114"/>
      <c r="IJZ44" s="114"/>
      <c r="IKA44" s="114"/>
      <c r="IKB44" s="114"/>
      <c r="IKC44" s="114"/>
      <c r="IKD44" s="114"/>
      <c r="IKE44" s="114"/>
      <c r="IKF44" s="114"/>
      <c r="IKG44" s="114"/>
      <c r="IKH44" s="114"/>
      <c r="IKI44" s="114"/>
      <c r="IKJ44" s="114"/>
      <c r="IKK44" s="113"/>
      <c r="IKL44" s="114"/>
      <c r="IKM44" s="114"/>
      <c r="IKN44" s="114"/>
      <c r="IKO44" s="114"/>
      <c r="IKP44" s="114"/>
      <c r="IKQ44" s="114"/>
      <c r="IKR44" s="114"/>
      <c r="IKS44" s="114"/>
      <c r="IKT44" s="114"/>
      <c r="IKU44" s="114"/>
      <c r="IKV44" s="114"/>
      <c r="IKW44" s="114"/>
      <c r="IKX44" s="114"/>
      <c r="IKY44" s="114"/>
      <c r="IKZ44" s="114"/>
      <c r="ILA44" s="114"/>
      <c r="ILB44" s="114"/>
      <c r="ILC44" s="114"/>
      <c r="ILD44" s="114"/>
      <c r="ILE44" s="114"/>
      <c r="ILF44" s="114"/>
      <c r="ILG44" s="113"/>
      <c r="ILH44" s="114"/>
      <c r="ILI44" s="114"/>
      <c r="ILJ44" s="114"/>
      <c r="ILK44" s="114"/>
      <c r="ILL44" s="114"/>
      <c r="ILM44" s="114"/>
      <c r="ILN44" s="114"/>
      <c r="ILO44" s="114"/>
      <c r="ILP44" s="114"/>
      <c r="ILQ44" s="114"/>
      <c r="ILR44" s="114"/>
      <c r="ILS44" s="114"/>
      <c r="ILT44" s="114"/>
      <c r="ILU44" s="114"/>
      <c r="ILV44" s="114"/>
      <c r="ILW44" s="114"/>
      <c r="ILX44" s="114"/>
      <c r="ILY44" s="114"/>
      <c r="ILZ44" s="114"/>
      <c r="IMA44" s="114"/>
      <c r="IMB44" s="114"/>
      <c r="IMC44" s="113"/>
      <c r="IMD44" s="114"/>
      <c r="IME44" s="114"/>
      <c r="IMF44" s="114"/>
      <c r="IMG44" s="114"/>
      <c r="IMH44" s="114"/>
      <c r="IMI44" s="114"/>
      <c r="IMJ44" s="114"/>
      <c r="IMK44" s="114"/>
      <c r="IML44" s="114"/>
      <c r="IMM44" s="114"/>
      <c r="IMN44" s="114"/>
      <c r="IMO44" s="114"/>
      <c r="IMP44" s="114"/>
      <c r="IMQ44" s="114"/>
      <c r="IMR44" s="114"/>
      <c r="IMS44" s="114"/>
      <c r="IMT44" s="114"/>
      <c r="IMU44" s="114"/>
      <c r="IMV44" s="114"/>
      <c r="IMW44" s="114"/>
      <c r="IMX44" s="114"/>
      <c r="IMY44" s="113"/>
      <c r="IMZ44" s="114"/>
      <c r="INA44" s="114"/>
      <c r="INB44" s="114"/>
      <c r="INC44" s="114"/>
      <c r="IND44" s="114"/>
      <c r="INE44" s="114"/>
      <c r="INF44" s="114"/>
      <c r="ING44" s="114"/>
      <c r="INH44" s="114"/>
      <c r="INI44" s="114"/>
      <c r="INJ44" s="114"/>
      <c r="INK44" s="114"/>
      <c r="INL44" s="114"/>
      <c r="INM44" s="114"/>
      <c r="INN44" s="114"/>
      <c r="INO44" s="114"/>
      <c r="INP44" s="114"/>
      <c r="INQ44" s="114"/>
      <c r="INR44" s="114"/>
      <c r="INS44" s="114"/>
      <c r="INT44" s="114"/>
      <c r="INU44" s="113"/>
      <c r="INV44" s="114"/>
      <c r="INW44" s="114"/>
      <c r="INX44" s="114"/>
      <c r="INY44" s="114"/>
      <c r="INZ44" s="114"/>
      <c r="IOA44" s="114"/>
      <c r="IOB44" s="114"/>
      <c r="IOC44" s="114"/>
      <c r="IOD44" s="114"/>
      <c r="IOE44" s="114"/>
      <c r="IOF44" s="114"/>
      <c r="IOG44" s="114"/>
      <c r="IOH44" s="114"/>
      <c r="IOI44" s="114"/>
      <c r="IOJ44" s="114"/>
      <c r="IOK44" s="114"/>
      <c r="IOL44" s="114"/>
      <c r="IOM44" s="114"/>
      <c r="ION44" s="114"/>
      <c r="IOO44" s="114"/>
      <c r="IOP44" s="114"/>
      <c r="IOQ44" s="113"/>
      <c r="IOR44" s="114"/>
      <c r="IOS44" s="114"/>
      <c r="IOT44" s="114"/>
      <c r="IOU44" s="114"/>
      <c r="IOV44" s="114"/>
      <c r="IOW44" s="114"/>
      <c r="IOX44" s="114"/>
      <c r="IOY44" s="114"/>
      <c r="IOZ44" s="114"/>
      <c r="IPA44" s="114"/>
      <c r="IPB44" s="114"/>
      <c r="IPC44" s="114"/>
      <c r="IPD44" s="114"/>
      <c r="IPE44" s="114"/>
      <c r="IPF44" s="114"/>
      <c r="IPG44" s="114"/>
      <c r="IPH44" s="114"/>
      <c r="IPI44" s="114"/>
      <c r="IPJ44" s="114"/>
      <c r="IPK44" s="114"/>
      <c r="IPL44" s="114"/>
      <c r="IPM44" s="113"/>
      <c r="IPN44" s="114"/>
      <c r="IPO44" s="114"/>
      <c r="IPP44" s="114"/>
      <c r="IPQ44" s="114"/>
      <c r="IPR44" s="114"/>
      <c r="IPS44" s="114"/>
      <c r="IPT44" s="114"/>
      <c r="IPU44" s="114"/>
      <c r="IPV44" s="114"/>
      <c r="IPW44" s="114"/>
      <c r="IPX44" s="114"/>
      <c r="IPY44" s="114"/>
      <c r="IPZ44" s="114"/>
      <c r="IQA44" s="114"/>
      <c r="IQB44" s="114"/>
      <c r="IQC44" s="114"/>
      <c r="IQD44" s="114"/>
      <c r="IQE44" s="114"/>
      <c r="IQF44" s="114"/>
      <c r="IQG44" s="114"/>
      <c r="IQH44" s="114"/>
      <c r="IQI44" s="113"/>
      <c r="IQJ44" s="114"/>
      <c r="IQK44" s="114"/>
      <c r="IQL44" s="114"/>
      <c r="IQM44" s="114"/>
      <c r="IQN44" s="114"/>
      <c r="IQO44" s="114"/>
      <c r="IQP44" s="114"/>
      <c r="IQQ44" s="114"/>
      <c r="IQR44" s="114"/>
      <c r="IQS44" s="114"/>
      <c r="IQT44" s="114"/>
      <c r="IQU44" s="114"/>
      <c r="IQV44" s="114"/>
      <c r="IQW44" s="114"/>
      <c r="IQX44" s="114"/>
      <c r="IQY44" s="114"/>
      <c r="IQZ44" s="114"/>
      <c r="IRA44" s="114"/>
      <c r="IRB44" s="114"/>
      <c r="IRC44" s="114"/>
      <c r="IRD44" s="114"/>
      <c r="IRE44" s="113"/>
      <c r="IRF44" s="114"/>
      <c r="IRG44" s="114"/>
      <c r="IRH44" s="114"/>
      <c r="IRI44" s="114"/>
      <c r="IRJ44" s="114"/>
      <c r="IRK44" s="114"/>
      <c r="IRL44" s="114"/>
      <c r="IRM44" s="114"/>
      <c r="IRN44" s="114"/>
      <c r="IRO44" s="114"/>
      <c r="IRP44" s="114"/>
      <c r="IRQ44" s="114"/>
      <c r="IRR44" s="114"/>
      <c r="IRS44" s="114"/>
      <c r="IRT44" s="114"/>
      <c r="IRU44" s="114"/>
      <c r="IRV44" s="114"/>
      <c r="IRW44" s="114"/>
      <c r="IRX44" s="114"/>
      <c r="IRY44" s="114"/>
      <c r="IRZ44" s="114"/>
      <c r="ISA44" s="113"/>
      <c r="ISB44" s="114"/>
      <c r="ISC44" s="114"/>
      <c r="ISD44" s="114"/>
      <c r="ISE44" s="114"/>
      <c r="ISF44" s="114"/>
      <c r="ISG44" s="114"/>
      <c r="ISH44" s="114"/>
      <c r="ISI44" s="114"/>
      <c r="ISJ44" s="114"/>
      <c r="ISK44" s="114"/>
      <c r="ISL44" s="114"/>
      <c r="ISM44" s="114"/>
      <c r="ISN44" s="114"/>
      <c r="ISO44" s="114"/>
      <c r="ISP44" s="114"/>
      <c r="ISQ44" s="114"/>
      <c r="ISR44" s="114"/>
      <c r="ISS44" s="114"/>
      <c r="IST44" s="114"/>
      <c r="ISU44" s="114"/>
      <c r="ISV44" s="114"/>
      <c r="ISW44" s="113"/>
      <c r="ISX44" s="114"/>
      <c r="ISY44" s="114"/>
      <c r="ISZ44" s="114"/>
      <c r="ITA44" s="114"/>
      <c r="ITB44" s="114"/>
      <c r="ITC44" s="114"/>
      <c r="ITD44" s="114"/>
      <c r="ITE44" s="114"/>
      <c r="ITF44" s="114"/>
      <c r="ITG44" s="114"/>
      <c r="ITH44" s="114"/>
      <c r="ITI44" s="114"/>
      <c r="ITJ44" s="114"/>
      <c r="ITK44" s="114"/>
      <c r="ITL44" s="114"/>
      <c r="ITM44" s="114"/>
      <c r="ITN44" s="114"/>
      <c r="ITO44" s="114"/>
      <c r="ITP44" s="114"/>
      <c r="ITQ44" s="114"/>
      <c r="ITR44" s="114"/>
      <c r="ITS44" s="113"/>
      <c r="ITT44" s="114"/>
      <c r="ITU44" s="114"/>
      <c r="ITV44" s="114"/>
      <c r="ITW44" s="114"/>
      <c r="ITX44" s="114"/>
      <c r="ITY44" s="114"/>
      <c r="ITZ44" s="114"/>
      <c r="IUA44" s="114"/>
      <c r="IUB44" s="114"/>
      <c r="IUC44" s="114"/>
      <c r="IUD44" s="114"/>
      <c r="IUE44" s="114"/>
      <c r="IUF44" s="114"/>
      <c r="IUG44" s="114"/>
      <c r="IUH44" s="114"/>
      <c r="IUI44" s="114"/>
      <c r="IUJ44" s="114"/>
      <c r="IUK44" s="114"/>
      <c r="IUL44" s="114"/>
      <c r="IUM44" s="114"/>
      <c r="IUN44" s="114"/>
      <c r="IUO44" s="113"/>
      <c r="IUP44" s="114"/>
      <c r="IUQ44" s="114"/>
      <c r="IUR44" s="114"/>
      <c r="IUS44" s="114"/>
      <c r="IUT44" s="114"/>
      <c r="IUU44" s="114"/>
      <c r="IUV44" s="114"/>
      <c r="IUW44" s="114"/>
      <c r="IUX44" s="114"/>
      <c r="IUY44" s="114"/>
      <c r="IUZ44" s="114"/>
      <c r="IVA44" s="114"/>
      <c r="IVB44" s="114"/>
      <c r="IVC44" s="114"/>
      <c r="IVD44" s="114"/>
      <c r="IVE44" s="114"/>
      <c r="IVF44" s="114"/>
      <c r="IVG44" s="114"/>
      <c r="IVH44" s="114"/>
      <c r="IVI44" s="114"/>
      <c r="IVJ44" s="114"/>
      <c r="IVK44" s="113"/>
      <c r="IVL44" s="114"/>
      <c r="IVM44" s="114"/>
      <c r="IVN44" s="114"/>
      <c r="IVO44" s="114"/>
      <c r="IVP44" s="114"/>
      <c r="IVQ44" s="114"/>
      <c r="IVR44" s="114"/>
      <c r="IVS44" s="114"/>
      <c r="IVT44" s="114"/>
      <c r="IVU44" s="114"/>
      <c r="IVV44" s="114"/>
      <c r="IVW44" s="114"/>
      <c r="IVX44" s="114"/>
      <c r="IVY44" s="114"/>
      <c r="IVZ44" s="114"/>
      <c r="IWA44" s="114"/>
      <c r="IWB44" s="114"/>
      <c r="IWC44" s="114"/>
      <c r="IWD44" s="114"/>
      <c r="IWE44" s="114"/>
      <c r="IWF44" s="114"/>
      <c r="IWG44" s="113"/>
      <c r="IWH44" s="114"/>
      <c r="IWI44" s="114"/>
      <c r="IWJ44" s="114"/>
      <c r="IWK44" s="114"/>
      <c r="IWL44" s="114"/>
      <c r="IWM44" s="114"/>
      <c r="IWN44" s="114"/>
      <c r="IWO44" s="114"/>
      <c r="IWP44" s="114"/>
      <c r="IWQ44" s="114"/>
      <c r="IWR44" s="114"/>
      <c r="IWS44" s="114"/>
      <c r="IWT44" s="114"/>
      <c r="IWU44" s="114"/>
      <c r="IWV44" s="114"/>
      <c r="IWW44" s="114"/>
      <c r="IWX44" s="114"/>
      <c r="IWY44" s="114"/>
      <c r="IWZ44" s="114"/>
      <c r="IXA44" s="114"/>
      <c r="IXB44" s="114"/>
      <c r="IXC44" s="113"/>
      <c r="IXD44" s="114"/>
      <c r="IXE44" s="114"/>
      <c r="IXF44" s="114"/>
      <c r="IXG44" s="114"/>
      <c r="IXH44" s="114"/>
      <c r="IXI44" s="114"/>
      <c r="IXJ44" s="114"/>
      <c r="IXK44" s="114"/>
      <c r="IXL44" s="114"/>
      <c r="IXM44" s="114"/>
      <c r="IXN44" s="114"/>
      <c r="IXO44" s="114"/>
      <c r="IXP44" s="114"/>
      <c r="IXQ44" s="114"/>
      <c r="IXR44" s="114"/>
      <c r="IXS44" s="114"/>
      <c r="IXT44" s="114"/>
      <c r="IXU44" s="114"/>
      <c r="IXV44" s="114"/>
      <c r="IXW44" s="114"/>
      <c r="IXX44" s="114"/>
      <c r="IXY44" s="113"/>
      <c r="IXZ44" s="114"/>
      <c r="IYA44" s="114"/>
      <c r="IYB44" s="114"/>
      <c r="IYC44" s="114"/>
      <c r="IYD44" s="114"/>
      <c r="IYE44" s="114"/>
      <c r="IYF44" s="114"/>
      <c r="IYG44" s="114"/>
      <c r="IYH44" s="114"/>
      <c r="IYI44" s="114"/>
      <c r="IYJ44" s="114"/>
      <c r="IYK44" s="114"/>
      <c r="IYL44" s="114"/>
      <c r="IYM44" s="114"/>
      <c r="IYN44" s="114"/>
      <c r="IYO44" s="114"/>
      <c r="IYP44" s="114"/>
      <c r="IYQ44" s="114"/>
      <c r="IYR44" s="114"/>
      <c r="IYS44" s="114"/>
      <c r="IYT44" s="114"/>
      <c r="IYU44" s="113"/>
      <c r="IYV44" s="114"/>
      <c r="IYW44" s="114"/>
      <c r="IYX44" s="114"/>
      <c r="IYY44" s="114"/>
      <c r="IYZ44" s="114"/>
      <c r="IZA44" s="114"/>
      <c r="IZB44" s="114"/>
      <c r="IZC44" s="114"/>
      <c r="IZD44" s="114"/>
      <c r="IZE44" s="114"/>
      <c r="IZF44" s="114"/>
      <c r="IZG44" s="114"/>
      <c r="IZH44" s="114"/>
      <c r="IZI44" s="114"/>
      <c r="IZJ44" s="114"/>
      <c r="IZK44" s="114"/>
      <c r="IZL44" s="114"/>
      <c r="IZM44" s="114"/>
      <c r="IZN44" s="114"/>
      <c r="IZO44" s="114"/>
      <c r="IZP44" s="114"/>
      <c r="IZQ44" s="113"/>
      <c r="IZR44" s="114"/>
      <c r="IZS44" s="114"/>
      <c r="IZT44" s="114"/>
      <c r="IZU44" s="114"/>
      <c r="IZV44" s="114"/>
      <c r="IZW44" s="114"/>
      <c r="IZX44" s="114"/>
      <c r="IZY44" s="114"/>
      <c r="IZZ44" s="114"/>
      <c r="JAA44" s="114"/>
      <c r="JAB44" s="114"/>
      <c r="JAC44" s="114"/>
      <c r="JAD44" s="114"/>
      <c r="JAE44" s="114"/>
      <c r="JAF44" s="114"/>
      <c r="JAG44" s="114"/>
      <c r="JAH44" s="114"/>
      <c r="JAI44" s="114"/>
      <c r="JAJ44" s="114"/>
      <c r="JAK44" s="114"/>
      <c r="JAL44" s="114"/>
      <c r="JAM44" s="113"/>
      <c r="JAN44" s="114"/>
      <c r="JAO44" s="114"/>
      <c r="JAP44" s="114"/>
      <c r="JAQ44" s="114"/>
      <c r="JAR44" s="114"/>
      <c r="JAS44" s="114"/>
      <c r="JAT44" s="114"/>
      <c r="JAU44" s="114"/>
      <c r="JAV44" s="114"/>
      <c r="JAW44" s="114"/>
      <c r="JAX44" s="114"/>
      <c r="JAY44" s="114"/>
      <c r="JAZ44" s="114"/>
      <c r="JBA44" s="114"/>
      <c r="JBB44" s="114"/>
      <c r="JBC44" s="114"/>
      <c r="JBD44" s="114"/>
      <c r="JBE44" s="114"/>
      <c r="JBF44" s="114"/>
      <c r="JBG44" s="114"/>
      <c r="JBH44" s="114"/>
      <c r="JBI44" s="113"/>
      <c r="JBJ44" s="114"/>
      <c r="JBK44" s="114"/>
      <c r="JBL44" s="114"/>
      <c r="JBM44" s="114"/>
      <c r="JBN44" s="114"/>
      <c r="JBO44" s="114"/>
      <c r="JBP44" s="114"/>
      <c r="JBQ44" s="114"/>
      <c r="JBR44" s="114"/>
      <c r="JBS44" s="114"/>
      <c r="JBT44" s="114"/>
      <c r="JBU44" s="114"/>
      <c r="JBV44" s="114"/>
      <c r="JBW44" s="114"/>
      <c r="JBX44" s="114"/>
      <c r="JBY44" s="114"/>
      <c r="JBZ44" s="114"/>
      <c r="JCA44" s="114"/>
      <c r="JCB44" s="114"/>
      <c r="JCC44" s="114"/>
      <c r="JCD44" s="114"/>
      <c r="JCE44" s="113"/>
      <c r="JCF44" s="114"/>
      <c r="JCG44" s="114"/>
      <c r="JCH44" s="114"/>
      <c r="JCI44" s="114"/>
      <c r="JCJ44" s="114"/>
      <c r="JCK44" s="114"/>
      <c r="JCL44" s="114"/>
      <c r="JCM44" s="114"/>
      <c r="JCN44" s="114"/>
      <c r="JCO44" s="114"/>
      <c r="JCP44" s="114"/>
      <c r="JCQ44" s="114"/>
      <c r="JCR44" s="114"/>
      <c r="JCS44" s="114"/>
      <c r="JCT44" s="114"/>
      <c r="JCU44" s="114"/>
      <c r="JCV44" s="114"/>
      <c r="JCW44" s="114"/>
      <c r="JCX44" s="114"/>
      <c r="JCY44" s="114"/>
      <c r="JCZ44" s="114"/>
      <c r="JDA44" s="113"/>
      <c r="JDB44" s="114"/>
      <c r="JDC44" s="114"/>
      <c r="JDD44" s="114"/>
      <c r="JDE44" s="114"/>
      <c r="JDF44" s="114"/>
      <c r="JDG44" s="114"/>
      <c r="JDH44" s="114"/>
      <c r="JDI44" s="114"/>
      <c r="JDJ44" s="114"/>
      <c r="JDK44" s="114"/>
      <c r="JDL44" s="114"/>
      <c r="JDM44" s="114"/>
      <c r="JDN44" s="114"/>
      <c r="JDO44" s="114"/>
      <c r="JDP44" s="114"/>
      <c r="JDQ44" s="114"/>
      <c r="JDR44" s="114"/>
      <c r="JDS44" s="114"/>
      <c r="JDT44" s="114"/>
      <c r="JDU44" s="114"/>
      <c r="JDV44" s="114"/>
      <c r="JDW44" s="113"/>
      <c r="JDX44" s="114"/>
      <c r="JDY44" s="114"/>
      <c r="JDZ44" s="114"/>
      <c r="JEA44" s="114"/>
      <c r="JEB44" s="114"/>
      <c r="JEC44" s="114"/>
      <c r="JED44" s="114"/>
      <c r="JEE44" s="114"/>
      <c r="JEF44" s="114"/>
      <c r="JEG44" s="114"/>
      <c r="JEH44" s="114"/>
      <c r="JEI44" s="114"/>
      <c r="JEJ44" s="114"/>
      <c r="JEK44" s="114"/>
      <c r="JEL44" s="114"/>
      <c r="JEM44" s="114"/>
      <c r="JEN44" s="114"/>
      <c r="JEO44" s="114"/>
      <c r="JEP44" s="114"/>
      <c r="JEQ44" s="114"/>
      <c r="JER44" s="114"/>
      <c r="JES44" s="113"/>
      <c r="JET44" s="114"/>
      <c r="JEU44" s="114"/>
      <c r="JEV44" s="114"/>
      <c r="JEW44" s="114"/>
      <c r="JEX44" s="114"/>
      <c r="JEY44" s="114"/>
      <c r="JEZ44" s="114"/>
      <c r="JFA44" s="114"/>
      <c r="JFB44" s="114"/>
      <c r="JFC44" s="114"/>
      <c r="JFD44" s="114"/>
      <c r="JFE44" s="114"/>
      <c r="JFF44" s="114"/>
      <c r="JFG44" s="114"/>
      <c r="JFH44" s="114"/>
      <c r="JFI44" s="114"/>
      <c r="JFJ44" s="114"/>
      <c r="JFK44" s="114"/>
      <c r="JFL44" s="114"/>
      <c r="JFM44" s="114"/>
      <c r="JFN44" s="114"/>
      <c r="JFO44" s="113"/>
      <c r="JFP44" s="114"/>
      <c r="JFQ44" s="114"/>
      <c r="JFR44" s="114"/>
      <c r="JFS44" s="114"/>
      <c r="JFT44" s="114"/>
      <c r="JFU44" s="114"/>
      <c r="JFV44" s="114"/>
      <c r="JFW44" s="114"/>
      <c r="JFX44" s="114"/>
      <c r="JFY44" s="114"/>
      <c r="JFZ44" s="114"/>
      <c r="JGA44" s="114"/>
      <c r="JGB44" s="114"/>
      <c r="JGC44" s="114"/>
      <c r="JGD44" s="114"/>
      <c r="JGE44" s="114"/>
      <c r="JGF44" s="114"/>
      <c r="JGG44" s="114"/>
      <c r="JGH44" s="114"/>
      <c r="JGI44" s="114"/>
      <c r="JGJ44" s="114"/>
      <c r="JGK44" s="113"/>
      <c r="JGL44" s="114"/>
      <c r="JGM44" s="114"/>
      <c r="JGN44" s="114"/>
      <c r="JGO44" s="114"/>
      <c r="JGP44" s="114"/>
      <c r="JGQ44" s="114"/>
      <c r="JGR44" s="114"/>
      <c r="JGS44" s="114"/>
      <c r="JGT44" s="114"/>
      <c r="JGU44" s="114"/>
      <c r="JGV44" s="114"/>
      <c r="JGW44" s="114"/>
      <c r="JGX44" s="114"/>
      <c r="JGY44" s="114"/>
      <c r="JGZ44" s="114"/>
      <c r="JHA44" s="114"/>
      <c r="JHB44" s="114"/>
      <c r="JHC44" s="114"/>
      <c r="JHD44" s="114"/>
      <c r="JHE44" s="114"/>
      <c r="JHF44" s="114"/>
      <c r="JHG44" s="113"/>
      <c r="JHH44" s="114"/>
      <c r="JHI44" s="114"/>
      <c r="JHJ44" s="114"/>
      <c r="JHK44" s="114"/>
      <c r="JHL44" s="114"/>
      <c r="JHM44" s="114"/>
      <c r="JHN44" s="114"/>
      <c r="JHO44" s="114"/>
      <c r="JHP44" s="114"/>
      <c r="JHQ44" s="114"/>
      <c r="JHR44" s="114"/>
      <c r="JHS44" s="114"/>
      <c r="JHT44" s="114"/>
      <c r="JHU44" s="114"/>
      <c r="JHV44" s="114"/>
      <c r="JHW44" s="114"/>
      <c r="JHX44" s="114"/>
      <c r="JHY44" s="114"/>
      <c r="JHZ44" s="114"/>
      <c r="JIA44" s="114"/>
      <c r="JIB44" s="114"/>
      <c r="JIC44" s="113"/>
      <c r="JID44" s="114"/>
      <c r="JIE44" s="114"/>
      <c r="JIF44" s="114"/>
      <c r="JIG44" s="114"/>
      <c r="JIH44" s="114"/>
      <c r="JII44" s="114"/>
      <c r="JIJ44" s="114"/>
      <c r="JIK44" s="114"/>
      <c r="JIL44" s="114"/>
      <c r="JIM44" s="114"/>
      <c r="JIN44" s="114"/>
      <c r="JIO44" s="114"/>
      <c r="JIP44" s="114"/>
      <c r="JIQ44" s="114"/>
      <c r="JIR44" s="114"/>
      <c r="JIS44" s="114"/>
      <c r="JIT44" s="114"/>
      <c r="JIU44" s="114"/>
      <c r="JIV44" s="114"/>
      <c r="JIW44" s="114"/>
      <c r="JIX44" s="114"/>
      <c r="JIY44" s="113"/>
      <c r="JIZ44" s="114"/>
      <c r="JJA44" s="114"/>
      <c r="JJB44" s="114"/>
      <c r="JJC44" s="114"/>
      <c r="JJD44" s="114"/>
      <c r="JJE44" s="114"/>
      <c r="JJF44" s="114"/>
      <c r="JJG44" s="114"/>
      <c r="JJH44" s="114"/>
      <c r="JJI44" s="114"/>
      <c r="JJJ44" s="114"/>
      <c r="JJK44" s="114"/>
      <c r="JJL44" s="114"/>
      <c r="JJM44" s="114"/>
      <c r="JJN44" s="114"/>
      <c r="JJO44" s="114"/>
      <c r="JJP44" s="114"/>
      <c r="JJQ44" s="114"/>
      <c r="JJR44" s="114"/>
      <c r="JJS44" s="114"/>
      <c r="JJT44" s="114"/>
      <c r="JJU44" s="113"/>
      <c r="JJV44" s="114"/>
      <c r="JJW44" s="114"/>
      <c r="JJX44" s="114"/>
      <c r="JJY44" s="114"/>
      <c r="JJZ44" s="114"/>
      <c r="JKA44" s="114"/>
      <c r="JKB44" s="114"/>
      <c r="JKC44" s="114"/>
      <c r="JKD44" s="114"/>
      <c r="JKE44" s="114"/>
      <c r="JKF44" s="114"/>
      <c r="JKG44" s="114"/>
      <c r="JKH44" s="114"/>
      <c r="JKI44" s="114"/>
      <c r="JKJ44" s="114"/>
      <c r="JKK44" s="114"/>
      <c r="JKL44" s="114"/>
      <c r="JKM44" s="114"/>
      <c r="JKN44" s="114"/>
      <c r="JKO44" s="114"/>
      <c r="JKP44" s="114"/>
      <c r="JKQ44" s="113"/>
      <c r="JKR44" s="114"/>
      <c r="JKS44" s="114"/>
      <c r="JKT44" s="114"/>
      <c r="JKU44" s="114"/>
      <c r="JKV44" s="114"/>
      <c r="JKW44" s="114"/>
      <c r="JKX44" s="114"/>
      <c r="JKY44" s="114"/>
      <c r="JKZ44" s="114"/>
      <c r="JLA44" s="114"/>
      <c r="JLB44" s="114"/>
      <c r="JLC44" s="114"/>
      <c r="JLD44" s="114"/>
      <c r="JLE44" s="114"/>
      <c r="JLF44" s="114"/>
      <c r="JLG44" s="114"/>
      <c r="JLH44" s="114"/>
      <c r="JLI44" s="114"/>
      <c r="JLJ44" s="114"/>
      <c r="JLK44" s="114"/>
      <c r="JLL44" s="114"/>
      <c r="JLM44" s="113"/>
      <c r="JLN44" s="114"/>
      <c r="JLO44" s="114"/>
      <c r="JLP44" s="114"/>
      <c r="JLQ44" s="114"/>
      <c r="JLR44" s="114"/>
      <c r="JLS44" s="114"/>
      <c r="JLT44" s="114"/>
      <c r="JLU44" s="114"/>
      <c r="JLV44" s="114"/>
      <c r="JLW44" s="114"/>
      <c r="JLX44" s="114"/>
      <c r="JLY44" s="114"/>
      <c r="JLZ44" s="114"/>
      <c r="JMA44" s="114"/>
      <c r="JMB44" s="114"/>
      <c r="JMC44" s="114"/>
      <c r="JMD44" s="114"/>
      <c r="JME44" s="114"/>
      <c r="JMF44" s="114"/>
      <c r="JMG44" s="114"/>
      <c r="JMH44" s="114"/>
      <c r="JMI44" s="113"/>
      <c r="JMJ44" s="114"/>
      <c r="JMK44" s="114"/>
      <c r="JML44" s="114"/>
      <c r="JMM44" s="114"/>
      <c r="JMN44" s="114"/>
      <c r="JMO44" s="114"/>
      <c r="JMP44" s="114"/>
      <c r="JMQ44" s="114"/>
      <c r="JMR44" s="114"/>
      <c r="JMS44" s="114"/>
      <c r="JMT44" s="114"/>
      <c r="JMU44" s="114"/>
      <c r="JMV44" s="114"/>
      <c r="JMW44" s="114"/>
      <c r="JMX44" s="114"/>
      <c r="JMY44" s="114"/>
      <c r="JMZ44" s="114"/>
      <c r="JNA44" s="114"/>
      <c r="JNB44" s="114"/>
      <c r="JNC44" s="114"/>
      <c r="JND44" s="114"/>
      <c r="JNE44" s="113"/>
      <c r="JNF44" s="114"/>
      <c r="JNG44" s="114"/>
      <c r="JNH44" s="114"/>
      <c r="JNI44" s="114"/>
      <c r="JNJ44" s="114"/>
      <c r="JNK44" s="114"/>
      <c r="JNL44" s="114"/>
      <c r="JNM44" s="114"/>
      <c r="JNN44" s="114"/>
      <c r="JNO44" s="114"/>
      <c r="JNP44" s="114"/>
      <c r="JNQ44" s="114"/>
      <c r="JNR44" s="114"/>
      <c r="JNS44" s="114"/>
      <c r="JNT44" s="114"/>
      <c r="JNU44" s="114"/>
      <c r="JNV44" s="114"/>
      <c r="JNW44" s="114"/>
      <c r="JNX44" s="114"/>
      <c r="JNY44" s="114"/>
      <c r="JNZ44" s="114"/>
      <c r="JOA44" s="113"/>
      <c r="JOB44" s="114"/>
      <c r="JOC44" s="114"/>
      <c r="JOD44" s="114"/>
      <c r="JOE44" s="114"/>
      <c r="JOF44" s="114"/>
      <c r="JOG44" s="114"/>
      <c r="JOH44" s="114"/>
      <c r="JOI44" s="114"/>
      <c r="JOJ44" s="114"/>
      <c r="JOK44" s="114"/>
      <c r="JOL44" s="114"/>
      <c r="JOM44" s="114"/>
      <c r="JON44" s="114"/>
      <c r="JOO44" s="114"/>
      <c r="JOP44" s="114"/>
      <c r="JOQ44" s="114"/>
      <c r="JOR44" s="114"/>
      <c r="JOS44" s="114"/>
      <c r="JOT44" s="114"/>
      <c r="JOU44" s="114"/>
      <c r="JOV44" s="114"/>
      <c r="JOW44" s="113"/>
      <c r="JOX44" s="114"/>
      <c r="JOY44" s="114"/>
      <c r="JOZ44" s="114"/>
      <c r="JPA44" s="114"/>
      <c r="JPB44" s="114"/>
      <c r="JPC44" s="114"/>
      <c r="JPD44" s="114"/>
      <c r="JPE44" s="114"/>
      <c r="JPF44" s="114"/>
      <c r="JPG44" s="114"/>
      <c r="JPH44" s="114"/>
      <c r="JPI44" s="114"/>
      <c r="JPJ44" s="114"/>
      <c r="JPK44" s="114"/>
      <c r="JPL44" s="114"/>
      <c r="JPM44" s="114"/>
      <c r="JPN44" s="114"/>
      <c r="JPO44" s="114"/>
      <c r="JPP44" s="114"/>
      <c r="JPQ44" s="114"/>
      <c r="JPR44" s="114"/>
      <c r="JPS44" s="113"/>
      <c r="JPT44" s="114"/>
      <c r="JPU44" s="114"/>
      <c r="JPV44" s="114"/>
      <c r="JPW44" s="114"/>
      <c r="JPX44" s="114"/>
      <c r="JPY44" s="114"/>
      <c r="JPZ44" s="114"/>
      <c r="JQA44" s="114"/>
      <c r="JQB44" s="114"/>
      <c r="JQC44" s="114"/>
      <c r="JQD44" s="114"/>
      <c r="JQE44" s="114"/>
      <c r="JQF44" s="114"/>
      <c r="JQG44" s="114"/>
      <c r="JQH44" s="114"/>
      <c r="JQI44" s="114"/>
      <c r="JQJ44" s="114"/>
      <c r="JQK44" s="114"/>
      <c r="JQL44" s="114"/>
      <c r="JQM44" s="114"/>
      <c r="JQN44" s="114"/>
      <c r="JQO44" s="113"/>
      <c r="JQP44" s="114"/>
      <c r="JQQ44" s="114"/>
      <c r="JQR44" s="114"/>
      <c r="JQS44" s="114"/>
      <c r="JQT44" s="114"/>
      <c r="JQU44" s="114"/>
      <c r="JQV44" s="114"/>
      <c r="JQW44" s="114"/>
      <c r="JQX44" s="114"/>
      <c r="JQY44" s="114"/>
      <c r="JQZ44" s="114"/>
      <c r="JRA44" s="114"/>
      <c r="JRB44" s="114"/>
      <c r="JRC44" s="114"/>
      <c r="JRD44" s="114"/>
      <c r="JRE44" s="114"/>
      <c r="JRF44" s="114"/>
      <c r="JRG44" s="114"/>
      <c r="JRH44" s="114"/>
      <c r="JRI44" s="114"/>
      <c r="JRJ44" s="114"/>
      <c r="JRK44" s="113"/>
      <c r="JRL44" s="114"/>
      <c r="JRM44" s="114"/>
      <c r="JRN44" s="114"/>
      <c r="JRO44" s="114"/>
      <c r="JRP44" s="114"/>
      <c r="JRQ44" s="114"/>
      <c r="JRR44" s="114"/>
      <c r="JRS44" s="114"/>
      <c r="JRT44" s="114"/>
      <c r="JRU44" s="114"/>
      <c r="JRV44" s="114"/>
      <c r="JRW44" s="114"/>
      <c r="JRX44" s="114"/>
      <c r="JRY44" s="114"/>
      <c r="JRZ44" s="114"/>
      <c r="JSA44" s="114"/>
      <c r="JSB44" s="114"/>
      <c r="JSC44" s="114"/>
      <c r="JSD44" s="114"/>
      <c r="JSE44" s="114"/>
      <c r="JSF44" s="114"/>
      <c r="JSG44" s="113"/>
      <c r="JSH44" s="114"/>
      <c r="JSI44" s="114"/>
      <c r="JSJ44" s="114"/>
      <c r="JSK44" s="114"/>
      <c r="JSL44" s="114"/>
      <c r="JSM44" s="114"/>
      <c r="JSN44" s="114"/>
      <c r="JSO44" s="114"/>
      <c r="JSP44" s="114"/>
      <c r="JSQ44" s="114"/>
      <c r="JSR44" s="114"/>
      <c r="JSS44" s="114"/>
      <c r="JST44" s="114"/>
      <c r="JSU44" s="114"/>
      <c r="JSV44" s="114"/>
      <c r="JSW44" s="114"/>
      <c r="JSX44" s="114"/>
      <c r="JSY44" s="114"/>
      <c r="JSZ44" s="114"/>
      <c r="JTA44" s="114"/>
      <c r="JTB44" s="114"/>
      <c r="JTC44" s="113"/>
      <c r="JTD44" s="114"/>
      <c r="JTE44" s="114"/>
      <c r="JTF44" s="114"/>
      <c r="JTG44" s="114"/>
      <c r="JTH44" s="114"/>
      <c r="JTI44" s="114"/>
      <c r="JTJ44" s="114"/>
      <c r="JTK44" s="114"/>
      <c r="JTL44" s="114"/>
      <c r="JTM44" s="114"/>
      <c r="JTN44" s="114"/>
      <c r="JTO44" s="114"/>
      <c r="JTP44" s="114"/>
      <c r="JTQ44" s="114"/>
      <c r="JTR44" s="114"/>
      <c r="JTS44" s="114"/>
      <c r="JTT44" s="114"/>
      <c r="JTU44" s="114"/>
      <c r="JTV44" s="114"/>
      <c r="JTW44" s="114"/>
      <c r="JTX44" s="114"/>
      <c r="JTY44" s="113"/>
      <c r="JTZ44" s="114"/>
      <c r="JUA44" s="114"/>
      <c r="JUB44" s="114"/>
      <c r="JUC44" s="114"/>
      <c r="JUD44" s="114"/>
      <c r="JUE44" s="114"/>
      <c r="JUF44" s="114"/>
      <c r="JUG44" s="114"/>
      <c r="JUH44" s="114"/>
      <c r="JUI44" s="114"/>
      <c r="JUJ44" s="114"/>
      <c r="JUK44" s="114"/>
      <c r="JUL44" s="114"/>
      <c r="JUM44" s="114"/>
      <c r="JUN44" s="114"/>
      <c r="JUO44" s="114"/>
      <c r="JUP44" s="114"/>
      <c r="JUQ44" s="114"/>
      <c r="JUR44" s="114"/>
      <c r="JUS44" s="114"/>
      <c r="JUT44" s="114"/>
      <c r="JUU44" s="113"/>
      <c r="JUV44" s="114"/>
      <c r="JUW44" s="114"/>
      <c r="JUX44" s="114"/>
      <c r="JUY44" s="114"/>
      <c r="JUZ44" s="114"/>
      <c r="JVA44" s="114"/>
      <c r="JVB44" s="114"/>
      <c r="JVC44" s="114"/>
      <c r="JVD44" s="114"/>
      <c r="JVE44" s="114"/>
      <c r="JVF44" s="114"/>
      <c r="JVG44" s="114"/>
      <c r="JVH44" s="114"/>
      <c r="JVI44" s="114"/>
      <c r="JVJ44" s="114"/>
      <c r="JVK44" s="114"/>
      <c r="JVL44" s="114"/>
      <c r="JVM44" s="114"/>
      <c r="JVN44" s="114"/>
      <c r="JVO44" s="114"/>
      <c r="JVP44" s="114"/>
      <c r="JVQ44" s="113"/>
      <c r="JVR44" s="114"/>
      <c r="JVS44" s="114"/>
      <c r="JVT44" s="114"/>
      <c r="JVU44" s="114"/>
      <c r="JVV44" s="114"/>
      <c r="JVW44" s="114"/>
      <c r="JVX44" s="114"/>
      <c r="JVY44" s="114"/>
      <c r="JVZ44" s="114"/>
      <c r="JWA44" s="114"/>
      <c r="JWB44" s="114"/>
      <c r="JWC44" s="114"/>
      <c r="JWD44" s="114"/>
      <c r="JWE44" s="114"/>
      <c r="JWF44" s="114"/>
      <c r="JWG44" s="114"/>
      <c r="JWH44" s="114"/>
      <c r="JWI44" s="114"/>
      <c r="JWJ44" s="114"/>
      <c r="JWK44" s="114"/>
      <c r="JWL44" s="114"/>
      <c r="JWM44" s="113"/>
      <c r="JWN44" s="114"/>
      <c r="JWO44" s="114"/>
      <c r="JWP44" s="114"/>
      <c r="JWQ44" s="114"/>
      <c r="JWR44" s="114"/>
      <c r="JWS44" s="114"/>
      <c r="JWT44" s="114"/>
      <c r="JWU44" s="114"/>
      <c r="JWV44" s="114"/>
      <c r="JWW44" s="114"/>
      <c r="JWX44" s="114"/>
      <c r="JWY44" s="114"/>
      <c r="JWZ44" s="114"/>
      <c r="JXA44" s="114"/>
      <c r="JXB44" s="114"/>
      <c r="JXC44" s="114"/>
      <c r="JXD44" s="114"/>
      <c r="JXE44" s="114"/>
      <c r="JXF44" s="114"/>
      <c r="JXG44" s="114"/>
      <c r="JXH44" s="114"/>
      <c r="JXI44" s="113"/>
      <c r="JXJ44" s="114"/>
      <c r="JXK44" s="114"/>
      <c r="JXL44" s="114"/>
      <c r="JXM44" s="114"/>
      <c r="JXN44" s="114"/>
      <c r="JXO44" s="114"/>
      <c r="JXP44" s="114"/>
      <c r="JXQ44" s="114"/>
      <c r="JXR44" s="114"/>
      <c r="JXS44" s="114"/>
      <c r="JXT44" s="114"/>
      <c r="JXU44" s="114"/>
      <c r="JXV44" s="114"/>
      <c r="JXW44" s="114"/>
      <c r="JXX44" s="114"/>
      <c r="JXY44" s="114"/>
      <c r="JXZ44" s="114"/>
      <c r="JYA44" s="114"/>
      <c r="JYB44" s="114"/>
      <c r="JYC44" s="114"/>
      <c r="JYD44" s="114"/>
      <c r="JYE44" s="113"/>
      <c r="JYF44" s="114"/>
      <c r="JYG44" s="114"/>
      <c r="JYH44" s="114"/>
      <c r="JYI44" s="114"/>
      <c r="JYJ44" s="114"/>
      <c r="JYK44" s="114"/>
      <c r="JYL44" s="114"/>
      <c r="JYM44" s="114"/>
      <c r="JYN44" s="114"/>
      <c r="JYO44" s="114"/>
      <c r="JYP44" s="114"/>
      <c r="JYQ44" s="114"/>
      <c r="JYR44" s="114"/>
      <c r="JYS44" s="114"/>
      <c r="JYT44" s="114"/>
      <c r="JYU44" s="114"/>
      <c r="JYV44" s="114"/>
      <c r="JYW44" s="114"/>
      <c r="JYX44" s="114"/>
      <c r="JYY44" s="114"/>
      <c r="JYZ44" s="114"/>
      <c r="JZA44" s="113"/>
      <c r="JZB44" s="114"/>
      <c r="JZC44" s="114"/>
      <c r="JZD44" s="114"/>
      <c r="JZE44" s="114"/>
      <c r="JZF44" s="114"/>
      <c r="JZG44" s="114"/>
      <c r="JZH44" s="114"/>
      <c r="JZI44" s="114"/>
      <c r="JZJ44" s="114"/>
      <c r="JZK44" s="114"/>
      <c r="JZL44" s="114"/>
      <c r="JZM44" s="114"/>
      <c r="JZN44" s="114"/>
      <c r="JZO44" s="114"/>
      <c r="JZP44" s="114"/>
      <c r="JZQ44" s="114"/>
      <c r="JZR44" s="114"/>
      <c r="JZS44" s="114"/>
      <c r="JZT44" s="114"/>
      <c r="JZU44" s="114"/>
      <c r="JZV44" s="114"/>
      <c r="JZW44" s="113"/>
      <c r="JZX44" s="114"/>
      <c r="JZY44" s="114"/>
      <c r="JZZ44" s="114"/>
      <c r="KAA44" s="114"/>
      <c r="KAB44" s="114"/>
      <c r="KAC44" s="114"/>
      <c r="KAD44" s="114"/>
      <c r="KAE44" s="114"/>
      <c r="KAF44" s="114"/>
      <c r="KAG44" s="114"/>
      <c r="KAH44" s="114"/>
      <c r="KAI44" s="114"/>
      <c r="KAJ44" s="114"/>
      <c r="KAK44" s="114"/>
      <c r="KAL44" s="114"/>
      <c r="KAM44" s="114"/>
      <c r="KAN44" s="114"/>
      <c r="KAO44" s="114"/>
      <c r="KAP44" s="114"/>
      <c r="KAQ44" s="114"/>
      <c r="KAR44" s="114"/>
      <c r="KAS44" s="113"/>
      <c r="KAT44" s="114"/>
      <c r="KAU44" s="114"/>
      <c r="KAV44" s="114"/>
      <c r="KAW44" s="114"/>
      <c r="KAX44" s="114"/>
      <c r="KAY44" s="114"/>
      <c r="KAZ44" s="114"/>
      <c r="KBA44" s="114"/>
      <c r="KBB44" s="114"/>
      <c r="KBC44" s="114"/>
      <c r="KBD44" s="114"/>
      <c r="KBE44" s="114"/>
      <c r="KBF44" s="114"/>
      <c r="KBG44" s="114"/>
      <c r="KBH44" s="114"/>
      <c r="KBI44" s="114"/>
      <c r="KBJ44" s="114"/>
      <c r="KBK44" s="114"/>
      <c r="KBL44" s="114"/>
      <c r="KBM44" s="114"/>
      <c r="KBN44" s="114"/>
      <c r="KBO44" s="113"/>
      <c r="KBP44" s="114"/>
      <c r="KBQ44" s="114"/>
      <c r="KBR44" s="114"/>
      <c r="KBS44" s="114"/>
      <c r="KBT44" s="114"/>
      <c r="KBU44" s="114"/>
      <c r="KBV44" s="114"/>
      <c r="KBW44" s="114"/>
      <c r="KBX44" s="114"/>
      <c r="KBY44" s="114"/>
      <c r="KBZ44" s="114"/>
      <c r="KCA44" s="114"/>
      <c r="KCB44" s="114"/>
      <c r="KCC44" s="114"/>
      <c r="KCD44" s="114"/>
      <c r="KCE44" s="114"/>
      <c r="KCF44" s="114"/>
      <c r="KCG44" s="114"/>
      <c r="KCH44" s="114"/>
      <c r="KCI44" s="114"/>
      <c r="KCJ44" s="114"/>
      <c r="KCK44" s="113"/>
      <c r="KCL44" s="114"/>
      <c r="KCM44" s="114"/>
      <c r="KCN44" s="114"/>
      <c r="KCO44" s="114"/>
      <c r="KCP44" s="114"/>
      <c r="KCQ44" s="114"/>
      <c r="KCR44" s="114"/>
      <c r="KCS44" s="114"/>
      <c r="KCT44" s="114"/>
      <c r="KCU44" s="114"/>
      <c r="KCV44" s="114"/>
      <c r="KCW44" s="114"/>
      <c r="KCX44" s="114"/>
      <c r="KCY44" s="114"/>
      <c r="KCZ44" s="114"/>
      <c r="KDA44" s="114"/>
      <c r="KDB44" s="114"/>
      <c r="KDC44" s="114"/>
      <c r="KDD44" s="114"/>
      <c r="KDE44" s="114"/>
      <c r="KDF44" s="114"/>
      <c r="KDG44" s="113"/>
      <c r="KDH44" s="114"/>
      <c r="KDI44" s="114"/>
      <c r="KDJ44" s="114"/>
      <c r="KDK44" s="114"/>
      <c r="KDL44" s="114"/>
      <c r="KDM44" s="114"/>
      <c r="KDN44" s="114"/>
      <c r="KDO44" s="114"/>
      <c r="KDP44" s="114"/>
      <c r="KDQ44" s="114"/>
      <c r="KDR44" s="114"/>
      <c r="KDS44" s="114"/>
      <c r="KDT44" s="114"/>
      <c r="KDU44" s="114"/>
      <c r="KDV44" s="114"/>
      <c r="KDW44" s="114"/>
      <c r="KDX44" s="114"/>
      <c r="KDY44" s="114"/>
      <c r="KDZ44" s="114"/>
      <c r="KEA44" s="114"/>
      <c r="KEB44" s="114"/>
      <c r="KEC44" s="113"/>
      <c r="KED44" s="114"/>
      <c r="KEE44" s="114"/>
      <c r="KEF44" s="114"/>
      <c r="KEG44" s="114"/>
      <c r="KEH44" s="114"/>
      <c r="KEI44" s="114"/>
      <c r="KEJ44" s="114"/>
      <c r="KEK44" s="114"/>
      <c r="KEL44" s="114"/>
      <c r="KEM44" s="114"/>
      <c r="KEN44" s="114"/>
      <c r="KEO44" s="114"/>
      <c r="KEP44" s="114"/>
      <c r="KEQ44" s="114"/>
      <c r="KER44" s="114"/>
      <c r="KES44" s="114"/>
      <c r="KET44" s="114"/>
      <c r="KEU44" s="114"/>
      <c r="KEV44" s="114"/>
      <c r="KEW44" s="114"/>
      <c r="KEX44" s="114"/>
      <c r="KEY44" s="113"/>
      <c r="KEZ44" s="114"/>
      <c r="KFA44" s="114"/>
      <c r="KFB44" s="114"/>
      <c r="KFC44" s="114"/>
      <c r="KFD44" s="114"/>
      <c r="KFE44" s="114"/>
      <c r="KFF44" s="114"/>
      <c r="KFG44" s="114"/>
      <c r="KFH44" s="114"/>
      <c r="KFI44" s="114"/>
      <c r="KFJ44" s="114"/>
      <c r="KFK44" s="114"/>
      <c r="KFL44" s="114"/>
      <c r="KFM44" s="114"/>
      <c r="KFN44" s="114"/>
      <c r="KFO44" s="114"/>
      <c r="KFP44" s="114"/>
      <c r="KFQ44" s="114"/>
      <c r="KFR44" s="114"/>
      <c r="KFS44" s="114"/>
      <c r="KFT44" s="114"/>
      <c r="KFU44" s="113"/>
      <c r="KFV44" s="114"/>
      <c r="KFW44" s="114"/>
      <c r="KFX44" s="114"/>
      <c r="KFY44" s="114"/>
      <c r="KFZ44" s="114"/>
      <c r="KGA44" s="114"/>
      <c r="KGB44" s="114"/>
      <c r="KGC44" s="114"/>
      <c r="KGD44" s="114"/>
      <c r="KGE44" s="114"/>
      <c r="KGF44" s="114"/>
      <c r="KGG44" s="114"/>
      <c r="KGH44" s="114"/>
      <c r="KGI44" s="114"/>
      <c r="KGJ44" s="114"/>
      <c r="KGK44" s="114"/>
      <c r="KGL44" s="114"/>
      <c r="KGM44" s="114"/>
      <c r="KGN44" s="114"/>
      <c r="KGO44" s="114"/>
      <c r="KGP44" s="114"/>
      <c r="KGQ44" s="113"/>
      <c r="KGR44" s="114"/>
      <c r="KGS44" s="114"/>
      <c r="KGT44" s="114"/>
      <c r="KGU44" s="114"/>
      <c r="KGV44" s="114"/>
      <c r="KGW44" s="114"/>
      <c r="KGX44" s="114"/>
      <c r="KGY44" s="114"/>
      <c r="KGZ44" s="114"/>
      <c r="KHA44" s="114"/>
      <c r="KHB44" s="114"/>
      <c r="KHC44" s="114"/>
      <c r="KHD44" s="114"/>
      <c r="KHE44" s="114"/>
      <c r="KHF44" s="114"/>
      <c r="KHG44" s="114"/>
      <c r="KHH44" s="114"/>
      <c r="KHI44" s="114"/>
      <c r="KHJ44" s="114"/>
      <c r="KHK44" s="114"/>
      <c r="KHL44" s="114"/>
      <c r="KHM44" s="113"/>
      <c r="KHN44" s="114"/>
      <c r="KHO44" s="114"/>
      <c r="KHP44" s="114"/>
      <c r="KHQ44" s="114"/>
      <c r="KHR44" s="114"/>
      <c r="KHS44" s="114"/>
      <c r="KHT44" s="114"/>
      <c r="KHU44" s="114"/>
      <c r="KHV44" s="114"/>
      <c r="KHW44" s="114"/>
      <c r="KHX44" s="114"/>
      <c r="KHY44" s="114"/>
      <c r="KHZ44" s="114"/>
      <c r="KIA44" s="114"/>
      <c r="KIB44" s="114"/>
      <c r="KIC44" s="114"/>
      <c r="KID44" s="114"/>
      <c r="KIE44" s="114"/>
      <c r="KIF44" s="114"/>
      <c r="KIG44" s="114"/>
      <c r="KIH44" s="114"/>
      <c r="KII44" s="113"/>
      <c r="KIJ44" s="114"/>
      <c r="KIK44" s="114"/>
      <c r="KIL44" s="114"/>
      <c r="KIM44" s="114"/>
      <c r="KIN44" s="114"/>
      <c r="KIO44" s="114"/>
      <c r="KIP44" s="114"/>
      <c r="KIQ44" s="114"/>
      <c r="KIR44" s="114"/>
      <c r="KIS44" s="114"/>
      <c r="KIT44" s="114"/>
      <c r="KIU44" s="114"/>
      <c r="KIV44" s="114"/>
      <c r="KIW44" s="114"/>
      <c r="KIX44" s="114"/>
      <c r="KIY44" s="114"/>
      <c r="KIZ44" s="114"/>
      <c r="KJA44" s="114"/>
      <c r="KJB44" s="114"/>
      <c r="KJC44" s="114"/>
      <c r="KJD44" s="114"/>
      <c r="KJE44" s="113"/>
      <c r="KJF44" s="114"/>
      <c r="KJG44" s="114"/>
      <c r="KJH44" s="114"/>
      <c r="KJI44" s="114"/>
      <c r="KJJ44" s="114"/>
      <c r="KJK44" s="114"/>
      <c r="KJL44" s="114"/>
      <c r="KJM44" s="114"/>
      <c r="KJN44" s="114"/>
      <c r="KJO44" s="114"/>
      <c r="KJP44" s="114"/>
      <c r="KJQ44" s="114"/>
      <c r="KJR44" s="114"/>
      <c r="KJS44" s="114"/>
      <c r="KJT44" s="114"/>
      <c r="KJU44" s="114"/>
      <c r="KJV44" s="114"/>
      <c r="KJW44" s="114"/>
      <c r="KJX44" s="114"/>
      <c r="KJY44" s="114"/>
      <c r="KJZ44" s="114"/>
      <c r="KKA44" s="113"/>
      <c r="KKB44" s="114"/>
      <c r="KKC44" s="114"/>
      <c r="KKD44" s="114"/>
      <c r="KKE44" s="114"/>
      <c r="KKF44" s="114"/>
      <c r="KKG44" s="114"/>
      <c r="KKH44" s="114"/>
      <c r="KKI44" s="114"/>
      <c r="KKJ44" s="114"/>
      <c r="KKK44" s="114"/>
      <c r="KKL44" s="114"/>
      <c r="KKM44" s="114"/>
      <c r="KKN44" s="114"/>
      <c r="KKO44" s="114"/>
      <c r="KKP44" s="114"/>
      <c r="KKQ44" s="114"/>
      <c r="KKR44" s="114"/>
      <c r="KKS44" s="114"/>
      <c r="KKT44" s="114"/>
      <c r="KKU44" s="114"/>
      <c r="KKV44" s="114"/>
      <c r="KKW44" s="113"/>
      <c r="KKX44" s="114"/>
      <c r="KKY44" s="114"/>
      <c r="KKZ44" s="114"/>
      <c r="KLA44" s="114"/>
      <c r="KLB44" s="114"/>
      <c r="KLC44" s="114"/>
      <c r="KLD44" s="114"/>
      <c r="KLE44" s="114"/>
      <c r="KLF44" s="114"/>
      <c r="KLG44" s="114"/>
      <c r="KLH44" s="114"/>
      <c r="KLI44" s="114"/>
      <c r="KLJ44" s="114"/>
      <c r="KLK44" s="114"/>
      <c r="KLL44" s="114"/>
      <c r="KLM44" s="114"/>
      <c r="KLN44" s="114"/>
      <c r="KLO44" s="114"/>
      <c r="KLP44" s="114"/>
      <c r="KLQ44" s="114"/>
      <c r="KLR44" s="114"/>
      <c r="KLS44" s="113"/>
      <c r="KLT44" s="114"/>
      <c r="KLU44" s="114"/>
      <c r="KLV44" s="114"/>
      <c r="KLW44" s="114"/>
      <c r="KLX44" s="114"/>
      <c r="KLY44" s="114"/>
      <c r="KLZ44" s="114"/>
      <c r="KMA44" s="114"/>
      <c r="KMB44" s="114"/>
      <c r="KMC44" s="114"/>
      <c r="KMD44" s="114"/>
      <c r="KME44" s="114"/>
      <c r="KMF44" s="114"/>
      <c r="KMG44" s="114"/>
      <c r="KMH44" s="114"/>
      <c r="KMI44" s="114"/>
      <c r="KMJ44" s="114"/>
      <c r="KMK44" s="114"/>
      <c r="KML44" s="114"/>
      <c r="KMM44" s="114"/>
      <c r="KMN44" s="114"/>
      <c r="KMO44" s="113"/>
      <c r="KMP44" s="114"/>
      <c r="KMQ44" s="114"/>
      <c r="KMR44" s="114"/>
      <c r="KMS44" s="114"/>
      <c r="KMT44" s="114"/>
      <c r="KMU44" s="114"/>
      <c r="KMV44" s="114"/>
      <c r="KMW44" s="114"/>
      <c r="KMX44" s="114"/>
      <c r="KMY44" s="114"/>
      <c r="KMZ44" s="114"/>
      <c r="KNA44" s="114"/>
      <c r="KNB44" s="114"/>
      <c r="KNC44" s="114"/>
      <c r="KND44" s="114"/>
      <c r="KNE44" s="114"/>
      <c r="KNF44" s="114"/>
      <c r="KNG44" s="114"/>
      <c r="KNH44" s="114"/>
      <c r="KNI44" s="114"/>
      <c r="KNJ44" s="114"/>
      <c r="KNK44" s="113"/>
      <c r="KNL44" s="114"/>
      <c r="KNM44" s="114"/>
      <c r="KNN44" s="114"/>
      <c r="KNO44" s="114"/>
      <c r="KNP44" s="114"/>
      <c r="KNQ44" s="114"/>
      <c r="KNR44" s="114"/>
      <c r="KNS44" s="114"/>
      <c r="KNT44" s="114"/>
      <c r="KNU44" s="114"/>
      <c r="KNV44" s="114"/>
      <c r="KNW44" s="114"/>
      <c r="KNX44" s="114"/>
      <c r="KNY44" s="114"/>
      <c r="KNZ44" s="114"/>
      <c r="KOA44" s="114"/>
      <c r="KOB44" s="114"/>
      <c r="KOC44" s="114"/>
      <c r="KOD44" s="114"/>
      <c r="KOE44" s="114"/>
      <c r="KOF44" s="114"/>
      <c r="KOG44" s="113"/>
      <c r="KOH44" s="114"/>
      <c r="KOI44" s="114"/>
      <c r="KOJ44" s="114"/>
      <c r="KOK44" s="114"/>
      <c r="KOL44" s="114"/>
      <c r="KOM44" s="114"/>
      <c r="KON44" s="114"/>
      <c r="KOO44" s="114"/>
      <c r="KOP44" s="114"/>
      <c r="KOQ44" s="114"/>
      <c r="KOR44" s="114"/>
      <c r="KOS44" s="114"/>
      <c r="KOT44" s="114"/>
      <c r="KOU44" s="114"/>
      <c r="KOV44" s="114"/>
      <c r="KOW44" s="114"/>
      <c r="KOX44" s="114"/>
      <c r="KOY44" s="114"/>
      <c r="KOZ44" s="114"/>
      <c r="KPA44" s="114"/>
      <c r="KPB44" s="114"/>
      <c r="KPC44" s="113"/>
      <c r="KPD44" s="114"/>
      <c r="KPE44" s="114"/>
      <c r="KPF44" s="114"/>
      <c r="KPG44" s="114"/>
      <c r="KPH44" s="114"/>
      <c r="KPI44" s="114"/>
      <c r="KPJ44" s="114"/>
      <c r="KPK44" s="114"/>
      <c r="KPL44" s="114"/>
      <c r="KPM44" s="114"/>
      <c r="KPN44" s="114"/>
      <c r="KPO44" s="114"/>
      <c r="KPP44" s="114"/>
      <c r="KPQ44" s="114"/>
      <c r="KPR44" s="114"/>
      <c r="KPS44" s="114"/>
      <c r="KPT44" s="114"/>
      <c r="KPU44" s="114"/>
      <c r="KPV44" s="114"/>
      <c r="KPW44" s="114"/>
      <c r="KPX44" s="114"/>
      <c r="KPY44" s="113"/>
      <c r="KPZ44" s="114"/>
      <c r="KQA44" s="114"/>
      <c r="KQB44" s="114"/>
      <c r="KQC44" s="114"/>
      <c r="KQD44" s="114"/>
      <c r="KQE44" s="114"/>
      <c r="KQF44" s="114"/>
      <c r="KQG44" s="114"/>
      <c r="KQH44" s="114"/>
      <c r="KQI44" s="114"/>
      <c r="KQJ44" s="114"/>
      <c r="KQK44" s="114"/>
      <c r="KQL44" s="114"/>
      <c r="KQM44" s="114"/>
      <c r="KQN44" s="114"/>
      <c r="KQO44" s="114"/>
      <c r="KQP44" s="114"/>
      <c r="KQQ44" s="114"/>
      <c r="KQR44" s="114"/>
      <c r="KQS44" s="114"/>
      <c r="KQT44" s="114"/>
      <c r="KQU44" s="113"/>
      <c r="KQV44" s="114"/>
      <c r="KQW44" s="114"/>
      <c r="KQX44" s="114"/>
      <c r="KQY44" s="114"/>
      <c r="KQZ44" s="114"/>
      <c r="KRA44" s="114"/>
      <c r="KRB44" s="114"/>
      <c r="KRC44" s="114"/>
      <c r="KRD44" s="114"/>
      <c r="KRE44" s="114"/>
      <c r="KRF44" s="114"/>
      <c r="KRG44" s="114"/>
      <c r="KRH44" s="114"/>
      <c r="KRI44" s="114"/>
      <c r="KRJ44" s="114"/>
      <c r="KRK44" s="114"/>
      <c r="KRL44" s="114"/>
      <c r="KRM44" s="114"/>
      <c r="KRN44" s="114"/>
      <c r="KRO44" s="114"/>
      <c r="KRP44" s="114"/>
      <c r="KRQ44" s="113"/>
      <c r="KRR44" s="114"/>
      <c r="KRS44" s="114"/>
      <c r="KRT44" s="114"/>
      <c r="KRU44" s="114"/>
      <c r="KRV44" s="114"/>
      <c r="KRW44" s="114"/>
      <c r="KRX44" s="114"/>
      <c r="KRY44" s="114"/>
      <c r="KRZ44" s="114"/>
      <c r="KSA44" s="114"/>
      <c r="KSB44" s="114"/>
      <c r="KSC44" s="114"/>
      <c r="KSD44" s="114"/>
      <c r="KSE44" s="114"/>
      <c r="KSF44" s="114"/>
      <c r="KSG44" s="114"/>
      <c r="KSH44" s="114"/>
      <c r="KSI44" s="114"/>
      <c r="KSJ44" s="114"/>
      <c r="KSK44" s="114"/>
      <c r="KSL44" s="114"/>
      <c r="KSM44" s="113"/>
      <c r="KSN44" s="114"/>
      <c r="KSO44" s="114"/>
      <c r="KSP44" s="114"/>
      <c r="KSQ44" s="114"/>
      <c r="KSR44" s="114"/>
      <c r="KSS44" s="114"/>
      <c r="KST44" s="114"/>
      <c r="KSU44" s="114"/>
      <c r="KSV44" s="114"/>
      <c r="KSW44" s="114"/>
      <c r="KSX44" s="114"/>
      <c r="KSY44" s="114"/>
      <c r="KSZ44" s="114"/>
      <c r="KTA44" s="114"/>
      <c r="KTB44" s="114"/>
      <c r="KTC44" s="114"/>
      <c r="KTD44" s="114"/>
      <c r="KTE44" s="114"/>
      <c r="KTF44" s="114"/>
      <c r="KTG44" s="114"/>
      <c r="KTH44" s="114"/>
      <c r="KTI44" s="113"/>
      <c r="KTJ44" s="114"/>
      <c r="KTK44" s="114"/>
      <c r="KTL44" s="114"/>
      <c r="KTM44" s="114"/>
      <c r="KTN44" s="114"/>
      <c r="KTO44" s="114"/>
      <c r="KTP44" s="114"/>
      <c r="KTQ44" s="114"/>
      <c r="KTR44" s="114"/>
      <c r="KTS44" s="114"/>
      <c r="KTT44" s="114"/>
      <c r="KTU44" s="114"/>
      <c r="KTV44" s="114"/>
      <c r="KTW44" s="114"/>
      <c r="KTX44" s="114"/>
      <c r="KTY44" s="114"/>
      <c r="KTZ44" s="114"/>
      <c r="KUA44" s="114"/>
      <c r="KUB44" s="114"/>
      <c r="KUC44" s="114"/>
      <c r="KUD44" s="114"/>
      <c r="KUE44" s="113"/>
      <c r="KUF44" s="114"/>
      <c r="KUG44" s="114"/>
      <c r="KUH44" s="114"/>
      <c r="KUI44" s="114"/>
      <c r="KUJ44" s="114"/>
      <c r="KUK44" s="114"/>
      <c r="KUL44" s="114"/>
      <c r="KUM44" s="114"/>
      <c r="KUN44" s="114"/>
      <c r="KUO44" s="114"/>
      <c r="KUP44" s="114"/>
      <c r="KUQ44" s="114"/>
      <c r="KUR44" s="114"/>
      <c r="KUS44" s="114"/>
      <c r="KUT44" s="114"/>
      <c r="KUU44" s="114"/>
      <c r="KUV44" s="114"/>
      <c r="KUW44" s="114"/>
      <c r="KUX44" s="114"/>
      <c r="KUY44" s="114"/>
      <c r="KUZ44" s="114"/>
      <c r="KVA44" s="113"/>
      <c r="KVB44" s="114"/>
      <c r="KVC44" s="114"/>
      <c r="KVD44" s="114"/>
      <c r="KVE44" s="114"/>
      <c r="KVF44" s="114"/>
      <c r="KVG44" s="114"/>
      <c r="KVH44" s="114"/>
      <c r="KVI44" s="114"/>
      <c r="KVJ44" s="114"/>
      <c r="KVK44" s="114"/>
      <c r="KVL44" s="114"/>
      <c r="KVM44" s="114"/>
      <c r="KVN44" s="114"/>
      <c r="KVO44" s="114"/>
      <c r="KVP44" s="114"/>
      <c r="KVQ44" s="114"/>
      <c r="KVR44" s="114"/>
      <c r="KVS44" s="114"/>
      <c r="KVT44" s="114"/>
      <c r="KVU44" s="114"/>
      <c r="KVV44" s="114"/>
      <c r="KVW44" s="113"/>
      <c r="KVX44" s="114"/>
      <c r="KVY44" s="114"/>
      <c r="KVZ44" s="114"/>
      <c r="KWA44" s="114"/>
      <c r="KWB44" s="114"/>
      <c r="KWC44" s="114"/>
      <c r="KWD44" s="114"/>
      <c r="KWE44" s="114"/>
      <c r="KWF44" s="114"/>
      <c r="KWG44" s="114"/>
      <c r="KWH44" s="114"/>
      <c r="KWI44" s="114"/>
      <c r="KWJ44" s="114"/>
      <c r="KWK44" s="114"/>
      <c r="KWL44" s="114"/>
      <c r="KWM44" s="114"/>
      <c r="KWN44" s="114"/>
      <c r="KWO44" s="114"/>
      <c r="KWP44" s="114"/>
      <c r="KWQ44" s="114"/>
      <c r="KWR44" s="114"/>
      <c r="KWS44" s="113"/>
      <c r="KWT44" s="114"/>
      <c r="KWU44" s="114"/>
      <c r="KWV44" s="114"/>
      <c r="KWW44" s="114"/>
      <c r="KWX44" s="114"/>
      <c r="KWY44" s="114"/>
      <c r="KWZ44" s="114"/>
      <c r="KXA44" s="114"/>
      <c r="KXB44" s="114"/>
      <c r="KXC44" s="114"/>
      <c r="KXD44" s="114"/>
      <c r="KXE44" s="114"/>
      <c r="KXF44" s="114"/>
      <c r="KXG44" s="114"/>
      <c r="KXH44" s="114"/>
      <c r="KXI44" s="114"/>
      <c r="KXJ44" s="114"/>
      <c r="KXK44" s="114"/>
      <c r="KXL44" s="114"/>
      <c r="KXM44" s="114"/>
      <c r="KXN44" s="114"/>
      <c r="KXO44" s="113"/>
      <c r="KXP44" s="114"/>
      <c r="KXQ44" s="114"/>
      <c r="KXR44" s="114"/>
      <c r="KXS44" s="114"/>
      <c r="KXT44" s="114"/>
      <c r="KXU44" s="114"/>
      <c r="KXV44" s="114"/>
      <c r="KXW44" s="114"/>
      <c r="KXX44" s="114"/>
      <c r="KXY44" s="114"/>
      <c r="KXZ44" s="114"/>
      <c r="KYA44" s="114"/>
      <c r="KYB44" s="114"/>
      <c r="KYC44" s="114"/>
      <c r="KYD44" s="114"/>
      <c r="KYE44" s="114"/>
      <c r="KYF44" s="114"/>
      <c r="KYG44" s="114"/>
      <c r="KYH44" s="114"/>
      <c r="KYI44" s="114"/>
      <c r="KYJ44" s="114"/>
      <c r="KYK44" s="113"/>
      <c r="KYL44" s="114"/>
      <c r="KYM44" s="114"/>
      <c r="KYN44" s="114"/>
      <c r="KYO44" s="114"/>
      <c r="KYP44" s="114"/>
      <c r="KYQ44" s="114"/>
      <c r="KYR44" s="114"/>
      <c r="KYS44" s="114"/>
      <c r="KYT44" s="114"/>
      <c r="KYU44" s="114"/>
      <c r="KYV44" s="114"/>
      <c r="KYW44" s="114"/>
      <c r="KYX44" s="114"/>
      <c r="KYY44" s="114"/>
      <c r="KYZ44" s="114"/>
      <c r="KZA44" s="114"/>
      <c r="KZB44" s="114"/>
      <c r="KZC44" s="114"/>
      <c r="KZD44" s="114"/>
      <c r="KZE44" s="114"/>
      <c r="KZF44" s="114"/>
      <c r="KZG44" s="113"/>
      <c r="KZH44" s="114"/>
      <c r="KZI44" s="114"/>
      <c r="KZJ44" s="114"/>
      <c r="KZK44" s="114"/>
      <c r="KZL44" s="114"/>
      <c r="KZM44" s="114"/>
      <c r="KZN44" s="114"/>
      <c r="KZO44" s="114"/>
      <c r="KZP44" s="114"/>
      <c r="KZQ44" s="114"/>
      <c r="KZR44" s="114"/>
      <c r="KZS44" s="114"/>
      <c r="KZT44" s="114"/>
      <c r="KZU44" s="114"/>
      <c r="KZV44" s="114"/>
      <c r="KZW44" s="114"/>
      <c r="KZX44" s="114"/>
      <c r="KZY44" s="114"/>
      <c r="KZZ44" s="114"/>
      <c r="LAA44" s="114"/>
      <c r="LAB44" s="114"/>
      <c r="LAC44" s="113"/>
      <c r="LAD44" s="114"/>
      <c r="LAE44" s="114"/>
      <c r="LAF44" s="114"/>
      <c r="LAG44" s="114"/>
      <c r="LAH44" s="114"/>
      <c r="LAI44" s="114"/>
      <c r="LAJ44" s="114"/>
      <c r="LAK44" s="114"/>
      <c r="LAL44" s="114"/>
      <c r="LAM44" s="114"/>
      <c r="LAN44" s="114"/>
      <c r="LAO44" s="114"/>
      <c r="LAP44" s="114"/>
      <c r="LAQ44" s="114"/>
      <c r="LAR44" s="114"/>
      <c r="LAS44" s="114"/>
      <c r="LAT44" s="114"/>
      <c r="LAU44" s="114"/>
      <c r="LAV44" s="114"/>
      <c r="LAW44" s="114"/>
      <c r="LAX44" s="114"/>
      <c r="LAY44" s="113"/>
      <c r="LAZ44" s="114"/>
      <c r="LBA44" s="114"/>
      <c r="LBB44" s="114"/>
      <c r="LBC44" s="114"/>
      <c r="LBD44" s="114"/>
      <c r="LBE44" s="114"/>
      <c r="LBF44" s="114"/>
      <c r="LBG44" s="114"/>
      <c r="LBH44" s="114"/>
      <c r="LBI44" s="114"/>
      <c r="LBJ44" s="114"/>
      <c r="LBK44" s="114"/>
      <c r="LBL44" s="114"/>
      <c r="LBM44" s="114"/>
      <c r="LBN44" s="114"/>
      <c r="LBO44" s="114"/>
      <c r="LBP44" s="114"/>
      <c r="LBQ44" s="114"/>
      <c r="LBR44" s="114"/>
      <c r="LBS44" s="114"/>
      <c r="LBT44" s="114"/>
      <c r="LBU44" s="113"/>
      <c r="LBV44" s="114"/>
      <c r="LBW44" s="114"/>
      <c r="LBX44" s="114"/>
      <c r="LBY44" s="114"/>
      <c r="LBZ44" s="114"/>
      <c r="LCA44" s="114"/>
      <c r="LCB44" s="114"/>
      <c r="LCC44" s="114"/>
      <c r="LCD44" s="114"/>
      <c r="LCE44" s="114"/>
      <c r="LCF44" s="114"/>
      <c r="LCG44" s="114"/>
      <c r="LCH44" s="114"/>
      <c r="LCI44" s="114"/>
      <c r="LCJ44" s="114"/>
      <c r="LCK44" s="114"/>
      <c r="LCL44" s="114"/>
      <c r="LCM44" s="114"/>
      <c r="LCN44" s="114"/>
      <c r="LCO44" s="114"/>
      <c r="LCP44" s="114"/>
      <c r="LCQ44" s="113"/>
      <c r="LCR44" s="114"/>
      <c r="LCS44" s="114"/>
      <c r="LCT44" s="114"/>
      <c r="LCU44" s="114"/>
      <c r="LCV44" s="114"/>
      <c r="LCW44" s="114"/>
      <c r="LCX44" s="114"/>
      <c r="LCY44" s="114"/>
      <c r="LCZ44" s="114"/>
      <c r="LDA44" s="114"/>
      <c r="LDB44" s="114"/>
      <c r="LDC44" s="114"/>
      <c r="LDD44" s="114"/>
      <c r="LDE44" s="114"/>
      <c r="LDF44" s="114"/>
      <c r="LDG44" s="114"/>
      <c r="LDH44" s="114"/>
      <c r="LDI44" s="114"/>
      <c r="LDJ44" s="114"/>
      <c r="LDK44" s="114"/>
      <c r="LDL44" s="114"/>
      <c r="LDM44" s="113"/>
      <c r="LDN44" s="114"/>
      <c r="LDO44" s="114"/>
      <c r="LDP44" s="114"/>
      <c r="LDQ44" s="114"/>
      <c r="LDR44" s="114"/>
      <c r="LDS44" s="114"/>
      <c r="LDT44" s="114"/>
      <c r="LDU44" s="114"/>
      <c r="LDV44" s="114"/>
      <c r="LDW44" s="114"/>
      <c r="LDX44" s="114"/>
      <c r="LDY44" s="114"/>
      <c r="LDZ44" s="114"/>
      <c r="LEA44" s="114"/>
      <c r="LEB44" s="114"/>
      <c r="LEC44" s="114"/>
      <c r="LED44" s="114"/>
      <c r="LEE44" s="114"/>
      <c r="LEF44" s="114"/>
      <c r="LEG44" s="114"/>
      <c r="LEH44" s="114"/>
      <c r="LEI44" s="113"/>
      <c r="LEJ44" s="114"/>
      <c r="LEK44" s="114"/>
      <c r="LEL44" s="114"/>
      <c r="LEM44" s="114"/>
      <c r="LEN44" s="114"/>
      <c r="LEO44" s="114"/>
      <c r="LEP44" s="114"/>
      <c r="LEQ44" s="114"/>
      <c r="LER44" s="114"/>
      <c r="LES44" s="114"/>
      <c r="LET44" s="114"/>
      <c r="LEU44" s="114"/>
      <c r="LEV44" s="114"/>
      <c r="LEW44" s="114"/>
      <c r="LEX44" s="114"/>
      <c r="LEY44" s="114"/>
      <c r="LEZ44" s="114"/>
      <c r="LFA44" s="114"/>
      <c r="LFB44" s="114"/>
      <c r="LFC44" s="114"/>
      <c r="LFD44" s="114"/>
      <c r="LFE44" s="113"/>
      <c r="LFF44" s="114"/>
      <c r="LFG44" s="114"/>
      <c r="LFH44" s="114"/>
      <c r="LFI44" s="114"/>
      <c r="LFJ44" s="114"/>
      <c r="LFK44" s="114"/>
      <c r="LFL44" s="114"/>
      <c r="LFM44" s="114"/>
      <c r="LFN44" s="114"/>
      <c r="LFO44" s="114"/>
      <c r="LFP44" s="114"/>
      <c r="LFQ44" s="114"/>
      <c r="LFR44" s="114"/>
      <c r="LFS44" s="114"/>
      <c r="LFT44" s="114"/>
      <c r="LFU44" s="114"/>
      <c r="LFV44" s="114"/>
      <c r="LFW44" s="114"/>
      <c r="LFX44" s="114"/>
      <c r="LFY44" s="114"/>
      <c r="LFZ44" s="114"/>
      <c r="LGA44" s="113"/>
      <c r="LGB44" s="114"/>
      <c r="LGC44" s="114"/>
      <c r="LGD44" s="114"/>
      <c r="LGE44" s="114"/>
      <c r="LGF44" s="114"/>
      <c r="LGG44" s="114"/>
      <c r="LGH44" s="114"/>
      <c r="LGI44" s="114"/>
      <c r="LGJ44" s="114"/>
      <c r="LGK44" s="114"/>
      <c r="LGL44" s="114"/>
      <c r="LGM44" s="114"/>
      <c r="LGN44" s="114"/>
      <c r="LGO44" s="114"/>
      <c r="LGP44" s="114"/>
      <c r="LGQ44" s="114"/>
      <c r="LGR44" s="114"/>
      <c r="LGS44" s="114"/>
      <c r="LGT44" s="114"/>
      <c r="LGU44" s="114"/>
      <c r="LGV44" s="114"/>
      <c r="LGW44" s="113"/>
      <c r="LGX44" s="114"/>
      <c r="LGY44" s="114"/>
      <c r="LGZ44" s="114"/>
      <c r="LHA44" s="114"/>
      <c r="LHB44" s="114"/>
      <c r="LHC44" s="114"/>
      <c r="LHD44" s="114"/>
      <c r="LHE44" s="114"/>
      <c r="LHF44" s="114"/>
      <c r="LHG44" s="114"/>
      <c r="LHH44" s="114"/>
      <c r="LHI44" s="114"/>
      <c r="LHJ44" s="114"/>
      <c r="LHK44" s="114"/>
      <c r="LHL44" s="114"/>
      <c r="LHM44" s="114"/>
      <c r="LHN44" s="114"/>
      <c r="LHO44" s="114"/>
      <c r="LHP44" s="114"/>
      <c r="LHQ44" s="114"/>
      <c r="LHR44" s="114"/>
      <c r="LHS44" s="113"/>
      <c r="LHT44" s="114"/>
      <c r="LHU44" s="114"/>
      <c r="LHV44" s="114"/>
      <c r="LHW44" s="114"/>
      <c r="LHX44" s="114"/>
      <c r="LHY44" s="114"/>
      <c r="LHZ44" s="114"/>
      <c r="LIA44" s="114"/>
      <c r="LIB44" s="114"/>
      <c r="LIC44" s="114"/>
      <c r="LID44" s="114"/>
      <c r="LIE44" s="114"/>
      <c r="LIF44" s="114"/>
      <c r="LIG44" s="114"/>
      <c r="LIH44" s="114"/>
      <c r="LII44" s="114"/>
      <c r="LIJ44" s="114"/>
      <c r="LIK44" s="114"/>
      <c r="LIL44" s="114"/>
      <c r="LIM44" s="114"/>
      <c r="LIN44" s="114"/>
      <c r="LIO44" s="113"/>
      <c r="LIP44" s="114"/>
      <c r="LIQ44" s="114"/>
      <c r="LIR44" s="114"/>
      <c r="LIS44" s="114"/>
      <c r="LIT44" s="114"/>
      <c r="LIU44" s="114"/>
      <c r="LIV44" s="114"/>
      <c r="LIW44" s="114"/>
      <c r="LIX44" s="114"/>
      <c r="LIY44" s="114"/>
      <c r="LIZ44" s="114"/>
      <c r="LJA44" s="114"/>
      <c r="LJB44" s="114"/>
      <c r="LJC44" s="114"/>
      <c r="LJD44" s="114"/>
      <c r="LJE44" s="114"/>
      <c r="LJF44" s="114"/>
      <c r="LJG44" s="114"/>
      <c r="LJH44" s="114"/>
      <c r="LJI44" s="114"/>
      <c r="LJJ44" s="114"/>
      <c r="LJK44" s="113"/>
      <c r="LJL44" s="114"/>
      <c r="LJM44" s="114"/>
      <c r="LJN44" s="114"/>
      <c r="LJO44" s="114"/>
      <c r="LJP44" s="114"/>
      <c r="LJQ44" s="114"/>
      <c r="LJR44" s="114"/>
      <c r="LJS44" s="114"/>
      <c r="LJT44" s="114"/>
      <c r="LJU44" s="114"/>
      <c r="LJV44" s="114"/>
      <c r="LJW44" s="114"/>
      <c r="LJX44" s="114"/>
      <c r="LJY44" s="114"/>
      <c r="LJZ44" s="114"/>
      <c r="LKA44" s="114"/>
      <c r="LKB44" s="114"/>
      <c r="LKC44" s="114"/>
      <c r="LKD44" s="114"/>
      <c r="LKE44" s="114"/>
      <c r="LKF44" s="114"/>
      <c r="LKG44" s="113"/>
      <c r="LKH44" s="114"/>
      <c r="LKI44" s="114"/>
      <c r="LKJ44" s="114"/>
      <c r="LKK44" s="114"/>
      <c r="LKL44" s="114"/>
      <c r="LKM44" s="114"/>
      <c r="LKN44" s="114"/>
      <c r="LKO44" s="114"/>
      <c r="LKP44" s="114"/>
      <c r="LKQ44" s="114"/>
      <c r="LKR44" s="114"/>
      <c r="LKS44" s="114"/>
      <c r="LKT44" s="114"/>
      <c r="LKU44" s="114"/>
      <c r="LKV44" s="114"/>
      <c r="LKW44" s="114"/>
      <c r="LKX44" s="114"/>
      <c r="LKY44" s="114"/>
      <c r="LKZ44" s="114"/>
      <c r="LLA44" s="114"/>
      <c r="LLB44" s="114"/>
      <c r="LLC44" s="113"/>
      <c r="LLD44" s="114"/>
      <c r="LLE44" s="114"/>
      <c r="LLF44" s="114"/>
      <c r="LLG44" s="114"/>
      <c r="LLH44" s="114"/>
      <c r="LLI44" s="114"/>
      <c r="LLJ44" s="114"/>
      <c r="LLK44" s="114"/>
      <c r="LLL44" s="114"/>
      <c r="LLM44" s="114"/>
      <c r="LLN44" s="114"/>
      <c r="LLO44" s="114"/>
      <c r="LLP44" s="114"/>
      <c r="LLQ44" s="114"/>
      <c r="LLR44" s="114"/>
      <c r="LLS44" s="114"/>
      <c r="LLT44" s="114"/>
      <c r="LLU44" s="114"/>
      <c r="LLV44" s="114"/>
      <c r="LLW44" s="114"/>
      <c r="LLX44" s="114"/>
      <c r="LLY44" s="113"/>
      <c r="LLZ44" s="114"/>
      <c r="LMA44" s="114"/>
      <c r="LMB44" s="114"/>
      <c r="LMC44" s="114"/>
      <c r="LMD44" s="114"/>
      <c r="LME44" s="114"/>
      <c r="LMF44" s="114"/>
      <c r="LMG44" s="114"/>
      <c r="LMH44" s="114"/>
      <c r="LMI44" s="114"/>
      <c r="LMJ44" s="114"/>
      <c r="LMK44" s="114"/>
      <c r="LML44" s="114"/>
      <c r="LMM44" s="114"/>
      <c r="LMN44" s="114"/>
      <c r="LMO44" s="114"/>
      <c r="LMP44" s="114"/>
      <c r="LMQ44" s="114"/>
      <c r="LMR44" s="114"/>
      <c r="LMS44" s="114"/>
      <c r="LMT44" s="114"/>
      <c r="LMU44" s="113"/>
      <c r="LMV44" s="114"/>
      <c r="LMW44" s="114"/>
      <c r="LMX44" s="114"/>
      <c r="LMY44" s="114"/>
      <c r="LMZ44" s="114"/>
      <c r="LNA44" s="114"/>
      <c r="LNB44" s="114"/>
      <c r="LNC44" s="114"/>
      <c r="LND44" s="114"/>
      <c r="LNE44" s="114"/>
      <c r="LNF44" s="114"/>
      <c r="LNG44" s="114"/>
      <c r="LNH44" s="114"/>
      <c r="LNI44" s="114"/>
      <c r="LNJ44" s="114"/>
      <c r="LNK44" s="114"/>
      <c r="LNL44" s="114"/>
      <c r="LNM44" s="114"/>
      <c r="LNN44" s="114"/>
      <c r="LNO44" s="114"/>
      <c r="LNP44" s="114"/>
      <c r="LNQ44" s="113"/>
      <c r="LNR44" s="114"/>
      <c r="LNS44" s="114"/>
      <c r="LNT44" s="114"/>
      <c r="LNU44" s="114"/>
      <c r="LNV44" s="114"/>
      <c r="LNW44" s="114"/>
      <c r="LNX44" s="114"/>
      <c r="LNY44" s="114"/>
      <c r="LNZ44" s="114"/>
      <c r="LOA44" s="114"/>
      <c r="LOB44" s="114"/>
      <c r="LOC44" s="114"/>
      <c r="LOD44" s="114"/>
      <c r="LOE44" s="114"/>
      <c r="LOF44" s="114"/>
      <c r="LOG44" s="114"/>
      <c r="LOH44" s="114"/>
      <c r="LOI44" s="114"/>
      <c r="LOJ44" s="114"/>
      <c r="LOK44" s="114"/>
      <c r="LOL44" s="114"/>
      <c r="LOM44" s="113"/>
      <c r="LON44" s="114"/>
      <c r="LOO44" s="114"/>
      <c r="LOP44" s="114"/>
      <c r="LOQ44" s="114"/>
      <c r="LOR44" s="114"/>
      <c r="LOS44" s="114"/>
      <c r="LOT44" s="114"/>
      <c r="LOU44" s="114"/>
      <c r="LOV44" s="114"/>
      <c r="LOW44" s="114"/>
      <c r="LOX44" s="114"/>
      <c r="LOY44" s="114"/>
      <c r="LOZ44" s="114"/>
      <c r="LPA44" s="114"/>
      <c r="LPB44" s="114"/>
      <c r="LPC44" s="114"/>
      <c r="LPD44" s="114"/>
      <c r="LPE44" s="114"/>
      <c r="LPF44" s="114"/>
      <c r="LPG44" s="114"/>
      <c r="LPH44" s="114"/>
      <c r="LPI44" s="113"/>
      <c r="LPJ44" s="114"/>
      <c r="LPK44" s="114"/>
      <c r="LPL44" s="114"/>
      <c r="LPM44" s="114"/>
      <c r="LPN44" s="114"/>
      <c r="LPO44" s="114"/>
      <c r="LPP44" s="114"/>
      <c r="LPQ44" s="114"/>
      <c r="LPR44" s="114"/>
      <c r="LPS44" s="114"/>
      <c r="LPT44" s="114"/>
      <c r="LPU44" s="114"/>
      <c r="LPV44" s="114"/>
      <c r="LPW44" s="114"/>
      <c r="LPX44" s="114"/>
      <c r="LPY44" s="114"/>
      <c r="LPZ44" s="114"/>
      <c r="LQA44" s="114"/>
      <c r="LQB44" s="114"/>
      <c r="LQC44" s="114"/>
      <c r="LQD44" s="114"/>
      <c r="LQE44" s="113"/>
      <c r="LQF44" s="114"/>
      <c r="LQG44" s="114"/>
      <c r="LQH44" s="114"/>
      <c r="LQI44" s="114"/>
      <c r="LQJ44" s="114"/>
      <c r="LQK44" s="114"/>
      <c r="LQL44" s="114"/>
      <c r="LQM44" s="114"/>
      <c r="LQN44" s="114"/>
      <c r="LQO44" s="114"/>
      <c r="LQP44" s="114"/>
      <c r="LQQ44" s="114"/>
      <c r="LQR44" s="114"/>
      <c r="LQS44" s="114"/>
      <c r="LQT44" s="114"/>
      <c r="LQU44" s="114"/>
      <c r="LQV44" s="114"/>
      <c r="LQW44" s="114"/>
      <c r="LQX44" s="114"/>
      <c r="LQY44" s="114"/>
      <c r="LQZ44" s="114"/>
      <c r="LRA44" s="113"/>
      <c r="LRB44" s="114"/>
      <c r="LRC44" s="114"/>
      <c r="LRD44" s="114"/>
      <c r="LRE44" s="114"/>
      <c r="LRF44" s="114"/>
      <c r="LRG44" s="114"/>
      <c r="LRH44" s="114"/>
      <c r="LRI44" s="114"/>
      <c r="LRJ44" s="114"/>
      <c r="LRK44" s="114"/>
      <c r="LRL44" s="114"/>
      <c r="LRM44" s="114"/>
      <c r="LRN44" s="114"/>
      <c r="LRO44" s="114"/>
      <c r="LRP44" s="114"/>
      <c r="LRQ44" s="114"/>
      <c r="LRR44" s="114"/>
      <c r="LRS44" s="114"/>
      <c r="LRT44" s="114"/>
      <c r="LRU44" s="114"/>
      <c r="LRV44" s="114"/>
      <c r="LRW44" s="113"/>
      <c r="LRX44" s="114"/>
      <c r="LRY44" s="114"/>
      <c r="LRZ44" s="114"/>
      <c r="LSA44" s="114"/>
      <c r="LSB44" s="114"/>
      <c r="LSC44" s="114"/>
      <c r="LSD44" s="114"/>
      <c r="LSE44" s="114"/>
      <c r="LSF44" s="114"/>
      <c r="LSG44" s="114"/>
      <c r="LSH44" s="114"/>
      <c r="LSI44" s="114"/>
      <c r="LSJ44" s="114"/>
      <c r="LSK44" s="114"/>
      <c r="LSL44" s="114"/>
      <c r="LSM44" s="114"/>
      <c r="LSN44" s="114"/>
      <c r="LSO44" s="114"/>
      <c r="LSP44" s="114"/>
      <c r="LSQ44" s="114"/>
      <c r="LSR44" s="114"/>
      <c r="LSS44" s="113"/>
      <c r="LST44" s="114"/>
      <c r="LSU44" s="114"/>
      <c r="LSV44" s="114"/>
      <c r="LSW44" s="114"/>
      <c r="LSX44" s="114"/>
      <c r="LSY44" s="114"/>
      <c r="LSZ44" s="114"/>
      <c r="LTA44" s="114"/>
      <c r="LTB44" s="114"/>
      <c r="LTC44" s="114"/>
      <c r="LTD44" s="114"/>
      <c r="LTE44" s="114"/>
      <c r="LTF44" s="114"/>
      <c r="LTG44" s="114"/>
      <c r="LTH44" s="114"/>
      <c r="LTI44" s="114"/>
      <c r="LTJ44" s="114"/>
      <c r="LTK44" s="114"/>
      <c r="LTL44" s="114"/>
      <c r="LTM44" s="114"/>
      <c r="LTN44" s="114"/>
      <c r="LTO44" s="113"/>
      <c r="LTP44" s="114"/>
      <c r="LTQ44" s="114"/>
      <c r="LTR44" s="114"/>
      <c r="LTS44" s="114"/>
      <c r="LTT44" s="114"/>
      <c r="LTU44" s="114"/>
      <c r="LTV44" s="114"/>
      <c r="LTW44" s="114"/>
      <c r="LTX44" s="114"/>
      <c r="LTY44" s="114"/>
      <c r="LTZ44" s="114"/>
      <c r="LUA44" s="114"/>
      <c r="LUB44" s="114"/>
      <c r="LUC44" s="114"/>
      <c r="LUD44" s="114"/>
      <c r="LUE44" s="114"/>
      <c r="LUF44" s="114"/>
      <c r="LUG44" s="114"/>
      <c r="LUH44" s="114"/>
      <c r="LUI44" s="114"/>
      <c r="LUJ44" s="114"/>
      <c r="LUK44" s="113"/>
      <c r="LUL44" s="114"/>
      <c r="LUM44" s="114"/>
      <c r="LUN44" s="114"/>
      <c r="LUO44" s="114"/>
      <c r="LUP44" s="114"/>
      <c r="LUQ44" s="114"/>
      <c r="LUR44" s="114"/>
      <c r="LUS44" s="114"/>
      <c r="LUT44" s="114"/>
      <c r="LUU44" s="114"/>
      <c r="LUV44" s="114"/>
      <c r="LUW44" s="114"/>
      <c r="LUX44" s="114"/>
      <c r="LUY44" s="114"/>
      <c r="LUZ44" s="114"/>
      <c r="LVA44" s="114"/>
      <c r="LVB44" s="114"/>
      <c r="LVC44" s="114"/>
      <c r="LVD44" s="114"/>
      <c r="LVE44" s="114"/>
      <c r="LVF44" s="114"/>
      <c r="LVG44" s="113"/>
      <c r="LVH44" s="114"/>
      <c r="LVI44" s="114"/>
      <c r="LVJ44" s="114"/>
      <c r="LVK44" s="114"/>
      <c r="LVL44" s="114"/>
      <c r="LVM44" s="114"/>
      <c r="LVN44" s="114"/>
      <c r="LVO44" s="114"/>
      <c r="LVP44" s="114"/>
      <c r="LVQ44" s="114"/>
      <c r="LVR44" s="114"/>
      <c r="LVS44" s="114"/>
      <c r="LVT44" s="114"/>
      <c r="LVU44" s="114"/>
      <c r="LVV44" s="114"/>
      <c r="LVW44" s="114"/>
      <c r="LVX44" s="114"/>
      <c r="LVY44" s="114"/>
      <c r="LVZ44" s="114"/>
      <c r="LWA44" s="114"/>
      <c r="LWB44" s="114"/>
      <c r="LWC44" s="113"/>
      <c r="LWD44" s="114"/>
      <c r="LWE44" s="114"/>
      <c r="LWF44" s="114"/>
      <c r="LWG44" s="114"/>
      <c r="LWH44" s="114"/>
      <c r="LWI44" s="114"/>
      <c r="LWJ44" s="114"/>
      <c r="LWK44" s="114"/>
      <c r="LWL44" s="114"/>
      <c r="LWM44" s="114"/>
      <c r="LWN44" s="114"/>
      <c r="LWO44" s="114"/>
      <c r="LWP44" s="114"/>
      <c r="LWQ44" s="114"/>
      <c r="LWR44" s="114"/>
      <c r="LWS44" s="114"/>
      <c r="LWT44" s="114"/>
      <c r="LWU44" s="114"/>
      <c r="LWV44" s="114"/>
      <c r="LWW44" s="114"/>
      <c r="LWX44" s="114"/>
      <c r="LWY44" s="113"/>
      <c r="LWZ44" s="114"/>
      <c r="LXA44" s="114"/>
      <c r="LXB44" s="114"/>
      <c r="LXC44" s="114"/>
      <c r="LXD44" s="114"/>
      <c r="LXE44" s="114"/>
      <c r="LXF44" s="114"/>
      <c r="LXG44" s="114"/>
      <c r="LXH44" s="114"/>
      <c r="LXI44" s="114"/>
      <c r="LXJ44" s="114"/>
      <c r="LXK44" s="114"/>
      <c r="LXL44" s="114"/>
      <c r="LXM44" s="114"/>
      <c r="LXN44" s="114"/>
      <c r="LXO44" s="114"/>
      <c r="LXP44" s="114"/>
      <c r="LXQ44" s="114"/>
      <c r="LXR44" s="114"/>
      <c r="LXS44" s="114"/>
      <c r="LXT44" s="114"/>
      <c r="LXU44" s="113"/>
      <c r="LXV44" s="114"/>
      <c r="LXW44" s="114"/>
      <c r="LXX44" s="114"/>
      <c r="LXY44" s="114"/>
      <c r="LXZ44" s="114"/>
      <c r="LYA44" s="114"/>
      <c r="LYB44" s="114"/>
      <c r="LYC44" s="114"/>
      <c r="LYD44" s="114"/>
      <c r="LYE44" s="114"/>
      <c r="LYF44" s="114"/>
      <c r="LYG44" s="114"/>
      <c r="LYH44" s="114"/>
      <c r="LYI44" s="114"/>
      <c r="LYJ44" s="114"/>
      <c r="LYK44" s="114"/>
      <c r="LYL44" s="114"/>
      <c r="LYM44" s="114"/>
      <c r="LYN44" s="114"/>
      <c r="LYO44" s="114"/>
      <c r="LYP44" s="114"/>
      <c r="LYQ44" s="113"/>
      <c r="LYR44" s="114"/>
      <c r="LYS44" s="114"/>
      <c r="LYT44" s="114"/>
      <c r="LYU44" s="114"/>
      <c r="LYV44" s="114"/>
      <c r="LYW44" s="114"/>
      <c r="LYX44" s="114"/>
      <c r="LYY44" s="114"/>
      <c r="LYZ44" s="114"/>
      <c r="LZA44" s="114"/>
      <c r="LZB44" s="114"/>
      <c r="LZC44" s="114"/>
      <c r="LZD44" s="114"/>
      <c r="LZE44" s="114"/>
      <c r="LZF44" s="114"/>
      <c r="LZG44" s="114"/>
      <c r="LZH44" s="114"/>
      <c r="LZI44" s="114"/>
      <c r="LZJ44" s="114"/>
      <c r="LZK44" s="114"/>
      <c r="LZL44" s="114"/>
      <c r="LZM44" s="113"/>
      <c r="LZN44" s="114"/>
      <c r="LZO44" s="114"/>
      <c r="LZP44" s="114"/>
      <c r="LZQ44" s="114"/>
      <c r="LZR44" s="114"/>
      <c r="LZS44" s="114"/>
      <c r="LZT44" s="114"/>
      <c r="LZU44" s="114"/>
      <c r="LZV44" s="114"/>
      <c r="LZW44" s="114"/>
      <c r="LZX44" s="114"/>
      <c r="LZY44" s="114"/>
      <c r="LZZ44" s="114"/>
      <c r="MAA44" s="114"/>
      <c r="MAB44" s="114"/>
      <c r="MAC44" s="114"/>
      <c r="MAD44" s="114"/>
      <c r="MAE44" s="114"/>
      <c r="MAF44" s="114"/>
      <c r="MAG44" s="114"/>
      <c r="MAH44" s="114"/>
      <c r="MAI44" s="113"/>
      <c r="MAJ44" s="114"/>
      <c r="MAK44" s="114"/>
      <c r="MAL44" s="114"/>
      <c r="MAM44" s="114"/>
      <c r="MAN44" s="114"/>
      <c r="MAO44" s="114"/>
      <c r="MAP44" s="114"/>
      <c r="MAQ44" s="114"/>
      <c r="MAR44" s="114"/>
      <c r="MAS44" s="114"/>
      <c r="MAT44" s="114"/>
      <c r="MAU44" s="114"/>
      <c r="MAV44" s="114"/>
      <c r="MAW44" s="114"/>
      <c r="MAX44" s="114"/>
      <c r="MAY44" s="114"/>
      <c r="MAZ44" s="114"/>
      <c r="MBA44" s="114"/>
      <c r="MBB44" s="114"/>
      <c r="MBC44" s="114"/>
      <c r="MBD44" s="114"/>
      <c r="MBE44" s="113"/>
      <c r="MBF44" s="114"/>
      <c r="MBG44" s="114"/>
      <c r="MBH44" s="114"/>
      <c r="MBI44" s="114"/>
      <c r="MBJ44" s="114"/>
      <c r="MBK44" s="114"/>
      <c r="MBL44" s="114"/>
      <c r="MBM44" s="114"/>
      <c r="MBN44" s="114"/>
      <c r="MBO44" s="114"/>
      <c r="MBP44" s="114"/>
      <c r="MBQ44" s="114"/>
      <c r="MBR44" s="114"/>
      <c r="MBS44" s="114"/>
      <c r="MBT44" s="114"/>
      <c r="MBU44" s="114"/>
      <c r="MBV44" s="114"/>
      <c r="MBW44" s="114"/>
      <c r="MBX44" s="114"/>
      <c r="MBY44" s="114"/>
      <c r="MBZ44" s="114"/>
      <c r="MCA44" s="113"/>
      <c r="MCB44" s="114"/>
      <c r="MCC44" s="114"/>
      <c r="MCD44" s="114"/>
      <c r="MCE44" s="114"/>
      <c r="MCF44" s="114"/>
      <c r="MCG44" s="114"/>
      <c r="MCH44" s="114"/>
      <c r="MCI44" s="114"/>
      <c r="MCJ44" s="114"/>
      <c r="MCK44" s="114"/>
      <c r="MCL44" s="114"/>
      <c r="MCM44" s="114"/>
      <c r="MCN44" s="114"/>
      <c r="MCO44" s="114"/>
      <c r="MCP44" s="114"/>
      <c r="MCQ44" s="114"/>
      <c r="MCR44" s="114"/>
      <c r="MCS44" s="114"/>
      <c r="MCT44" s="114"/>
      <c r="MCU44" s="114"/>
      <c r="MCV44" s="114"/>
      <c r="MCW44" s="113"/>
      <c r="MCX44" s="114"/>
      <c r="MCY44" s="114"/>
      <c r="MCZ44" s="114"/>
      <c r="MDA44" s="114"/>
      <c r="MDB44" s="114"/>
      <c r="MDC44" s="114"/>
      <c r="MDD44" s="114"/>
      <c r="MDE44" s="114"/>
      <c r="MDF44" s="114"/>
      <c r="MDG44" s="114"/>
      <c r="MDH44" s="114"/>
      <c r="MDI44" s="114"/>
      <c r="MDJ44" s="114"/>
      <c r="MDK44" s="114"/>
      <c r="MDL44" s="114"/>
      <c r="MDM44" s="114"/>
      <c r="MDN44" s="114"/>
      <c r="MDO44" s="114"/>
      <c r="MDP44" s="114"/>
      <c r="MDQ44" s="114"/>
      <c r="MDR44" s="114"/>
      <c r="MDS44" s="113"/>
      <c r="MDT44" s="114"/>
      <c r="MDU44" s="114"/>
      <c r="MDV44" s="114"/>
      <c r="MDW44" s="114"/>
      <c r="MDX44" s="114"/>
      <c r="MDY44" s="114"/>
      <c r="MDZ44" s="114"/>
      <c r="MEA44" s="114"/>
      <c r="MEB44" s="114"/>
      <c r="MEC44" s="114"/>
      <c r="MED44" s="114"/>
      <c r="MEE44" s="114"/>
      <c r="MEF44" s="114"/>
      <c r="MEG44" s="114"/>
      <c r="MEH44" s="114"/>
      <c r="MEI44" s="114"/>
      <c r="MEJ44" s="114"/>
      <c r="MEK44" s="114"/>
      <c r="MEL44" s="114"/>
      <c r="MEM44" s="114"/>
      <c r="MEN44" s="114"/>
      <c r="MEO44" s="113"/>
      <c r="MEP44" s="114"/>
      <c r="MEQ44" s="114"/>
      <c r="MER44" s="114"/>
      <c r="MES44" s="114"/>
      <c r="MET44" s="114"/>
      <c r="MEU44" s="114"/>
      <c r="MEV44" s="114"/>
      <c r="MEW44" s="114"/>
      <c r="MEX44" s="114"/>
      <c r="MEY44" s="114"/>
      <c r="MEZ44" s="114"/>
      <c r="MFA44" s="114"/>
      <c r="MFB44" s="114"/>
      <c r="MFC44" s="114"/>
      <c r="MFD44" s="114"/>
      <c r="MFE44" s="114"/>
      <c r="MFF44" s="114"/>
      <c r="MFG44" s="114"/>
      <c r="MFH44" s="114"/>
      <c r="MFI44" s="114"/>
      <c r="MFJ44" s="114"/>
      <c r="MFK44" s="113"/>
      <c r="MFL44" s="114"/>
      <c r="MFM44" s="114"/>
      <c r="MFN44" s="114"/>
      <c r="MFO44" s="114"/>
      <c r="MFP44" s="114"/>
      <c r="MFQ44" s="114"/>
      <c r="MFR44" s="114"/>
      <c r="MFS44" s="114"/>
      <c r="MFT44" s="114"/>
      <c r="MFU44" s="114"/>
      <c r="MFV44" s="114"/>
      <c r="MFW44" s="114"/>
      <c r="MFX44" s="114"/>
      <c r="MFY44" s="114"/>
      <c r="MFZ44" s="114"/>
      <c r="MGA44" s="114"/>
      <c r="MGB44" s="114"/>
      <c r="MGC44" s="114"/>
      <c r="MGD44" s="114"/>
      <c r="MGE44" s="114"/>
      <c r="MGF44" s="114"/>
      <c r="MGG44" s="113"/>
      <c r="MGH44" s="114"/>
      <c r="MGI44" s="114"/>
      <c r="MGJ44" s="114"/>
      <c r="MGK44" s="114"/>
      <c r="MGL44" s="114"/>
      <c r="MGM44" s="114"/>
      <c r="MGN44" s="114"/>
      <c r="MGO44" s="114"/>
      <c r="MGP44" s="114"/>
      <c r="MGQ44" s="114"/>
      <c r="MGR44" s="114"/>
      <c r="MGS44" s="114"/>
      <c r="MGT44" s="114"/>
      <c r="MGU44" s="114"/>
      <c r="MGV44" s="114"/>
      <c r="MGW44" s="114"/>
      <c r="MGX44" s="114"/>
      <c r="MGY44" s="114"/>
      <c r="MGZ44" s="114"/>
      <c r="MHA44" s="114"/>
      <c r="MHB44" s="114"/>
      <c r="MHC44" s="113"/>
      <c r="MHD44" s="114"/>
      <c r="MHE44" s="114"/>
      <c r="MHF44" s="114"/>
      <c r="MHG44" s="114"/>
      <c r="MHH44" s="114"/>
      <c r="MHI44" s="114"/>
      <c r="MHJ44" s="114"/>
      <c r="MHK44" s="114"/>
      <c r="MHL44" s="114"/>
      <c r="MHM44" s="114"/>
      <c r="MHN44" s="114"/>
      <c r="MHO44" s="114"/>
      <c r="MHP44" s="114"/>
      <c r="MHQ44" s="114"/>
      <c r="MHR44" s="114"/>
      <c r="MHS44" s="114"/>
      <c r="MHT44" s="114"/>
      <c r="MHU44" s="114"/>
      <c r="MHV44" s="114"/>
      <c r="MHW44" s="114"/>
      <c r="MHX44" s="114"/>
      <c r="MHY44" s="113"/>
      <c r="MHZ44" s="114"/>
      <c r="MIA44" s="114"/>
      <c r="MIB44" s="114"/>
      <c r="MIC44" s="114"/>
      <c r="MID44" s="114"/>
      <c r="MIE44" s="114"/>
      <c r="MIF44" s="114"/>
      <c r="MIG44" s="114"/>
      <c r="MIH44" s="114"/>
      <c r="MII44" s="114"/>
      <c r="MIJ44" s="114"/>
      <c r="MIK44" s="114"/>
      <c r="MIL44" s="114"/>
      <c r="MIM44" s="114"/>
      <c r="MIN44" s="114"/>
      <c r="MIO44" s="114"/>
      <c r="MIP44" s="114"/>
      <c r="MIQ44" s="114"/>
      <c r="MIR44" s="114"/>
      <c r="MIS44" s="114"/>
      <c r="MIT44" s="114"/>
      <c r="MIU44" s="113"/>
      <c r="MIV44" s="114"/>
      <c r="MIW44" s="114"/>
      <c r="MIX44" s="114"/>
      <c r="MIY44" s="114"/>
      <c r="MIZ44" s="114"/>
      <c r="MJA44" s="114"/>
      <c r="MJB44" s="114"/>
      <c r="MJC44" s="114"/>
      <c r="MJD44" s="114"/>
      <c r="MJE44" s="114"/>
      <c r="MJF44" s="114"/>
      <c r="MJG44" s="114"/>
      <c r="MJH44" s="114"/>
      <c r="MJI44" s="114"/>
      <c r="MJJ44" s="114"/>
      <c r="MJK44" s="114"/>
      <c r="MJL44" s="114"/>
      <c r="MJM44" s="114"/>
      <c r="MJN44" s="114"/>
      <c r="MJO44" s="114"/>
      <c r="MJP44" s="114"/>
      <c r="MJQ44" s="113"/>
      <c r="MJR44" s="114"/>
      <c r="MJS44" s="114"/>
      <c r="MJT44" s="114"/>
      <c r="MJU44" s="114"/>
      <c r="MJV44" s="114"/>
      <c r="MJW44" s="114"/>
      <c r="MJX44" s="114"/>
      <c r="MJY44" s="114"/>
      <c r="MJZ44" s="114"/>
      <c r="MKA44" s="114"/>
      <c r="MKB44" s="114"/>
      <c r="MKC44" s="114"/>
      <c r="MKD44" s="114"/>
      <c r="MKE44" s="114"/>
      <c r="MKF44" s="114"/>
      <c r="MKG44" s="114"/>
      <c r="MKH44" s="114"/>
      <c r="MKI44" s="114"/>
      <c r="MKJ44" s="114"/>
      <c r="MKK44" s="114"/>
      <c r="MKL44" s="114"/>
      <c r="MKM44" s="113"/>
      <c r="MKN44" s="114"/>
      <c r="MKO44" s="114"/>
      <c r="MKP44" s="114"/>
      <c r="MKQ44" s="114"/>
      <c r="MKR44" s="114"/>
      <c r="MKS44" s="114"/>
      <c r="MKT44" s="114"/>
      <c r="MKU44" s="114"/>
      <c r="MKV44" s="114"/>
      <c r="MKW44" s="114"/>
      <c r="MKX44" s="114"/>
      <c r="MKY44" s="114"/>
      <c r="MKZ44" s="114"/>
      <c r="MLA44" s="114"/>
      <c r="MLB44" s="114"/>
      <c r="MLC44" s="114"/>
      <c r="MLD44" s="114"/>
      <c r="MLE44" s="114"/>
      <c r="MLF44" s="114"/>
      <c r="MLG44" s="114"/>
      <c r="MLH44" s="114"/>
      <c r="MLI44" s="113"/>
      <c r="MLJ44" s="114"/>
      <c r="MLK44" s="114"/>
      <c r="MLL44" s="114"/>
      <c r="MLM44" s="114"/>
      <c r="MLN44" s="114"/>
      <c r="MLO44" s="114"/>
      <c r="MLP44" s="114"/>
      <c r="MLQ44" s="114"/>
      <c r="MLR44" s="114"/>
      <c r="MLS44" s="114"/>
      <c r="MLT44" s="114"/>
      <c r="MLU44" s="114"/>
      <c r="MLV44" s="114"/>
      <c r="MLW44" s="114"/>
      <c r="MLX44" s="114"/>
      <c r="MLY44" s="114"/>
      <c r="MLZ44" s="114"/>
      <c r="MMA44" s="114"/>
      <c r="MMB44" s="114"/>
      <c r="MMC44" s="114"/>
      <c r="MMD44" s="114"/>
      <c r="MME44" s="113"/>
      <c r="MMF44" s="114"/>
      <c r="MMG44" s="114"/>
      <c r="MMH44" s="114"/>
      <c r="MMI44" s="114"/>
      <c r="MMJ44" s="114"/>
      <c r="MMK44" s="114"/>
      <c r="MML44" s="114"/>
      <c r="MMM44" s="114"/>
      <c r="MMN44" s="114"/>
      <c r="MMO44" s="114"/>
      <c r="MMP44" s="114"/>
      <c r="MMQ44" s="114"/>
      <c r="MMR44" s="114"/>
      <c r="MMS44" s="114"/>
      <c r="MMT44" s="114"/>
      <c r="MMU44" s="114"/>
      <c r="MMV44" s="114"/>
      <c r="MMW44" s="114"/>
      <c r="MMX44" s="114"/>
      <c r="MMY44" s="114"/>
      <c r="MMZ44" s="114"/>
      <c r="MNA44" s="113"/>
      <c r="MNB44" s="114"/>
      <c r="MNC44" s="114"/>
      <c r="MND44" s="114"/>
      <c r="MNE44" s="114"/>
      <c r="MNF44" s="114"/>
      <c r="MNG44" s="114"/>
      <c r="MNH44" s="114"/>
      <c r="MNI44" s="114"/>
      <c r="MNJ44" s="114"/>
      <c r="MNK44" s="114"/>
      <c r="MNL44" s="114"/>
      <c r="MNM44" s="114"/>
      <c r="MNN44" s="114"/>
      <c r="MNO44" s="114"/>
      <c r="MNP44" s="114"/>
      <c r="MNQ44" s="114"/>
      <c r="MNR44" s="114"/>
      <c r="MNS44" s="114"/>
      <c r="MNT44" s="114"/>
      <c r="MNU44" s="114"/>
      <c r="MNV44" s="114"/>
      <c r="MNW44" s="113"/>
      <c r="MNX44" s="114"/>
      <c r="MNY44" s="114"/>
      <c r="MNZ44" s="114"/>
      <c r="MOA44" s="114"/>
      <c r="MOB44" s="114"/>
      <c r="MOC44" s="114"/>
      <c r="MOD44" s="114"/>
      <c r="MOE44" s="114"/>
      <c r="MOF44" s="114"/>
      <c r="MOG44" s="114"/>
      <c r="MOH44" s="114"/>
      <c r="MOI44" s="114"/>
      <c r="MOJ44" s="114"/>
      <c r="MOK44" s="114"/>
      <c r="MOL44" s="114"/>
      <c r="MOM44" s="114"/>
      <c r="MON44" s="114"/>
      <c r="MOO44" s="114"/>
      <c r="MOP44" s="114"/>
      <c r="MOQ44" s="114"/>
      <c r="MOR44" s="114"/>
      <c r="MOS44" s="113"/>
      <c r="MOT44" s="114"/>
      <c r="MOU44" s="114"/>
      <c r="MOV44" s="114"/>
      <c r="MOW44" s="114"/>
      <c r="MOX44" s="114"/>
      <c r="MOY44" s="114"/>
      <c r="MOZ44" s="114"/>
      <c r="MPA44" s="114"/>
      <c r="MPB44" s="114"/>
      <c r="MPC44" s="114"/>
      <c r="MPD44" s="114"/>
      <c r="MPE44" s="114"/>
      <c r="MPF44" s="114"/>
      <c r="MPG44" s="114"/>
      <c r="MPH44" s="114"/>
      <c r="MPI44" s="114"/>
      <c r="MPJ44" s="114"/>
      <c r="MPK44" s="114"/>
      <c r="MPL44" s="114"/>
      <c r="MPM44" s="114"/>
      <c r="MPN44" s="114"/>
      <c r="MPO44" s="113"/>
      <c r="MPP44" s="114"/>
      <c r="MPQ44" s="114"/>
      <c r="MPR44" s="114"/>
      <c r="MPS44" s="114"/>
      <c r="MPT44" s="114"/>
      <c r="MPU44" s="114"/>
      <c r="MPV44" s="114"/>
      <c r="MPW44" s="114"/>
      <c r="MPX44" s="114"/>
      <c r="MPY44" s="114"/>
      <c r="MPZ44" s="114"/>
      <c r="MQA44" s="114"/>
      <c r="MQB44" s="114"/>
      <c r="MQC44" s="114"/>
      <c r="MQD44" s="114"/>
      <c r="MQE44" s="114"/>
      <c r="MQF44" s="114"/>
      <c r="MQG44" s="114"/>
      <c r="MQH44" s="114"/>
      <c r="MQI44" s="114"/>
      <c r="MQJ44" s="114"/>
      <c r="MQK44" s="113"/>
      <c r="MQL44" s="114"/>
      <c r="MQM44" s="114"/>
      <c r="MQN44" s="114"/>
      <c r="MQO44" s="114"/>
      <c r="MQP44" s="114"/>
      <c r="MQQ44" s="114"/>
      <c r="MQR44" s="114"/>
      <c r="MQS44" s="114"/>
      <c r="MQT44" s="114"/>
      <c r="MQU44" s="114"/>
      <c r="MQV44" s="114"/>
      <c r="MQW44" s="114"/>
      <c r="MQX44" s="114"/>
      <c r="MQY44" s="114"/>
      <c r="MQZ44" s="114"/>
      <c r="MRA44" s="114"/>
      <c r="MRB44" s="114"/>
      <c r="MRC44" s="114"/>
      <c r="MRD44" s="114"/>
      <c r="MRE44" s="114"/>
      <c r="MRF44" s="114"/>
      <c r="MRG44" s="113"/>
      <c r="MRH44" s="114"/>
      <c r="MRI44" s="114"/>
      <c r="MRJ44" s="114"/>
      <c r="MRK44" s="114"/>
      <c r="MRL44" s="114"/>
      <c r="MRM44" s="114"/>
      <c r="MRN44" s="114"/>
      <c r="MRO44" s="114"/>
      <c r="MRP44" s="114"/>
      <c r="MRQ44" s="114"/>
      <c r="MRR44" s="114"/>
      <c r="MRS44" s="114"/>
      <c r="MRT44" s="114"/>
      <c r="MRU44" s="114"/>
      <c r="MRV44" s="114"/>
      <c r="MRW44" s="114"/>
      <c r="MRX44" s="114"/>
      <c r="MRY44" s="114"/>
      <c r="MRZ44" s="114"/>
      <c r="MSA44" s="114"/>
      <c r="MSB44" s="114"/>
      <c r="MSC44" s="113"/>
      <c r="MSD44" s="114"/>
      <c r="MSE44" s="114"/>
      <c r="MSF44" s="114"/>
      <c r="MSG44" s="114"/>
      <c r="MSH44" s="114"/>
      <c r="MSI44" s="114"/>
      <c r="MSJ44" s="114"/>
      <c r="MSK44" s="114"/>
      <c r="MSL44" s="114"/>
      <c r="MSM44" s="114"/>
      <c r="MSN44" s="114"/>
      <c r="MSO44" s="114"/>
      <c r="MSP44" s="114"/>
      <c r="MSQ44" s="114"/>
      <c r="MSR44" s="114"/>
      <c r="MSS44" s="114"/>
      <c r="MST44" s="114"/>
      <c r="MSU44" s="114"/>
      <c r="MSV44" s="114"/>
      <c r="MSW44" s="114"/>
      <c r="MSX44" s="114"/>
      <c r="MSY44" s="113"/>
      <c r="MSZ44" s="114"/>
      <c r="MTA44" s="114"/>
      <c r="MTB44" s="114"/>
      <c r="MTC44" s="114"/>
      <c r="MTD44" s="114"/>
      <c r="MTE44" s="114"/>
      <c r="MTF44" s="114"/>
      <c r="MTG44" s="114"/>
      <c r="MTH44" s="114"/>
      <c r="MTI44" s="114"/>
      <c r="MTJ44" s="114"/>
      <c r="MTK44" s="114"/>
      <c r="MTL44" s="114"/>
      <c r="MTM44" s="114"/>
      <c r="MTN44" s="114"/>
      <c r="MTO44" s="114"/>
      <c r="MTP44" s="114"/>
      <c r="MTQ44" s="114"/>
      <c r="MTR44" s="114"/>
      <c r="MTS44" s="114"/>
      <c r="MTT44" s="114"/>
      <c r="MTU44" s="113"/>
      <c r="MTV44" s="114"/>
      <c r="MTW44" s="114"/>
      <c r="MTX44" s="114"/>
      <c r="MTY44" s="114"/>
      <c r="MTZ44" s="114"/>
      <c r="MUA44" s="114"/>
      <c r="MUB44" s="114"/>
      <c r="MUC44" s="114"/>
      <c r="MUD44" s="114"/>
      <c r="MUE44" s="114"/>
      <c r="MUF44" s="114"/>
      <c r="MUG44" s="114"/>
      <c r="MUH44" s="114"/>
      <c r="MUI44" s="114"/>
      <c r="MUJ44" s="114"/>
      <c r="MUK44" s="114"/>
      <c r="MUL44" s="114"/>
      <c r="MUM44" s="114"/>
      <c r="MUN44" s="114"/>
      <c r="MUO44" s="114"/>
      <c r="MUP44" s="114"/>
      <c r="MUQ44" s="113"/>
      <c r="MUR44" s="114"/>
      <c r="MUS44" s="114"/>
      <c r="MUT44" s="114"/>
      <c r="MUU44" s="114"/>
      <c r="MUV44" s="114"/>
      <c r="MUW44" s="114"/>
      <c r="MUX44" s="114"/>
      <c r="MUY44" s="114"/>
      <c r="MUZ44" s="114"/>
      <c r="MVA44" s="114"/>
      <c r="MVB44" s="114"/>
      <c r="MVC44" s="114"/>
      <c r="MVD44" s="114"/>
      <c r="MVE44" s="114"/>
      <c r="MVF44" s="114"/>
      <c r="MVG44" s="114"/>
      <c r="MVH44" s="114"/>
      <c r="MVI44" s="114"/>
      <c r="MVJ44" s="114"/>
      <c r="MVK44" s="114"/>
      <c r="MVL44" s="114"/>
      <c r="MVM44" s="113"/>
      <c r="MVN44" s="114"/>
      <c r="MVO44" s="114"/>
      <c r="MVP44" s="114"/>
      <c r="MVQ44" s="114"/>
      <c r="MVR44" s="114"/>
      <c r="MVS44" s="114"/>
      <c r="MVT44" s="114"/>
      <c r="MVU44" s="114"/>
      <c r="MVV44" s="114"/>
      <c r="MVW44" s="114"/>
      <c r="MVX44" s="114"/>
      <c r="MVY44" s="114"/>
      <c r="MVZ44" s="114"/>
      <c r="MWA44" s="114"/>
      <c r="MWB44" s="114"/>
      <c r="MWC44" s="114"/>
      <c r="MWD44" s="114"/>
      <c r="MWE44" s="114"/>
      <c r="MWF44" s="114"/>
      <c r="MWG44" s="114"/>
      <c r="MWH44" s="114"/>
      <c r="MWI44" s="113"/>
      <c r="MWJ44" s="114"/>
      <c r="MWK44" s="114"/>
      <c r="MWL44" s="114"/>
      <c r="MWM44" s="114"/>
      <c r="MWN44" s="114"/>
      <c r="MWO44" s="114"/>
      <c r="MWP44" s="114"/>
      <c r="MWQ44" s="114"/>
      <c r="MWR44" s="114"/>
      <c r="MWS44" s="114"/>
      <c r="MWT44" s="114"/>
      <c r="MWU44" s="114"/>
      <c r="MWV44" s="114"/>
      <c r="MWW44" s="114"/>
      <c r="MWX44" s="114"/>
      <c r="MWY44" s="114"/>
      <c r="MWZ44" s="114"/>
      <c r="MXA44" s="114"/>
      <c r="MXB44" s="114"/>
      <c r="MXC44" s="114"/>
      <c r="MXD44" s="114"/>
      <c r="MXE44" s="113"/>
      <c r="MXF44" s="114"/>
      <c r="MXG44" s="114"/>
      <c r="MXH44" s="114"/>
      <c r="MXI44" s="114"/>
      <c r="MXJ44" s="114"/>
      <c r="MXK44" s="114"/>
      <c r="MXL44" s="114"/>
      <c r="MXM44" s="114"/>
      <c r="MXN44" s="114"/>
      <c r="MXO44" s="114"/>
      <c r="MXP44" s="114"/>
      <c r="MXQ44" s="114"/>
      <c r="MXR44" s="114"/>
      <c r="MXS44" s="114"/>
      <c r="MXT44" s="114"/>
      <c r="MXU44" s="114"/>
      <c r="MXV44" s="114"/>
      <c r="MXW44" s="114"/>
      <c r="MXX44" s="114"/>
      <c r="MXY44" s="114"/>
      <c r="MXZ44" s="114"/>
      <c r="MYA44" s="113"/>
      <c r="MYB44" s="114"/>
      <c r="MYC44" s="114"/>
      <c r="MYD44" s="114"/>
      <c r="MYE44" s="114"/>
      <c r="MYF44" s="114"/>
      <c r="MYG44" s="114"/>
      <c r="MYH44" s="114"/>
      <c r="MYI44" s="114"/>
      <c r="MYJ44" s="114"/>
      <c r="MYK44" s="114"/>
      <c r="MYL44" s="114"/>
      <c r="MYM44" s="114"/>
      <c r="MYN44" s="114"/>
      <c r="MYO44" s="114"/>
      <c r="MYP44" s="114"/>
      <c r="MYQ44" s="114"/>
      <c r="MYR44" s="114"/>
      <c r="MYS44" s="114"/>
      <c r="MYT44" s="114"/>
      <c r="MYU44" s="114"/>
      <c r="MYV44" s="114"/>
      <c r="MYW44" s="113"/>
      <c r="MYX44" s="114"/>
      <c r="MYY44" s="114"/>
      <c r="MYZ44" s="114"/>
      <c r="MZA44" s="114"/>
      <c r="MZB44" s="114"/>
      <c r="MZC44" s="114"/>
      <c r="MZD44" s="114"/>
      <c r="MZE44" s="114"/>
      <c r="MZF44" s="114"/>
      <c r="MZG44" s="114"/>
      <c r="MZH44" s="114"/>
      <c r="MZI44" s="114"/>
      <c r="MZJ44" s="114"/>
      <c r="MZK44" s="114"/>
      <c r="MZL44" s="114"/>
      <c r="MZM44" s="114"/>
      <c r="MZN44" s="114"/>
      <c r="MZO44" s="114"/>
      <c r="MZP44" s="114"/>
      <c r="MZQ44" s="114"/>
      <c r="MZR44" s="114"/>
      <c r="MZS44" s="113"/>
      <c r="MZT44" s="114"/>
      <c r="MZU44" s="114"/>
      <c r="MZV44" s="114"/>
      <c r="MZW44" s="114"/>
      <c r="MZX44" s="114"/>
      <c r="MZY44" s="114"/>
      <c r="MZZ44" s="114"/>
      <c r="NAA44" s="114"/>
      <c r="NAB44" s="114"/>
      <c r="NAC44" s="114"/>
      <c r="NAD44" s="114"/>
      <c r="NAE44" s="114"/>
      <c r="NAF44" s="114"/>
      <c r="NAG44" s="114"/>
      <c r="NAH44" s="114"/>
      <c r="NAI44" s="114"/>
      <c r="NAJ44" s="114"/>
      <c r="NAK44" s="114"/>
      <c r="NAL44" s="114"/>
      <c r="NAM44" s="114"/>
      <c r="NAN44" s="114"/>
      <c r="NAO44" s="113"/>
      <c r="NAP44" s="114"/>
      <c r="NAQ44" s="114"/>
      <c r="NAR44" s="114"/>
      <c r="NAS44" s="114"/>
      <c r="NAT44" s="114"/>
      <c r="NAU44" s="114"/>
      <c r="NAV44" s="114"/>
      <c r="NAW44" s="114"/>
      <c r="NAX44" s="114"/>
      <c r="NAY44" s="114"/>
      <c r="NAZ44" s="114"/>
      <c r="NBA44" s="114"/>
      <c r="NBB44" s="114"/>
      <c r="NBC44" s="114"/>
      <c r="NBD44" s="114"/>
      <c r="NBE44" s="114"/>
      <c r="NBF44" s="114"/>
      <c r="NBG44" s="114"/>
      <c r="NBH44" s="114"/>
      <c r="NBI44" s="114"/>
      <c r="NBJ44" s="114"/>
      <c r="NBK44" s="113"/>
      <c r="NBL44" s="114"/>
      <c r="NBM44" s="114"/>
      <c r="NBN44" s="114"/>
      <c r="NBO44" s="114"/>
      <c r="NBP44" s="114"/>
      <c r="NBQ44" s="114"/>
      <c r="NBR44" s="114"/>
      <c r="NBS44" s="114"/>
      <c r="NBT44" s="114"/>
      <c r="NBU44" s="114"/>
      <c r="NBV44" s="114"/>
      <c r="NBW44" s="114"/>
      <c r="NBX44" s="114"/>
      <c r="NBY44" s="114"/>
      <c r="NBZ44" s="114"/>
      <c r="NCA44" s="114"/>
      <c r="NCB44" s="114"/>
      <c r="NCC44" s="114"/>
      <c r="NCD44" s="114"/>
      <c r="NCE44" s="114"/>
      <c r="NCF44" s="114"/>
      <c r="NCG44" s="113"/>
      <c r="NCH44" s="114"/>
      <c r="NCI44" s="114"/>
      <c r="NCJ44" s="114"/>
      <c r="NCK44" s="114"/>
      <c r="NCL44" s="114"/>
      <c r="NCM44" s="114"/>
      <c r="NCN44" s="114"/>
      <c r="NCO44" s="114"/>
      <c r="NCP44" s="114"/>
      <c r="NCQ44" s="114"/>
      <c r="NCR44" s="114"/>
      <c r="NCS44" s="114"/>
      <c r="NCT44" s="114"/>
      <c r="NCU44" s="114"/>
      <c r="NCV44" s="114"/>
      <c r="NCW44" s="114"/>
      <c r="NCX44" s="114"/>
      <c r="NCY44" s="114"/>
      <c r="NCZ44" s="114"/>
      <c r="NDA44" s="114"/>
      <c r="NDB44" s="114"/>
      <c r="NDC44" s="113"/>
      <c r="NDD44" s="114"/>
      <c r="NDE44" s="114"/>
      <c r="NDF44" s="114"/>
      <c r="NDG44" s="114"/>
      <c r="NDH44" s="114"/>
      <c r="NDI44" s="114"/>
      <c r="NDJ44" s="114"/>
      <c r="NDK44" s="114"/>
      <c r="NDL44" s="114"/>
      <c r="NDM44" s="114"/>
      <c r="NDN44" s="114"/>
      <c r="NDO44" s="114"/>
      <c r="NDP44" s="114"/>
      <c r="NDQ44" s="114"/>
      <c r="NDR44" s="114"/>
      <c r="NDS44" s="114"/>
      <c r="NDT44" s="114"/>
      <c r="NDU44" s="114"/>
      <c r="NDV44" s="114"/>
      <c r="NDW44" s="114"/>
      <c r="NDX44" s="114"/>
      <c r="NDY44" s="113"/>
      <c r="NDZ44" s="114"/>
      <c r="NEA44" s="114"/>
      <c r="NEB44" s="114"/>
      <c r="NEC44" s="114"/>
      <c r="NED44" s="114"/>
      <c r="NEE44" s="114"/>
      <c r="NEF44" s="114"/>
      <c r="NEG44" s="114"/>
      <c r="NEH44" s="114"/>
      <c r="NEI44" s="114"/>
      <c r="NEJ44" s="114"/>
      <c r="NEK44" s="114"/>
      <c r="NEL44" s="114"/>
      <c r="NEM44" s="114"/>
      <c r="NEN44" s="114"/>
      <c r="NEO44" s="114"/>
      <c r="NEP44" s="114"/>
      <c r="NEQ44" s="114"/>
      <c r="NER44" s="114"/>
      <c r="NES44" s="114"/>
      <c r="NET44" s="114"/>
      <c r="NEU44" s="113"/>
      <c r="NEV44" s="114"/>
      <c r="NEW44" s="114"/>
      <c r="NEX44" s="114"/>
      <c r="NEY44" s="114"/>
      <c r="NEZ44" s="114"/>
      <c r="NFA44" s="114"/>
      <c r="NFB44" s="114"/>
      <c r="NFC44" s="114"/>
      <c r="NFD44" s="114"/>
      <c r="NFE44" s="114"/>
      <c r="NFF44" s="114"/>
      <c r="NFG44" s="114"/>
      <c r="NFH44" s="114"/>
      <c r="NFI44" s="114"/>
      <c r="NFJ44" s="114"/>
      <c r="NFK44" s="114"/>
      <c r="NFL44" s="114"/>
      <c r="NFM44" s="114"/>
      <c r="NFN44" s="114"/>
      <c r="NFO44" s="114"/>
      <c r="NFP44" s="114"/>
      <c r="NFQ44" s="113"/>
      <c r="NFR44" s="114"/>
      <c r="NFS44" s="114"/>
      <c r="NFT44" s="114"/>
      <c r="NFU44" s="114"/>
      <c r="NFV44" s="114"/>
      <c r="NFW44" s="114"/>
      <c r="NFX44" s="114"/>
      <c r="NFY44" s="114"/>
      <c r="NFZ44" s="114"/>
      <c r="NGA44" s="114"/>
      <c r="NGB44" s="114"/>
      <c r="NGC44" s="114"/>
      <c r="NGD44" s="114"/>
      <c r="NGE44" s="114"/>
      <c r="NGF44" s="114"/>
      <c r="NGG44" s="114"/>
      <c r="NGH44" s="114"/>
      <c r="NGI44" s="114"/>
      <c r="NGJ44" s="114"/>
      <c r="NGK44" s="114"/>
      <c r="NGL44" s="114"/>
      <c r="NGM44" s="113"/>
      <c r="NGN44" s="114"/>
      <c r="NGO44" s="114"/>
      <c r="NGP44" s="114"/>
      <c r="NGQ44" s="114"/>
      <c r="NGR44" s="114"/>
      <c r="NGS44" s="114"/>
      <c r="NGT44" s="114"/>
      <c r="NGU44" s="114"/>
      <c r="NGV44" s="114"/>
      <c r="NGW44" s="114"/>
      <c r="NGX44" s="114"/>
      <c r="NGY44" s="114"/>
      <c r="NGZ44" s="114"/>
      <c r="NHA44" s="114"/>
      <c r="NHB44" s="114"/>
      <c r="NHC44" s="114"/>
      <c r="NHD44" s="114"/>
      <c r="NHE44" s="114"/>
      <c r="NHF44" s="114"/>
      <c r="NHG44" s="114"/>
      <c r="NHH44" s="114"/>
      <c r="NHI44" s="113"/>
      <c r="NHJ44" s="114"/>
      <c r="NHK44" s="114"/>
      <c r="NHL44" s="114"/>
      <c r="NHM44" s="114"/>
      <c r="NHN44" s="114"/>
      <c r="NHO44" s="114"/>
      <c r="NHP44" s="114"/>
      <c r="NHQ44" s="114"/>
      <c r="NHR44" s="114"/>
      <c r="NHS44" s="114"/>
      <c r="NHT44" s="114"/>
      <c r="NHU44" s="114"/>
      <c r="NHV44" s="114"/>
      <c r="NHW44" s="114"/>
      <c r="NHX44" s="114"/>
      <c r="NHY44" s="114"/>
      <c r="NHZ44" s="114"/>
      <c r="NIA44" s="114"/>
      <c r="NIB44" s="114"/>
      <c r="NIC44" s="114"/>
      <c r="NID44" s="114"/>
      <c r="NIE44" s="113"/>
      <c r="NIF44" s="114"/>
      <c r="NIG44" s="114"/>
      <c r="NIH44" s="114"/>
      <c r="NII44" s="114"/>
      <c r="NIJ44" s="114"/>
      <c r="NIK44" s="114"/>
      <c r="NIL44" s="114"/>
      <c r="NIM44" s="114"/>
      <c r="NIN44" s="114"/>
      <c r="NIO44" s="114"/>
      <c r="NIP44" s="114"/>
      <c r="NIQ44" s="114"/>
      <c r="NIR44" s="114"/>
      <c r="NIS44" s="114"/>
      <c r="NIT44" s="114"/>
      <c r="NIU44" s="114"/>
      <c r="NIV44" s="114"/>
      <c r="NIW44" s="114"/>
      <c r="NIX44" s="114"/>
      <c r="NIY44" s="114"/>
      <c r="NIZ44" s="114"/>
      <c r="NJA44" s="113"/>
      <c r="NJB44" s="114"/>
      <c r="NJC44" s="114"/>
      <c r="NJD44" s="114"/>
      <c r="NJE44" s="114"/>
      <c r="NJF44" s="114"/>
      <c r="NJG44" s="114"/>
      <c r="NJH44" s="114"/>
      <c r="NJI44" s="114"/>
      <c r="NJJ44" s="114"/>
      <c r="NJK44" s="114"/>
      <c r="NJL44" s="114"/>
      <c r="NJM44" s="114"/>
      <c r="NJN44" s="114"/>
      <c r="NJO44" s="114"/>
      <c r="NJP44" s="114"/>
      <c r="NJQ44" s="114"/>
      <c r="NJR44" s="114"/>
      <c r="NJS44" s="114"/>
      <c r="NJT44" s="114"/>
      <c r="NJU44" s="114"/>
      <c r="NJV44" s="114"/>
      <c r="NJW44" s="113"/>
      <c r="NJX44" s="114"/>
      <c r="NJY44" s="114"/>
      <c r="NJZ44" s="114"/>
      <c r="NKA44" s="114"/>
      <c r="NKB44" s="114"/>
      <c r="NKC44" s="114"/>
      <c r="NKD44" s="114"/>
      <c r="NKE44" s="114"/>
      <c r="NKF44" s="114"/>
      <c r="NKG44" s="114"/>
      <c r="NKH44" s="114"/>
      <c r="NKI44" s="114"/>
      <c r="NKJ44" s="114"/>
      <c r="NKK44" s="114"/>
      <c r="NKL44" s="114"/>
      <c r="NKM44" s="114"/>
      <c r="NKN44" s="114"/>
      <c r="NKO44" s="114"/>
      <c r="NKP44" s="114"/>
      <c r="NKQ44" s="114"/>
      <c r="NKR44" s="114"/>
      <c r="NKS44" s="113"/>
      <c r="NKT44" s="114"/>
      <c r="NKU44" s="114"/>
      <c r="NKV44" s="114"/>
      <c r="NKW44" s="114"/>
      <c r="NKX44" s="114"/>
      <c r="NKY44" s="114"/>
      <c r="NKZ44" s="114"/>
      <c r="NLA44" s="114"/>
      <c r="NLB44" s="114"/>
      <c r="NLC44" s="114"/>
      <c r="NLD44" s="114"/>
      <c r="NLE44" s="114"/>
      <c r="NLF44" s="114"/>
      <c r="NLG44" s="114"/>
      <c r="NLH44" s="114"/>
      <c r="NLI44" s="114"/>
      <c r="NLJ44" s="114"/>
      <c r="NLK44" s="114"/>
      <c r="NLL44" s="114"/>
      <c r="NLM44" s="114"/>
      <c r="NLN44" s="114"/>
      <c r="NLO44" s="113"/>
      <c r="NLP44" s="114"/>
      <c r="NLQ44" s="114"/>
      <c r="NLR44" s="114"/>
      <c r="NLS44" s="114"/>
      <c r="NLT44" s="114"/>
      <c r="NLU44" s="114"/>
      <c r="NLV44" s="114"/>
      <c r="NLW44" s="114"/>
      <c r="NLX44" s="114"/>
      <c r="NLY44" s="114"/>
      <c r="NLZ44" s="114"/>
      <c r="NMA44" s="114"/>
      <c r="NMB44" s="114"/>
      <c r="NMC44" s="114"/>
      <c r="NMD44" s="114"/>
      <c r="NME44" s="114"/>
      <c r="NMF44" s="114"/>
      <c r="NMG44" s="114"/>
      <c r="NMH44" s="114"/>
      <c r="NMI44" s="114"/>
      <c r="NMJ44" s="114"/>
      <c r="NMK44" s="113"/>
      <c r="NML44" s="114"/>
      <c r="NMM44" s="114"/>
      <c r="NMN44" s="114"/>
      <c r="NMO44" s="114"/>
      <c r="NMP44" s="114"/>
      <c r="NMQ44" s="114"/>
      <c r="NMR44" s="114"/>
      <c r="NMS44" s="114"/>
      <c r="NMT44" s="114"/>
      <c r="NMU44" s="114"/>
      <c r="NMV44" s="114"/>
      <c r="NMW44" s="114"/>
      <c r="NMX44" s="114"/>
      <c r="NMY44" s="114"/>
      <c r="NMZ44" s="114"/>
      <c r="NNA44" s="114"/>
      <c r="NNB44" s="114"/>
      <c r="NNC44" s="114"/>
      <c r="NND44" s="114"/>
      <c r="NNE44" s="114"/>
      <c r="NNF44" s="114"/>
      <c r="NNG44" s="113"/>
      <c r="NNH44" s="114"/>
      <c r="NNI44" s="114"/>
      <c r="NNJ44" s="114"/>
      <c r="NNK44" s="114"/>
      <c r="NNL44" s="114"/>
      <c r="NNM44" s="114"/>
      <c r="NNN44" s="114"/>
      <c r="NNO44" s="114"/>
      <c r="NNP44" s="114"/>
      <c r="NNQ44" s="114"/>
      <c r="NNR44" s="114"/>
      <c r="NNS44" s="114"/>
      <c r="NNT44" s="114"/>
      <c r="NNU44" s="114"/>
      <c r="NNV44" s="114"/>
      <c r="NNW44" s="114"/>
      <c r="NNX44" s="114"/>
      <c r="NNY44" s="114"/>
      <c r="NNZ44" s="114"/>
      <c r="NOA44" s="114"/>
      <c r="NOB44" s="114"/>
      <c r="NOC44" s="113"/>
      <c r="NOD44" s="114"/>
      <c r="NOE44" s="114"/>
      <c r="NOF44" s="114"/>
      <c r="NOG44" s="114"/>
      <c r="NOH44" s="114"/>
      <c r="NOI44" s="114"/>
      <c r="NOJ44" s="114"/>
      <c r="NOK44" s="114"/>
      <c r="NOL44" s="114"/>
      <c r="NOM44" s="114"/>
      <c r="NON44" s="114"/>
      <c r="NOO44" s="114"/>
      <c r="NOP44" s="114"/>
      <c r="NOQ44" s="114"/>
      <c r="NOR44" s="114"/>
      <c r="NOS44" s="114"/>
      <c r="NOT44" s="114"/>
      <c r="NOU44" s="114"/>
      <c r="NOV44" s="114"/>
      <c r="NOW44" s="114"/>
      <c r="NOX44" s="114"/>
      <c r="NOY44" s="113"/>
      <c r="NOZ44" s="114"/>
      <c r="NPA44" s="114"/>
      <c r="NPB44" s="114"/>
      <c r="NPC44" s="114"/>
      <c r="NPD44" s="114"/>
      <c r="NPE44" s="114"/>
      <c r="NPF44" s="114"/>
      <c r="NPG44" s="114"/>
      <c r="NPH44" s="114"/>
      <c r="NPI44" s="114"/>
      <c r="NPJ44" s="114"/>
      <c r="NPK44" s="114"/>
      <c r="NPL44" s="114"/>
      <c r="NPM44" s="114"/>
      <c r="NPN44" s="114"/>
      <c r="NPO44" s="114"/>
      <c r="NPP44" s="114"/>
      <c r="NPQ44" s="114"/>
      <c r="NPR44" s="114"/>
      <c r="NPS44" s="114"/>
      <c r="NPT44" s="114"/>
      <c r="NPU44" s="113"/>
      <c r="NPV44" s="114"/>
      <c r="NPW44" s="114"/>
      <c r="NPX44" s="114"/>
      <c r="NPY44" s="114"/>
      <c r="NPZ44" s="114"/>
      <c r="NQA44" s="114"/>
      <c r="NQB44" s="114"/>
      <c r="NQC44" s="114"/>
      <c r="NQD44" s="114"/>
      <c r="NQE44" s="114"/>
      <c r="NQF44" s="114"/>
      <c r="NQG44" s="114"/>
      <c r="NQH44" s="114"/>
      <c r="NQI44" s="114"/>
      <c r="NQJ44" s="114"/>
      <c r="NQK44" s="114"/>
      <c r="NQL44" s="114"/>
      <c r="NQM44" s="114"/>
      <c r="NQN44" s="114"/>
      <c r="NQO44" s="114"/>
      <c r="NQP44" s="114"/>
      <c r="NQQ44" s="113"/>
      <c r="NQR44" s="114"/>
      <c r="NQS44" s="114"/>
      <c r="NQT44" s="114"/>
      <c r="NQU44" s="114"/>
      <c r="NQV44" s="114"/>
      <c r="NQW44" s="114"/>
      <c r="NQX44" s="114"/>
      <c r="NQY44" s="114"/>
      <c r="NQZ44" s="114"/>
      <c r="NRA44" s="114"/>
      <c r="NRB44" s="114"/>
      <c r="NRC44" s="114"/>
      <c r="NRD44" s="114"/>
      <c r="NRE44" s="114"/>
      <c r="NRF44" s="114"/>
      <c r="NRG44" s="114"/>
      <c r="NRH44" s="114"/>
      <c r="NRI44" s="114"/>
      <c r="NRJ44" s="114"/>
      <c r="NRK44" s="114"/>
      <c r="NRL44" s="114"/>
      <c r="NRM44" s="113"/>
      <c r="NRN44" s="114"/>
      <c r="NRO44" s="114"/>
      <c r="NRP44" s="114"/>
      <c r="NRQ44" s="114"/>
      <c r="NRR44" s="114"/>
      <c r="NRS44" s="114"/>
      <c r="NRT44" s="114"/>
      <c r="NRU44" s="114"/>
      <c r="NRV44" s="114"/>
      <c r="NRW44" s="114"/>
      <c r="NRX44" s="114"/>
      <c r="NRY44" s="114"/>
      <c r="NRZ44" s="114"/>
      <c r="NSA44" s="114"/>
      <c r="NSB44" s="114"/>
      <c r="NSC44" s="114"/>
      <c r="NSD44" s="114"/>
      <c r="NSE44" s="114"/>
      <c r="NSF44" s="114"/>
      <c r="NSG44" s="114"/>
      <c r="NSH44" s="114"/>
      <c r="NSI44" s="113"/>
      <c r="NSJ44" s="114"/>
      <c r="NSK44" s="114"/>
      <c r="NSL44" s="114"/>
      <c r="NSM44" s="114"/>
      <c r="NSN44" s="114"/>
      <c r="NSO44" s="114"/>
      <c r="NSP44" s="114"/>
      <c r="NSQ44" s="114"/>
      <c r="NSR44" s="114"/>
      <c r="NSS44" s="114"/>
      <c r="NST44" s="114"/>
      <c r="NSU44" s="114"/>
      <c r="NSV44" s="114"/>
      <c r="NSW44" s="114"/>
      <c r="NSX44" s="114"/>
      <c r="NSY44" s="114"/>
      <c r="NSZ44" s="114"/>
      <c r="NTA44" s="114"/>
      <c r="NTB44" s="114"/>
      <c r="NTC44" s="114"/>
      <c r="NTD44" s="114"/>
      <c r="NTE44" s="113"/>
      <c r="NTF44" s="114"/>
      <c r="NTG44" s="114"/>
      <c r="NTH44" s="114"/>
      <c r="NTI44" s="114"/>
      <c r="NTJ44" s="114"/>
      <c r="NTK44" s="114"/>
      <c r="NTL44" s="114"/>
      <c r="NTM44" s="114"/>
      <c r="NTN44" s="114"/>
      <c r="NTO44" s="114"/>
      <c r="NTP44" s="114"/>
      <c r="NTQ44" s="114"/>
      <c r="NTR44" s="114"/>
      <c r="NTS44" s="114"/>
      <c r="NTT44" s="114"/>
      <c r="NTU44" s="114"/>
      <c r="NTV44" s="114"/>
      <c r="NTW44" s="114"/>
      <c r="NTX44" s="114"/>
      <c r="NTY44" s="114"/>
      <c r="NTZ44" s="114"/>
      <c r="NUA44" s="113"/>
      <c r="NUB44" s="114"/>
      <c r="NUC44" s="114"/>
      <c r="NUD44" s="114"/>
      <c r="NUE44" s="114"/>
      <c r="NUF44" s="114"/>
      <c r="NUG44" s="114"/>
      <c r="NUH44" s="114"/>
      <c r="NUI44" s="114"/>
      <c r="NUJ44" s="114"/>
      <c r="NUK44" s="114"/>
      <c r="NUL44" s="114"/>
      <c r="NUM44" s="114"/>
      <c r="NUN44" s="114"/>
      <c r="NUO44" s="114"/>
      <c r="NUP44" s="114"/>
      <c r="NUQ44" s="114"/>
      <c r="NUR44" s="114"/>
      <c r="NUS44" s="114"/>
      <c r="NUT44" s="114"/>
      <c r="NUU44" s="114"/>
      <c r="NUV44" s="114"/>
      <c r="NUW44" s="113"/>
      <c r="NUX44" s="114"/>
      <c r="NUY44" s="114"/>
      <c r="NUZ44" s="114"/>
      <c r="NVA44" s="114"/>
      <c r="NVB44" s="114"/>
      <c r="NVC44" s="114"/>
      <c r="NVD44" s="114"/>
      <c r="NVE44" s="114"/>
      <c r="NVF44" s="114"/>
      <c r="NVG44" s="114"/>
      <c r="NVH44" s="114"/>
      <c r="NVI44" s="114"/>
      <c r="NVJ44" s="114"/>
      <c r="NVK44" s="114"/>
      <c r="NVL44" s="114"/>
      <c r="NVM44" s="114"/>
      <c r="NVN44" s="114"/>
      <c r="NVO44" s="114"/>
      <c r="NVP44" s="114"/>
      <c r="NVQ44" s="114"/>
      <c r="NVR44" s="114"/>
      <c r="NVS44" s="113"/>
      <c r="NVT44" s="114"/>
      <c r="NVU44" s="114"/>
      <c r="NVV44" s="114"/>
      <c r="NVW44" s="114"/>
      <c r="NVX44" s="114"/>
      <c r="NVY44" s="114"/>
      <c r="NVZ44" s="114"/>
      <c r="NWA44" s="114"/>
      <c r="NWB44" s="114"/>
      <c r="NWC44" s="114"/>
      <c r="NWD44" s="114"/>
      <c r="NWE44" s="114"/>
      <c r="NWF44" s="114"/>
      <c r="NWG44" s="114"/>
      <c r="NWH44" s="114"/>
      <c r="NWI44" s="114"/>
      <c r="NWJ44" s="114"/>
      <c r="NWK44" s="114"/>
      <c r="NWL44" s="114"/>
      <c r="NWM44" s="114"/>
      <c r="NWN44" s="114"/>
      <c r="NWO44" s="113"/>
      <c r="NWP44" s="114"/>
      <c r="NWQ44" s="114"/>
      <c r="NWR44" s="114"/>
      <c r="NWS44" s="114"/>
      <c r="NWT44" s="114"/>
      <c r="NWU44" s="114"/>
      <c r="NWV44" s="114"/>
      <c r="NWW44" s="114"/>
      <c r="NWX44" s="114"/>
      <c r="NWY44" s="114"/>
      <c r="NWZ44" s="114"/>
      <c r="NXA44" s="114"/>
      <c r="NXB44" s="114"/>
      <c r="NXC44" s="114"/>
      <c r="NXD44" s="114"/>
      <c r="NXE44" s="114"/>
      <c r="NXF44" s="114"/>
      <c r="NXG44" s="114"/>
      <c r="NXH44" s="114"/>
      <c r="NXI44" s="114"/>
      <c r="NXJ44" s="114"/>
      <c r="NXK44" s="113"/>
      <c r="NXL44" s="114"/>
      <c r="NXM44" s="114"/>
      <c r="NXN44" s="114"/>
      <c r="NXO44" s="114"/>
      <c r="NXP44" s="114"/>
      <c r="NXQ44" s="114"/>
      <c r="NXR44" s="114"/>
      <c r="NXS44" s="114"/>
      <c r="NXT44" s="114"/>
      <c r="NXU44" s="114"/>
      <c r="NXV44" s="114"/>
      <c r="NXW44" s="114"/>
      <c r="NXX44" s="114"/>
      <c r="NXY44" s="114"/>
      <c r="NXZ44" s="114"/>
      <c r="NYA44" s="114"/>
      <c r="NYB44" s="114"/>
      <c r="NYC44" s="114"/>
      <c r="NYD44" s="114"/>
      <c r="NYE44" s="114"/>
      <c r="NYF44" s="114"/>
      <c r="NYG44" s="113"/>
      <c r="NYH44" s="114"/>
      <c r="NYI44" s="114"/>
      <c r="NYJ44" s="114"/>
      <c r="NYK44" s="114"/>
      <c r="NYL44" s="114"/>
      <c r="NYM44" s="114"/>
      <c r="NYN44" s="114"/>
      <c r="NYO44" s="114"/>
      <c r="NYP44" s="114"/>
      <c r="NYQ44" s="114"/>
      <c r="NYR44" s="114"/>
      <c r="NYS44" s="114"/>
      <c r="NYT44" s="114"/>
      <c r="NYU44" s="114"/>
      <c r="NYV44" s="114"/>
      <c r="NYW44" s="114"/>
      <c r="NYX44" s="114"/>
      <c r="NYY44" s="114"/>
      <c r="NYZ44" s="114"/>
      <c r="NZA44" s="114"/>
      <c r="NZB44" s="114"/>
      <c r="NZC44" s="113"/>
      <c r="NZD44" s="114"/>
      <c r="NZE44" s="114"/>
      <c r="NZF44" s="114"/>
      <c r="NZG44" s="114"/>
      <c r="NZH44" s="114"/>
      <c r="NZI44" s="114"/>
      <c r="NZJ44" s="114"/>
      <c r="NZK44" s="114"/>
      <c r="NZL44" s="114"/>
      <c r="NZM44" s="114"/>
      <c r="NZN44" s="114"/>
      <c r="NZO44" s="114"/>
      <c r="NZP44" s="114"/>
      <c r="NZQ44" s="114"/>
      <c r="NZR44" s="114"/>
      <c r="NZS44" s="114"/>
      <c r="NZT44" s="114"/>
      <c r="NZU44" s="114"/>
      <c r="NZV44" s="114"/>
      <c r="NZW44" s="114"/>
      <c r="NZX44" s="114"/>
      <c r="NZY44" s="113"/>
      <c r="NZZ44" s="114"/>
      <c r="OAA44" s="114"/>
      <c r="OAB44" s="114"/>
      <c r="OAC44" s="114"/>
      <c r="OAD44" s="114"/>
      <c r="OAE44" s="114"/>
      <c r="OAF44" s="114"/>
      <c r="OAG44" s="114"/>
      <c r="OAH44" s="114"/>
      <c r="OAI44" s="114"/>
      <c r="OAJ44" s="114"/>
      <c r="OAK44" s="114"/>
      <c r="OAL44" s="114"/>
      <c r="OAM44" s="114"/>
      <c r="OAN44" s="114"/>
      <c r="OAO44" s="114"/>
      <c r="OAP44" s="114"/>
      <c r="OAQ44" s="114"/>
      <c r="OAR44" s="114"/>
      <c r="OAS44" s="114"/>
      <c r="OAT44" s="114"/>
      <c r="OAU44" s="113"/>
      <c r="OAV44" s="114"/>
      <c r="OAW44" s="114"/>
      <c r="OAX44" s="114"/>
      <c r="OAY44" s="114"/>
      <c r="OAZ44" s="114"/>
      <c r="OBA44" s="114"/>
      <c r="OBB44" s="114"/>
      <c r="OBC44" s="114"/>
      <c r="OBD44" s="114"/>
      <c r="OBE44" s="114"/>
      <c r="OBF44" s="114"/>
      <c r="OBG44" s="114"/>
      <c r="OBH44" s="114"/>
      <c r="OBI44" s="114"/>
      <c r="OBJ44" s="114"/>
      <c r="OBK44" s="114"/>
      <c r="OBL44" s="114"/>
      <c r="OBM44" s="114"/>
      <c r="OBN44" s="114"/>
      <c r="OBO44" s="114"/>
      <c r="OBP44" s="114"/>
      <c r="OBQ44" s="113"/>
      <c r="OBR44" s="114"/>
      <c r="OBS44" s="114"/>
      <c r="OBT44" s="114"/>
      <c r="OBU44" s="114"/>
      <c r="OBV44" s="114"/>
      <c r="OBW44" s="114"/>
      <c r="OBX44" s="114"/>
      <c r="OBY44" s="114"/>
      <c r="OBZ44" s="114"/>
      <c r="OCA44" s="114"/>
      <c r="OCB44" s="114"/>
      <c r="OCC44" s="114"/>
      <c r="OCD44" s="114"/>
      <c r="OCE44" s="114"/>
      <c r="OCF44" s="114"/>
      <c r="OCG44" s="114"/>
      <c r="OCH44" s="114"/>
      <c r="OCI44" s="114"/>
      <c r="OCJ44" s="114"/>
      <c r="OCK44" s="114"/>
      <c r="OCL44" s="114"/>
      <c r="OCM44" s="113"/>
      <c r="OCN44" s="114"/>
      <c r="OCO44" s="114"/>
      <c r="OCP44" s="114"/>
      <c r="OCQ44" s="114"/>
      <c r="OCR44" s="114"/>
      <c r="OCS44" s="114"/>
      <c r="OCT44" s="114"/>
      <c r="OCU44" s="114"/>
      <c r="OCV44" s="114"/>
      <c r="OCW44" s="114"/>
      <c r="OCX44" s="114"/>
      <c r="OCY44" s="114"/>
      <c r="OCZ44" s="114"/>
      <c r="ODA44" s="114"/>
      <c r="ODB44" s="114"/>
      <c r="ODC44" s="114"/>
      <c r="ODD44" s="114"/>
      <c r="ODE44" s="114"/>
      <c r="ODF44" s="114"/>
      <c r="ODG44" s="114"/>
      <c r="ODH44" s="114"/>
      <c r="ODI44" s="113"/>
      <c r="ODJ44" s="114"/>
      <c r="ODK44" s="114"/>
      <c r="ODL44" s="114"/>
      <c r="ODM44" s="114"/>
      <c r="ODN44" s="114"/>
      <c r="ODO44" s="114"/>
      <c r="ODP44" s="114"/>
      <c r="ODQ44" s="114"/>
      <c r="ODR44" s="114"/>
      <c r="ODS44" s="114"/>
      <c r="ODT44" s="114"/>
      <c r="ODU44" s="114"/>
      <c r="ODV44" s="114"/>
      <c r="ODW44" s="114"/>
      <c r="ODX44" s="114"/>
      <c r="ODY44" s="114"/>
      <c r="ODZ44" s="114"/>
      <c r="OEA44" s="114"/>
      <c r="OEB44" s="114"/>
      <c r="OEC44" s="114"/>
      <c r="OED44" s="114"/>
      <c r="OEE44" s="113"/>
      <c r="OEF44" s="114"/>
      <c r="OEG44" s="114"/>
      <c r="OEH44" s="114"/>
      <c r="OEI44" s="114"/>
      <c r="OEJ44" s="114"/>
      <c r="OEK44" s="114"/>
      <c r="OEL44" s="114"/>
      <c r="OEM44" s="114"/>
      <c r="OEN44" s="114"/>
      <c r="OEO44" s="114"/>
      <c r="OEP44" s="114"/>
      <c r="OEQ44" s="114"/>
      <c r="OER44" s="114"/>
      <c r="OES44" s="114"/>
      <c r="OET44" s="114"/>
      <c r="OEU44" s="114"/>
      <c r="OEV44" s="114"/>
      <c r="OEW44" s="114"/>
      <c r="OEX44" s="114"/>
      <c r="OEY44" s="114"/>
      <c r="OEZ44" s="114"/>
      <c r="OFA44" s="113"/>
      <c r="OFB44" s="114"/>
      <c r="OFC44" s="114"/>
      <c r="OFD44" s="114"/>
      <c r="OFE44" s="114"/>
      <c r="OFF44" s="114"/>
      <c r="OFG44" s="114"/>
      <c r="OFH44" s="114"/>
      <c r="OFI44" s="114"/>
      <c r="OFJ44" s="114"/>
      <c r="OFK44" s="114"/>
      <c r="OFL44" s="114"/>
      <c r="OFM44" s="114"/>
      <c r="OFN44" s="114"/>
      <c r="OFO44" s="114"/>
      <c r="OFP44" s="114"/>
      <c r="OFQ44" s="114"/>
      <c r="OFR44" s="114"/>
      <c r="OFS44" s="114"/>
      <c r="OFT44" s="114"/>
      <c r="OFU44" s="114"/>
      <c r="OFV44" s="114"/>
      <c r="OFW44" s="113"/>
      <c r="OFX44" s="114"/>
      <c r="OFY44" s="114"/>
      <c r="OFZ44" s="114"/>
      <c r="OGA44" s="114"/>
      <c r="OGB44" s="114"/>
      <c r="OGC44" s="114"/>
      <c r="OGD44" s="114"/>
      <c r="OGE44" s="114"/>
      <c r="OGF44" s="114"/>
      <c r="OGG44" s="114"/>
      <c r="OGH44" s="114"/>
      <c r="OGI44" s="114"/>
      <c r="OGJ44" s="114"/>
      <c r="OGK44" s="114"/>
      <c r="OGL44" s="114"/>
      <c r="OGM44" s="114"/>
      <c r="OGN44" s="114"/>
      <c r="OGO44" s="114"/>
      <c r="OGP44" s="114"/>
      <c r="OGQ44" s="114"/>
      <c r="OGR44" s="114"/>
      <c r="OGS44" s="113"/>
      <c r="OGT44" s="114"/>
      <c r="OGU44" s="114"/>
      <c r="OGV44" s="114"/>
      <c r="OGW44" s="114"/>
      <c r="OGX44" s="114"/>
      <c r="OGY44" s="114"/>
      <c r="OGZ44" s="114"/>
      <c r="OHA44" s="114"/>
      <c r="OHB44" s="114"/>
      <c r="OHC44" s="114"/>
      <c r="OHD44" s="114"/>
      <c r="OHE44" s="114"/>
      <c r="OHF44" s="114"/>
      <c r="OHG44" s="114"/>
      <c r="OHH44" s="114"/>
      <c r="OHI44" s="114"/>
      <c r="OHJ44" s="114"/>
      <c r="OHK44" s="114"/>
      <c r="OHL44" s="114"/>
      <c r="OHM44" s="114"/>
      <c r="OHN44" s="114"/>
      <c r="OHO44" s="113"/>
      <c r="OHP44" s="114"/>
      <c r="OHQ44" s="114"/>
      <c r="OHR44" s="114"/>
      <c r="OHS44" s="114"/>
      <c r="OHT44" s="114"/>
      <c r="OHU44" s="114"/>
      <c r="OHV44" s="114"/>
      <c r="OHW44" s="114"/>
      <c r="OHX44" s="114"/>
      <c r="OHY44" s="114"/>
      <c r="OHZ44" s="114"/>
      <c r="OIA44" s="114"/>
      <c r="OIB44" s="114"/>
      <c r="OIC44" s="114"/>
      <c r="OID44" s="114"/>
      <c r="OIE44" s="114"/>
      <c r="OIF44" s="114"/>
      <c r="OIG44" s="114"/>
      <c r="OIH44" s="114"/>
      <c r="OII44" s="114"/>
      <c r="OIJ44" s="114"/>
      <c r="OIK44" s="113"/>
      <c r="OIL44" s="114"/>
      <c r="OIM44" s="114"/>
      <c r="OIN44" s="114"/>
      <c r="OIO44" s="114"/>
      <c r="OIP44" s="114"/>
      <c r="OIQ44" s="114"/>
      <c r="OIR44" s="114"/>
      <c r="OIS44" s="114"/>
      <c r="OIT44" s="114"/>
      <c r="OIU44" s="114"/>
      <c r="OIV44" s="114"/>
      <c r="OIW44" s="114"/>
      <c r="OIX44" s="114"/>
      <c r="OIY44" s="114"/>
      <c r="OIZ44" s="114"/>
      <c r="OJA44" s="114"/>
      <c r="OJB44" s="114"/>
      <c r="OJC44" s="114"/>
      <c r="OJD44" s="114"/>
      <c r="OJE44" s="114"/>
      <c r="OJF44" s="114"/>
      <c r="OJG44" s="113"/>
      <c r="OJH44" s="114"/>
      <c r="OJI44" s="114"/>
      <c r="OJJ44" s="114"/>
      <c r="OJK44" s="114"/>
      <c r="OJL44" s="114"/>
      <c r="OJM44" s="114"/>
      <c r="OJN44" s="114"/>
      <c r="OJO44" s="114"/>
      <c r="OJP44" s="114"/>
      <c r="OJQ44" s="114"/>
      <c r="OJR44" s="114"/>
      <c r="OJS44" s="114"/>
      <c r="OJT44" s="114"/>
      <c r="OJU44" s="114"/>
      <c r="OJV44" s="114"/>
      <c r="OJW44" s="114"/>
      <c r="OJX44" s="114"/>
      <c r="OJY44" s="114"/>
      <c r="OJZ44" s="114"/>
      <c r="OKA44" s="114"/>
      <c r="OKB44" s="114"/>
      <c r="OKC44" s="113"/>
      <c r="OKD44" s="114"/>
      <c r="OKE44" s="114"/>
      <c r="OKF44" s="114"/>
      <c r="OKG44" s="114"/>
      <c r="OKH44" s="114"/>
      <c r="OKI44" s="114"/>
      <c r="OKJ44" s="114"/>
      <c r="OKK44" s="114"/>
      <c r="OKL44" s="114"/>
      <c r="OKM44" s="114"/>
      <c r="OKN44" s="114"/>
      <c r="OKO44" s="114"/>
      <c r="OKP44" s="114"/>
      <c r="OKQ44" s="114"/>
      <c r="OKR44" s="114"/>
      <c r="OKS44" s="114"/>
      <c r="OKT44" s="114"/>
      <c r="OKU44" s="114"/>
      <c r="OKV44" s="114"/>
      <c r="OKW44" s="114"/>
      <c r="OKX44" s="114"/>
      <c r="OKY44" s="113"/>
      <c r="OKZ44" s="114"/>
      <c r="OLA44" s="114"/>
      <c r="OLB44" s="114"/>
      <c r="OLC44" s="114"/>
      <c r="OLD44" s="114"/>
      <c r="OLE44" s="114"/>
      <c r="OLF44" s="114"/>
      <c r="OLG44" s="114"/>
      <c r="OLH44" s="114"/>
      <c r="OLI44" s="114"/>
      <c r="OLJ44" s="114"/>
      <c r="OLK44" s="114"/>
      <c r="OLL44" s="114"/>
      <c r="OLM44" s="114"/>
      <c r="OLN44" s="114"/>
      <c r="OLO44" s="114"/>
      <c r="OLP44" s="114"/>
      <c r="OLQ44" s="114"/>
      <c r="OLR44" s="114"/>
      <c r="OLS44" s="114"/>
      <c r="OLT44" s="114"/>
      <c r="OLU44" s="113"/>
      <c r="OLV44" s="114"/>
      <c r="OLW44" s="114"/>
      <c r="OLX44" s="114"/>
      <c r="OLY44" s="114"/>
      <c r="OLZ44" s="114"/>
      <c r="OMA44" s="114"/>
      <c r="OMB44" s="114"/>
      <c r="OMC44" s="114"/>
      <c r="OMD44" s="114"/>
      <c r="OME44" s="114"/>
      <c r="OMF44" s="114"/>
      <c r="OMG44" s="114"/>
      <c r="OMH44" s="114"/>
      <c r="OMI44" s="114"/>
      <c r="OMJ44" s="114"/>
      <c r="OMK44" s="114"/>
      <c r="OML44" s="114"/>
      <c r="OMM44" s="114"/>
      <c r="OMN44" s="114"/>
      <c r="OMO44" s="114"/>
      <c r="OMP44" s="114"/>
      <c r="OMQ44" s="113"/>
      <c r="OMR44" s="114"/>
      <c r="OMS44" s="114"/>
      <c r="OMT44" s="114"/>
      <c r="OMU44" s="114"/>
      <c r="OMV44" s="114"/>
      <c r="OMW44" s="114"/>
      <c r="OMX44" s="114"/>
      <c r="OMY44" s="114"/>
      <c r="OMZ44" s="114"/>
      <c r="ONA44" s="114"/>
      <c r="ONB44" s="114"/>
      <c r="ONC44" s="114"/>
      <c r="OND44" s="114"/>
      <c r="ONE44" s="114"/>
      <c r="ONF44" s="114"/>
      <c r="ONG44" s="114"/>
      <c r="ONH44" s="114"/>
      <c r="ONI44" s="114"/>
      <c r="ONJ44" s="114"/>
      <c r="ONK44" s="114"/>
      <c r="ONL44" s="114"/>
      <c r="ONM44" s="113"/>
      <c r="ONN44" s="114"/>
      <c r="ONO44" s="114"/>
      <c r="ONP44" s="114"/>
      <c r="ONQ44" s="114"/>
      <c r="ONR44" s="114"/>
      <c r="ONS44" s="114"/>
      <c r="ONT44" s="114"/>
      <c r="ONU44" s="114"/>
      <c r="ONV44" s="114"/>
      <c r="ONW44" s="114"/>
      <c r="ONX44" s="114"/>
      <c r="ONY44" s="114"/>
      <c r="ONZ44" s="114"/>
      <c r="OOA44" s="114"/>
      <c r="OOB44" s="114"/>
      <c r="OOC44" s="114"/>
      <c r="OOD44" s="114"/>
      <c r="OOE44" s="114"/>
      <c r="OOF44" s="114"/>
      <c r="OOG44" s="114"/>
      <c r="OOH44" s="114"/>
      <c r="OOI44" s="113"/>
      <c r="OOJ44" s="114"/>
      <c r="OOK44" s="114"/>
      <c r="OOL44" s="114"/>
      <c r="OOM44" s="114"/>
      <c r="OON44" s="114"/>
      <c r="OOO44" s="114"/>
      <c r="OOP44" s="114"/>
      <c r="OOQ44" s="114"/>
      <c r="OOR44" s="114"/>
      <c r="OOS44" s="114"/>
      <c r="OOT44" s="114"/>
      <c r="OOU44" s="114"/>
      <c r="OOV44" s="114"/>
      <c r="OOW44" s="114"/>
      <c r="OOX44" s="114"/>
      <c r="OOY44" s="114"/>
      <c r="OOZ44" s="114"/>
      <c r="OPA44" s="114"/>
      <c r="OPB44" s="114"/>
      <c r="OPC44" s="114"/>
      <c r="OPD44" s="114"/>
      <c r="OPE44" s="113"/>
      <c r="OPF44" s="114"/>
      <c r="OPG44" s="114"/>
      <c r="OPH44" s="114"/>
      <c r="OPI44" s="114"/>
      <c r="OPJ44" s="114"/>
      <c r="OPK44" s="114"/>
      <c r="OPL44" s="114"/>
      <c r="OPM44" s="114"/>
      <c r="OPN44" s="114"/>
      <c r="OPO44" s="114"/>
      <c r="OPP44" s="114"/>
      <c r="OPQ44" s="114"/>
      <c r="OPR44" s="114"/>
      <c r="OPS44" s="114"/>
      <c r="OPT44" s="114"/>
      <c r="OPU44" s="114"/>
      <c r="OPV44" s="114"/>
      <c r="OPW44" s="114"/>
      <c r="OPX44" s="114"/>
      <c r="OPY44" s="114"/>
      <c r="OPZ44" s="114"/>
      <c r="OQA44" s="113"/>
      <c r="OQB44" s="114"/>
      <c r="OQC44" s="114"/>
      <c r="OQD44" s="114"/>
      <c r="OQE44" s="114"/>
      <c r="OQF44" s="114"/>
      <c r="OQG44" s="114"/>
      <c r="OQH44" s="114"/>
      <c r="OQI44" s="114"/>
      <c r="OQJ44" s="114"/>
      <c r="OQK44" s="114"/>
      <c r="OQL44" s="114"/>
      <c r="OQM44" s="114"/>
      <c r="OQN44" s="114"/>
      <c r="OQO44" s="114"/>
      <c r="OQP44" s="114"/>
      <c r="OQQ44" s="114"/>
      <c r="OQR44" s="114"/>
      <c r="OQS44" s="114"/>
      <c r="OQT44" s="114"/>
      <c r="OQU44" s="114"/>
      <c r="OQV44" s="114"/>
      <c r="OQW44" s="113"/>
      <c r="OQX44" s="114"/>
      <c r="OQY44" s="114"/>
      <c r="OQZ44" s="114"/>
      <c r="ORA44" s="114"/>
      <c r="ORB44" s="114"/>
      <c r="ORC44" s="114"/>
      <c r="ORD44" s="114"/>
      <c r="ORE44" s="114"/>
      <c r="ORF44" s="114"/>
      <c r="ORG44" s="114"/>
      <c r="ORH44" s="114"/>
      <c r="ORI44" s="114"/>
      <c r="ORJ44" s="114"/>
      <c r="ORK44" s="114"/>
      <c r="ORL44" s="114"/>
      <c r="ORM44" s="114"/>
      <c r="ORN44" s="114"/>
      <c r="ORO44" s="114"/>
      <c r="ORP44" s="114"/>
      <c r="ORQ44" s="114"/>
      <c r="ORR44" s="114"/>
      <c r="ORS44" s="113"/>
      <c r="ORT44" s="114"/>
      <c r="ORU44" s="114"/>
      <c r="ORV44" s="114"/>
      <c r="ORW44" s="114"/>
      <c r="ORX44" s="114"/>
      <c r="ORY44" s="114"/>
      <c r="ORZ44" s="114"/>
      <c r="OSA44" s="114"/>
      <c r="OSB44" s="114"/>
      <c r="OSC44" s="114"/>
      <c r="OSD44" s="114"/>
      <c r="OSE44" s="114"/>
      <c r="OSF44" s="114"/>
      <c r="OSG44" s="114"/>
      <c r="OSH44" s="114"/>
      <c r="OSI44" s="114"/>
      <c r="OSJ44" s="114"/>
      <c r="OSK44" s="114"/>
      <c r="OSL44" s="114"/>
      <c r="OSM44" s="114"/>
      <c r="OSN44" s="114"/>
      <c r="OSO44" s="113"/>
      <c r="OSP44" s="114"/>
      <c r="OSQ44" s="114"/>
      <c r="OSR44" s="114"/>
      <c r="OSS44" s="114"/>
      <c r="OST44" s="114"/>
      <c r="OSU44" s="114"/>
      <c r="OSV44" s="114"/>
      <c r="OSW44" s="114"/>
      <c r="OSX44" s="114"/>
      <c r="OSY44" s="114"/>
      <c r="OSZ44" s="114"/>
      <c r="OTA44" s="114"/>
      <c r="OTB44" s="114"/>
      <c r="OTC44" s="114"/>
      <c r="OTD44" s="114"/>
      <c r="OTE44" s="114"/>
      <c r="OTF44" s="114"/>
      <c r="OTG44" s="114"/>
      <c r="OTH44" s="114"/>
      <c r="OTI44" s="114"/>
      <c r="OTJ44" s="114"/>
      <c r="OTK44" s="113"/>
      <c r="OTL44" s="114"/>
      <c r="OTM44" s="114"/>
      <c r="OTN44" s="114"/>
      <c r="OTO44" s="114"/>
      <c r="OTP44" s="114"/>
      <c r="OTQ44" s="114"/>
      <c r="OTR44" s="114"/>
      <c r="OTS44" s="114"/>
      <c r="OTT44" s="114"/>
      <c r="OTU44" s="114"/>
      <c r="OTV44" s="114"/>
      <c r="OTW44" s="114"/>
      <c r="OTX44" s="114"/>
      <c r="OTY44" s="114"/>
      <c r="OTZ44" s="114"/>
      <c r="OUA44" s="114"/>
      <c r="OUB44" s="114"/>
      <c r="OUC44" s="114"/>
      <c r="OUD44" s="114"/>
      <c r="OUE44" s="114"/>
      <c r="OUF44" s="114"/>
      <c r="OUG44" s="113"/>
      <c r="OUH44" s="114"/>
      <c r="OUI44" s="114"/>
      <c r="OUJ44" s="114"/>
      <c r="OUK44" s="114"/>
      <c r="OUL44" s="114"/>
      <c r="OUM44" s="114"/>
      <c r="OUN44" s="114"/>
      <c r="OUO44" s="114"/>
      <c r="OUP44" s="114"/>
      <c r="OUQ44" s="114"/>
      <c r="OUR44" s="114"/>
      <c r="OUS44" s="114"/>
      <c r="OUT44" s="114"/>
      <c r="OUU44" s="114"/>
      <c r="OUV44" s="114"/>
      <c r="OUW44" s="114"/>
      <c r="OUX44" s="114"/>
      <c r="OUY44" s="114"/>
      <c r="OUZ44" s="114"/>
      <c r="OVA44" s="114"/>
      <c r="OVB44" s="114"/>
      <c r="OVC44" s="113"/>
      <c r="OVD44" s="114"/>
      <c r="OVE44" s="114"/>
      <c r="OVF44" s="114"/>
      <c r="OVG44" s="114"/>
      <c r="OVH44" s="114"/>
      <c r="OVI44" s="114"/>
      <c r="OVJ44" s="114"/>
      <c r="OVK44" s="114"/>
      <c r="OVL44" s="114"/>
      <c r="OVM44" s="114"/>
      <c r="OVN44" s="114"/>
      <c r="OVO44" s="114"/>
      <c r="OVP44" s="114"/>
      <c r="OVQ44" s="114"/>
      <c r="OVR44" s="114"/>
      <c r="OVS44" s="114"/>
      <c r="OVT44" s="114"/>
      <c r="OVU44" s="114"/>
      <c r="OVV44" s="114"/>
      <c r="OVW44" s="114"/>
      <c r="OVX44" s="114"/>
      <c r="OVY44" s="113"/>
      <c r="OVZ44" s="114"/>
      <c r="OWA44" s="114"/>
      <c r="OWB44" s="114"/>
      <c r="OWC44" s="114"/>
      <c r="OWD44" s="114"/>
      <c r="OWE44" s="114"/>
      <c r="OWF44" s="114"/>
      <c r="OWG44" s="114"/>
      <c r="OWH44" s="114"/>
      <c r="OWI44" s="114"/>
      <c r="OWJ44" s="114"/>
      <c r="OWK44" s="114"/>
      <c r="OWL44" s="114"/>
      <c r="OWM44" s="114"/>
      <c r="OWN44" s="114"/>
      <c r="OWO44" s="114"/>
      <c r="OWP44" s="114"/>
      <c r="OWQ44" s="114"/>
      <c r="OWR44" s="114"/>
      <c r="OWS44" s="114"/>
      <c r="OWT44" s="114"/>
      <c r="OWU44" s="113"/>
      <c r="OWV44" s="114"/>
      <c r="OWW44" s="114"/>
      <c r="OWX44" s="114"/>
      <c r="OWY44" s="114"/>
      <c r="OWZ44" s="114"/>
      <c r="OXA44" s="114"/>
      <c r="OXB44" s="114"/>
      <c r="OXC44" s="114"/>
      <c r="OXD44" s="114"/>
      <c r="OXE44" s="114"/>
      <c r="OXF44" s="114"/>
      <c r="OXG44" s="114"/>
      <c r="OXH44" s="114"/>
      <c r="OXI44" s="114"/>
      <c r="OXJ44" s="114"/>
      <c r="OXK44" s="114"/>
      <c r="OXL44" s="114"/>
      <c r="OXM44" s="114"/>
      <c r="OXN44" s="114"/>
      <c r="OXO44" s="114"/>
      <c r="OXP44" s="114"/>
      <c r="OXQ44" s="113"/>
      <c r="OXR44" s="114"/>
      <c r="OXS44" s="114"/>
      <c r="OXT44" s="114"/>
      <c r="OXU44" s="114"/>
      <c r="OXV44" s="114"/>
      <c r="OXW44" s="114"/>
      <c r="OXX44" s="114"/>
      <c r="OXY44" s="114"/>
      <c r="OXZ44" s="114"/>
      <c r="OYA44" s="114"/>
      <c r="OYB44" s="114"/>
      <c r="OYC44" s="114"/>
      <c r="OYD44" s="114"/>
      <c r="OYE44" s="114"/>
      <c r="OYF44" s="114"/>
      <c r="OYG44" s="114"/>
      <c r="OYH44" s="114"/>
      <c r="OYI44" s="114"/>
      <c r="OYJ44" s="114"/>
      <c r="OYK44" s="114"/>
      <c r="OYL44" s="114"/>
      <c r="OYM44" s="113"/>
      <c r="OYN44" s="114"/>
      <c r="OYO44" s="114"/>
      <c r="OYP44" s="114"/>
      <c r="OYQ44" s="114"/>
      <c r="OYR44" s="114"/>
      <c r="OYS44" s="114"/>
      <c r="OYT44" s="114"/>
      <c r="OYU44" s="114"/>
      <c r="OYV44" s="114"/>
      <c r="OYW44" s="114"/>
      <c r="OYX44" s="114"/>
      <c r="OYY44" s="114"/>
      <c r="OYZ44" s="114"/>
      <c r="OZA44" s="114"/>
      <c r="OZB44" s="114"/>
      <c r="OZC44" s="114"/>
      <c r="OZD44" s="114"/>
      <c r="OZE44" s="114"/>
      <c r="OZF44" s="114"/>
      <c r="OZG44" s="114"/>
      <c r="OZH44" s="114"/>
      <c r="OZI44" s="113"/>
      <c r="OZJ44" s="114"/>
      <c r="OZK44" s="114"/>
      <c r="OZL44" s="114"/>
      <c r="OZM44" s="114"/>
      <c r="OZN44" s="114"/>
      <c r="OZO44" s="114"/>
      <c r="OZP44" s="114"/>
      <c r="OZQ44" s="114"/>
      <c r="OZR44" s="114"/>
      <c r="OZS44" s="114"/>
      <c r="OZT44" s="114"/>
      <c r="OZU44" s="114"/>
      <c r="OZV44" s="114"/>
      <c r="OZW44" s="114"/>
      <c r="OZX44" s="114"/>
      <c r="OZY44" s="114"/>
      <c r="OZZ44" s="114"/>
      <c r="PAA44" s="114"/>
      <c r="PAB44" s="114"/>
      <c r="PAC44" s="114"/>
      <c r="PAD44" s="114"/>
      <c r="PAE44" s="113"/>
      <c r="PAF44" s="114"/>
      <c r="PAG44" s="114"/>
      <c r="PAH44" s="114"/>
      <c r="PAI44" s="114"/>
      <c r="PAJ44" s="114"/>
      <c r="PAK44" s="114"/>
      <c r="PAL44" s="114"/>
      <c r="PAM44" s="114"/>
      <c r="PAN44" s="114"/>
      <c r="PAO44" s="114"/>
      <c r="PAP44" s="114"/>
      <c r="PAQ44" s="114"/>
      <c r="PAR44" s="114"/>
      <c r="PAS44" s="114"/>
      <c r="PAT44" s="114"/>
      <c r="PAU44" s="114"/>
      <c r="PAV44" s="114"/>
      <c r="PAW44" s="114"/>
      <c r="PAX44" s="114"/>
      <c r="PAY44" s="114"/>
      <c r="PAZ44" s="114"/>
      <c r="PBA44" s="113"/>
      <c r="PBB44" s="114"/>
      <c r="PBC44" s="114"/>
      <c r="PBD44" s="114"/>
      <c r="PBE44" s="114"/>
      <c r="PBF44" s="114"/>
      <c r="PBG44" s="114"/>
      <c r="PBH44" s="114"/>
      <c r="PBI44" s="114"/>
      <c r="PBJ44" s="114"/>
      <c r="PBK44" s="114"/>
      <c r="PBL44" s="114"/>
      <c r="PBM44" s="114"/>
      <c r="PBN44" s="114"/>
      <c r="PBO44" s="114"/>
      <c r="PBP44" s="114"/>
      <c r="PBQ44" s="114"/>
      <c r="PBR44" s="114"/>
      <c r="PBS44" s="114"/>
      <c r="PBT44" s="114"/>
      <c r="PBU44" s="114"/>
      <c r="PBV44" s="114"/>
      <c r="PBW44" s="113"/>
      <c r="PBX44" s="114"/>
      <c r="PBY44" s="114"/>
      <c r="PBZ44" s="114"/>
      <c r="PCA44" s="114"/>
      <c r="PCB44" s="114"/>
      <c r="PCC44" s="114"/>
      <c r="PCD44" s="114"/>
      <c r="PCE44" s="114"/>
      <c r="PCF44" s="114"/>
      <c r="PCG44" s="114"/>
      <c r="PCH44" s="114"/>
      <c r="PCI44" s="114"/>
      <c r="PCJ44" s="114"/>
      <c r="PCK44" s="114"/>
      <c r="PCL44" s="114"/>
      <c r="PCM44" s="114"/>
      <c r="PCN44" s="114"/>
      <c r="PCO44" s="114"/>
      <c r="PCP44" s="114"/>
      <c r="PCQ44" s="114"/>
      <c r="PCR44" s="114"/>
      <c r="PCS44" s="113"/>
      <c r="PCT44" s="114"/>
      <c r="PCU44" s="114"/>
      <c r="PCV44" s="114"/>
      <c r="PCW44" s="114"/>
      <c r="PCX44" s="114"/>
      <c r="PCY44" s="114"/>
      <c r="PCZ44" s="114"/>
      <c r="PDA44" s="114"/>
      <c r="PDB44" s="114"/>
      <c r="PDC44" s="114"/>
      <c r="PDD44" s="114"/>
      <c r="PDE44" s="114"/>
      <c r="PDF44" s="114"/>
      <c r="PDG44" s="114"/>
      <c r="PDH44" s="114"/>
      <c r="PDI44" s="114"/>
      <c r="PDJ44" s="114"/>
      <c r="PDK44" s="114"/>
      <c r="PDL44" s="114"/>
      <c r="PDM44" s="114"/>
      <c r="PDN44" s="114"/>
      <c r="PDO44" s="113"/>
      <c r="PDP44" s="114"/>
      <c r="PDQ44" s="114"/>
      <c r="PDR44" s="114"/>
      <c r="PDS44" s="114"/>
      <c r="PDT44" s="114"/>
      <c r="PDU44" s="114"/>
      <c r="PDV44" s="114"/>
      <c r="PDW44" s="114"/>
      <c r="PDX44" s="114"/>
      <c r="PDY44" s="114"/>
      <c r="PDZ44" s="114"/>
      <c r="PEA44" s="114"/>
      <c r="PEB44" s="114"/>
      <c r="PEC44" s="114"/>
      <c r="PED44" s="114"/>
      <c r="PEE44" s="114"/>
      <c r="PEF44" s="114"/>
      <c r="PEG44" s="114"/>
      <c r="PEH44" s="114"/>
      <c r="PEI44" s="114"/>
      <c r="PEJ44" s="114"/>
      <c r="PEK44" s="113"/>
      <c r="PEL44" s="114"/>
      <c r="PEM44" s="114"/>
      <c r="PEN44" s="114"/>
      <c r="PEO44" s="114"/>
      <c r="PEP44" s="114"/>
      <c r="PEQ44" s="114"/>
      <c r="PER44" s="114"/>
      <c r="PES44" s="114"/>
      <c r="PET44" s="114"/>
      <c r="PEU44" s="114"/>
      <c r="PEV44" s="114"/>
      <c r="PEW44" s="114"/>
      <c r="PEX44" s="114"/>
      <c r="PEY44" s="114"/>
      <c r="PEZ44" s="114"/>
      <c r="PFA44" s="114"/>
      <c r="PFB44" s="114"/>
      <c r="PFC44" s="114"/>
      <c r="PFD44" s="114"/>
      <c r="PFE44" s="114"/>
      <c r="PFF44" s="114"/>
      <c r="PFG44" s="113"/>
      <c r="PFH44" s="114"/>
      <c r="PFI44" s="114"/>
      <c r="PFJ44" s="114"/>
      <c r="PFK44" s="114"/>
      <c r="PFL44" s="114"/>
      <c r="PFM44" s="114"/>
      <c r="PFN44" s="114"/>
      <c r="PFO44" s="114"/>
      <c r="PFP44" s="114"/>
      <c r="PFQ44" s="114"/>
      <c r="PFR44" s="114"/>
      <c r="PFS44" s="114"/>
      <c r="PFT44" s="114"/>
      <c r="PFU44" s="114"/>
      <c r="PFV44" s="114"/>
      <c r="PFW44" s="114"/>
      <c r="PFX44" s="114"/>
      <c r="PFY44" s="114"/>
      <c r="PFZ44" s="114"/>
      <c r="PGA44" s="114"/>
      <c r="PGB44" s="114"/>
      <c r="PGC44" s="113"/>
      <c r="PGD44" s="114"/>
      <c r="PGE44" s="114"/>
      <c r="PGF44" s="114"/>
      <c r="PGG44" s="114"/>
      <c r="PGH44" s="114"/>
      <c r="PGI44" s="114"/>
      <c r="PGJ44" s="114"/>
      <c r="PGK44" s="114"/>
      <c r="PGL44" s="114"/>
      <c r="PGM44" s="114"/>
      <c r="PGN44" s="114"/>
      <c r="PGO44" s="114"/>
      <c r="PGP44" s="114"/>
      <c r="PGQ44" s="114"/>
      <c r="PGR44" s="114"/>
      <c r="PGS44" s="114"/>
      <c r="PGT44" s="114"/>
      <c r="PGU44" s="114"/>
      <c r="PGV44" s="114"/>
      <c r="PGW44" s="114"/>
      <c r="PGX44" s="114"/>
      <c r="PGY44" s="113"/>
      <c r="PGZ44" s="114"/>
      <c r="PHA44" s="114"/>
      <c r="PHB44" s="114"/>
      <c r="PHC44" s="114"/>
      <c r="PHD44" s="114"/>
      <c r="PHE44" s="114"/>
      <c r="PHF44" s="114"/>
      <c r="PHG44" s="114"/>
      <c r="PHH44" s="114"/>
      <c r="PHI44" s="114"/>
      <c r="PHJ44" s="114"/>
      <c r="PHK44" s="114"/>
      <c r="PHL44" s="114"/>
      <c r="PHM44" s="114"/>
      <c r="PHN44" s="114"/>
      <c r="PHO44" s="114"/>
      <c r="PHP44" s="114"/>
      <c r="PHQ44" s="114"/>
      <c r="PHR44" s="114"/>
      <c r="PHS44" s="114"/>
      <c r="PHT44" s="114"/>
      <c r="PHU44" s="113"/>
      <c r="PHV44" s="114"/>
      <c r="PHW44" s="114"/>
      <c r="PHX44" s="114"/>
      <c r="PHY44" s="114"/>
      <c r="PHZ44" s="114"/>
      <c r="PIA44" s="114"/>
      <c r="PIB44" s="114"/>
      <c r="PIC44" s="114"/>
      <c r="PID44" s="114"/>
      <c r="PIE44" s="114"/>
      <c r="PIF44" s="114"/>
      <c r="PIG44" s="114"/>
      <c r="PIH44" s="114"/>
      <c r="PII44" s="114"/>
      <c r="PIJ44" s="114"/>
      <c r="PIK44" s="114"/>
      <c r="PIL44" s="114"/>
      <c r="PIM44" s="114"/>
      <c r="PIN44" s="114"/>
      <c r="PIO44" s="114"/>
      <c r="PIP44" s="114"/>
      <c r="PIQ44" s="113"/>
      <c r="PIR44" s="114"/>
      <c r="PIS44" s="114"/>
      <c r="PIT44" s="114"/>
      <c r="PIU44" s="114"/>
      <c r="PIV44" s="114"/>
      <c r="PIW44" s="114"/>
      <c r="PIX44" s="114"/>
      <c r="PIY44" s="114"/>
      <c r="PIZ44" s="114"/>
      <c r="PJA44" s="114"/>
      <c r="PJB44" s="114"/>
      <c r="PJC44" s="114"/>
      <c r="PJD44" s="114"/>
      <c r="PJE44" s="114"/>
      <c r="PJF44" s="114"/>
      <c r="PJG44" s="114"/>
      <c r="PJH44" s="114"/>
      <c r="PJI44" s="114"/>
      <c r="PJJ44" s="114"/>
      <c r="PJK44" s="114"/>
      <c r="PJL44" s="114"/>
      <c r="PJM44" s="113"/>
      <c r="PJN44" s="114"/>
      <c r="PJO44" s="114"/>
      <c r="PJP44" s="114"/>
      <c r="PJQ44" s="114"/>
      <c r="PJR44" s="114"/>
      <c r="PJS44" s="114"/>
      <c r="PJT44" s="114"/>
      <c r="PJU44" s="114"/>
      <c r="PJV44" s="114"/>
      <c r="PJW44" s="114"/>
      <c r="PJX44" s="114"/>
      <c r="PJY44" s="114"/>
      <c r="PJZ44" s="114"/>
      <c r="PKA44" s="114"/>
      <c r="PKB44" s="114"/>
      <c r="PKC44" s="114"/>
      <c r="PKD44" s="114"/>
      <c r="PKE44" s="114"/>
      <c r="PKF44" s="114"/>
      <c r="PKG44" s="114"/>
      <c r="PKH44" s="114"/>
      <c r="PKI44" s="113"/>
      <c r="PKJ44" s="114"/>
      <c r="PKK44" s="114"/>
      <c r="PKL44" s="114"/>
      <c r="PKM44" s="114"/>
      <c r="PKN44" s="114"/>
      <c r="PKO44" s="114"/>
      <c r="PKP44" s="114"/>
      <c r="PKQ44" s="114"/>
      <c r="PKR44" s="114"/>
      <c r="PKS44" s="114"/>
      <c r="PKT44" s="114"/>
      <c r="PKU44" s="114"/>
      <c r="PKV44" s="114"/>
      <c r="PKW44" s="114"/>
      <c r="PKX44" s="114"/>
      <c r="PKY44" s="114"/>
      <c r="PKZ44" s="114"/>
      <c r="PLA44" s="114"/>
      <c r="PLB44" s="114"/>
      <c r="PLC44" s="114"/>
      <c r="PLD44" s="114"/>
      <c r="PLE44" s="113"/>
      <c r="PLF44" s="114"/>
      <c r="PLG44" s="114"/>
      <c r="PLH44" s="114"/>
      <c r="PLI44" s="114"/>
      <c r="PLJ44" s="114"/>
      <c r="PLK44" s="114"/>
      <c r="PLL44" s="114"/>
      <c r="PLM44" s="114"/>
      <c r="PLN44" s="114"/>
      <c r="PLO44" s="114"/>
      <c r="PLP44" s="114"/>
      <c r="PLQ44" s="114"/>
      <c r="PLR44" s="114"/>
      <c r="PLS44" s="114"/>
      <c r="PLT44" s="114"/>
      <c r="PLU44" s="114"/>
      <c r="PLV44" s="114"/>
      <c r="PLW44" s="114"/>
      <c r="PLX44" s="114"/>
      <c r="PLY44" s="114"/>
      <c r="PLZ44" s="114"/>
      <c r="PMA44" s="113"/>
      <c r="PMB44" s="114"/>
      <c r="PMC44" s="114"/>
      <c r="PMD44" s="114"/>
      <c r="PME44" s="114"/>
      <c r="PMF44" s="114"/>
      <c r="PMG44" s="114"/>
      <c r="PMH44" s="114"/>
      <c r="PMI44" s="114"/>
      <c r="PMJ44" s="114"/>
      <c r="PMK44" s="114"/>
      <c r="PML44" s="114"/>
      <c r="PMM44" s="114"/>
      <c r="PMN44" s="114"/>
      <c r="PMO44" s="114"/>
      <c r="PMP44" s="114"/>
      <c r="PMQ44" s="114"/>
      <c r="PMR44" s="114"/>
      <c r="PMS44" s="114"/>
      <c r="PMT44" s="114"/>
      <c r="PMU44" s="114"/>
      <c r="PMV44" s="114"/>
      <c r="PMW44" s="113"/>
      <c r="PMX44" s="114"/>
      <c r="PMY44" s="114"/>
      <c r="PMZ44" s="114"/>
      <c r="PNA44" s="114"/>
      <c r="PNB44" s="114"/>
      <c r="PNC44" s="114"/>
      <c r="PND44" s="114"/>
      <c r="PNE44" s="114"/>
      <c r="PNF44" s="114"/>
      <c r="PNG44" s="114"/>
      <c r="PNH44" s="114"/>
      <c r="PNI44" s="114"/>
      <c r="PNJ44" s="114"/>
      <c r="PNK44" s="114"/>
      <c r="PNL44" s="114"/>
      <c r="PNM44" s="114"/>
      <c r="PNN44" s="114"/>
      <c r="PNO44" s="114"/>
      <c r="PNP44" s="114"/>
      <c r="PNQ44" s="114"/>
      <c r="PNR44" s="114"/>
      <c r="PNS44" s="113"/>
      <c r="PNT44" s="114"/>
      <c r="PNU44" s="114"/>
      <c r="PNV44" s="114"/>
      <c r="PNW44" s="114"/>
      <c r="PNX44" s="114"/>
      <c r="PNY44" s="114"/>
      <c r="PNZ44" s="114"/>
      <c r="POA44" s="114"/>
      <c r="POB44" s="114"/>
      <c r="POC44" s="114"/>
      <c r="POD44" s="114"/>
      <c r="POE44" s="114"/>
      <c r="POF44" s="114"/>
      <c r="POG44" s="114"/>
      <c r="POH44" s="114"/>
      <c r="POI44" s="114"/>
      <c r="POJ44" s="114"/>
      <c r="POK44" s="114"/>
      <c r="POL44" s="114"/>
      <c r="POM44" s="114"/>
      <c r="PON44" s="114"/>
      <c r="POO44" s="113"/>
      <c r="POP44" s="114"/>
      <c r="POQ44" s="114"/>
      <c r="POR44" s="114"/>
      <c r="POS44" s="114"/>
      <c r="POT44" s="114"/>
      <c r="POU44" s="114"/>
      <c r="POV44" s="114"/>
      <c r="POW44" s="114"/>
      <c r="POX44" s="114"/>
      <c r="POY44" s="114"/>
      <c r="POZ44" s="114"/>
      <c r="PPA44" s="114"/>
      <c r="PPB44" s="114"/>
      <c r="PPC44" s="114"/>
      <c r="PPD44" s="114"/>
      <c r="PPE44" s="114"/>
      <c r="PPF44" s="114"/>
      <c r="PPG44" s="114"/>
      <c r="PPH44" s="114"/>
      <c r="PPI44" s="114"/>
      <c r="PPJ44" s="114"/>
      <c r="PPK44" s="113"/>
      <c r="PPL44" s="114"/>
      <c r="PPM44" s="114"/>
      <c r="PPN44" s="114"/>
      <c r="PPO44" s="114"/>
      <c r="PPP44" s="114"/>
      <c r="PPQ44" s="114"/>
      <c r="PPR44" s="114"/>
      <c r="PPS44" s="114"/>
      <c r="PPT44" s="114"/>
      <c r="PPU44" s="114"/>
      <c r="PPV44" s="114"/>
      <c r="PPW44" s="114"/>
      <c r="PPX44" s="114"/>
      <c r="PPY44" s="114"/>
      <c r="PPZ44" s="114"/>
      <c r="PQA44" s="114"/>
      <c r="PQB44" s="114"/>
      <c r="PQC44" s="114"/>
      <c r="PQD44" s="114"/>
      <c r="PQE44" s="114"/>
      <c r="PQF44" s="114"/>
      <c r="PQG44" s="113"/>
      <c r="PQH44" s="114"/>
      <c r="PQI44" s="114"/>
      <c r="PQJ44" s="114"/>
      <c r="PQK44" s="114"/>
      <c r="PQL44" s="114"/>
      <c r="PQM44" s="114"/>
      <c r="PQN44" s="114"/>
      <c r="PQO44" s="114"/>
      <c r="PQP44" s="114"/>
      <c r="PQQ44" s="114"/>
      <c r="PQR44" s="114"/>
      <c r="PQS44" s="114"/>
      <c r="PQT44" s="114"/>
      <c r="PQU44" s="114"/>
      <c r="PQV44" s="114"/>
      <c r="PQW44" s="114"/>
      <c r="PQX44" s="114"/>
      <c r="PQY44" s="114"/>
      <c r="PQZ44" s="114"/>
      <c r="PRA44" s="114"/>
      <c r="PRB44" s="114"/>
      <c r="PRC44" s="113"/>
      <c r="PRD44" s="114"/>
      <c r="PRE44" s="114"/>
      <c r="PRF44" s="114"/>
      <c r="PRG44" s="114"/>
      <c r="PRH44" s="114"/>
      <c r="PRI44" s="114"/>
      <c r="PRJ44" s="114"/>
      <c r="PRK44" s="114"/>
      <c r="PRL44" s="114"/>
      <c r="PRM44" s="114"/>
      <c r="PRN44" s="114"/>
      <c r="PRO44" s="114"/>
      <c r="PRP44" s="114"/>
      <c r="PRQ44" s="114"/>
      <c r="PRR44" s="114"/>
      <c r="PRS44" s="114"/>
      <c r="PRT44" s="114"/>
      <c r="PRU44" s="114"/>
      <c r="PRV44" s="114"/>
      <c r="PRW44" s="114"/>
      <c r="PRX44" s="114"/>
      <c r="PRY44" s="113"/>
      <c r="PRZ44" s="114"/>
      <c r="PSA44" s="114"/>
      <c r="PSB44" s="114"/>
      <c r="PSC44" s="114"/>
      <c r="PSD44" s="114"/>
      <c r="PSE44" s="114"/>
      <c r="PSF44" s="114"/>
      <c r="PSG44" s="114"/>
      <c r="PSH44" s="114"/>
      <c r="PSI44" s="114"/>
      <c r="PSJ44" s="114"/>
      <c r="PSK44" s="114"/>
      <c r="PSL44" s="114"/>
      <c r="PSM44" s="114"/>
      <c r="PSN44" s="114"/>
      <c r="PSO44" s="114"/>
      <c r="PSP44" s="114"/>
      <c r="PSQ44" s="114"/>
      <c r="PSR44" s="114"/>
      <c r="PSS44" s="114"/>
      <c r="PST44" s="114"/>
      <c r="PSU44" s="113"/>
      <c r="PSV44" s="114"/>
      <c r="PSW44" s="114"/>
      <c r="PSX44" s="114"/>
      <c r="PSY44" s="114"/>
      <c r="PSZ44" s="114"/>
      <c r="PTA44" s="114"/>
      <c r="PTB44" s="114"/>
      <c r="PTC44" s="114"/>
      <c r="PTD44" s="114"/>
      <c r="PTE44" s="114"/>
      <c r="PTF44" s="114"/>
      <c r="PTG44" s="114"/>
      <c r="PTH44" s="114"/>
      <c r="PTI44" s="114"/>
      <c r="PTJ44" s="114"/>
      <c r="PTK44" s="114"/>
      <c r="PTL44" s="114"/>
      <c r="PTM44" s="114"/>
      <c r="PTN44" s="114"/>
      <c r="PTO44" s="114"/>
      <c r="PTP44" s="114"/>
      <c r="PTQ44" s="113"/>
      <c r="PTR44" s="114"/>
      <c r="PTS44" s="114"/>
      <c r="PTT44" s="114"/>
      <c r="PTU44" s="114"/>
      <c r="PTV44" s="114"/>
      <c r="PTW44" s="114"/>
      <c r="PTX44" s="114"/>
      <c r="PTY44" s="114"/>
      <c r="PTZ44" s="114"/>
      <c r="PUA44" s="114"/>
      <c r="PUB44" s="114"/>
      <c r="PUC44" s="114"/>
      <c r="PUD44" s="114"/>
      <c r="PUE44" s="114"/>
      <c r="PUF44" s="114"/>
      <c r="PUG44" s="114"/>
      <c r="PUH44" s="114"/>
      <c r="PUI44" s="114"/>
      <c r="PUJ44" s="114"/>
      <c r="PUK44" s="114"/>
      <c r="PUL44" s="114"/>
      <c r="PUM44" s="113"/>
      <c r="PUN44" s="114"/>
      <c r="PUO44" s="114"/>
      <c r="PUP44" s="114"/>
      <c r="PUQ44" s="114"/>
      <c r="PUR44" s="114"/>
      <c r="PUS44" s="114"/>
      <c r="PUT44" s="114"/>
      <c r="PUU44" s="114"/>
      <c r="PUV44" s="114"/>
      <c r="PUW44" s="114"/>
      <c r="PUX44" s="114"/>
      <c r="PUY44" s="114"/>
      <c r="PUZ44" s="114"/>
      <c r="PVA44" s="114"/>
      <c r="PVB44" s="114"/>
      <c r="PVC44" s="114"/>
      <c r="PVD44" s="114"/>
      <c r="PVE44" s="114"/>
      <c r="PVF44" s="114"/>
      <c r="PVG44" s="114"/>
      <c r="PVH44" s="114"/>
      <c r="PVI44" s="113"/>
      <c r="PVJ44" s="114"/>
      <c r="PVK44" s="114"/>
      <c r="PVL44" s="114"/>
      <c r="PVM44" s="114"/>
      <c r="PVN44" s="114"/>
      <c r="PVO44" s="114"/>
      <c r="PVP44" s="114"/>
      <c r="PVQ44" s="114"/>
      <c r="PVR44" s="114"/>
      <c r="PVS44" s="114"/>
      <c r="PVT44" s="114"/>
      <c r="PVU44" s="114"/>
      <c r="PVV44" s="114"/>
      <c r="PVW44" s="114"/>
      <c r="PVX44" s="114"/>
      <c r="PVY44" s="114"/>
      <c r="PVZ44" s="114"/>
      <c r="PWA44" s="114"/>
      <c r="PWB44" s="114"/>
      <c r="PWC44" s="114"/>
      <c r="PWD44" s="114"/>
      <c r="PWE44" s="113"/>
      <c r="PWF44" s="114"/>
      <c r="PWG44" s="114"/>
      <c r="PWH44" s="114"/>
      <c r="PWI44" s="114"/>
      <c r="PWJ44" s="114"/>
      <c r="PWK44" s="114"/>
      <c r="PWL44" s="114"/>
      <c r="PWM44" s="114"/>
      <c r="PWN44" s="114"/>
      <c r="PWO44" s="114"/>
      <c r="PWP44" s="114"/>
      <c r="PWQ44" s="114"/>
      <c r="PWR44" s="114"/>
      <c r="PWS44" s="114"/>
      <c r="PWT44" s="114"/>
      <c r="PWU44" s="114"/>
      <c r="PWV44" s="114"/>
      <c r="PWW44" s="114"/>
      <c r="PWX44" s="114"/>
      <c r="PWY44" s="114"/>
      <c r="PWZ44" s="114"/>
      <c r="PXA44" s="113"/>
      <c r="PXB44" s="114"/>
      <c r="PXC44" s="114"/>
      <c r="PXD44" s="114"/>
      <c r="PXE44" s="114"/>
      <c r="PXF44" s="114"/>
      <c r="PXG44" s="114"/>
      <c r="PXH44" s="114"/>
      <c r="PXI44" s="114"/>
      <c r="PXJ44" s="114"/>
      <c r="PXK44" s="114"/>
      <c r="PXL44" s="114"/>
      <c r="PXM44" s="114"/>
      <c r="PXN44" s="114"/>
      <c r="PXO44" s="114"/>
      <c r="PXP44" s="114"/>
      <c r="PXQ44" s="114"/>
      <c r="PXR44" s="114"/>
      <c r="PXS44" s="114"/>
      <c r="PXT44" s="114"/>
      <c r="PXU44" s="114"/>
      <c r="PXV44" s="114"/>
      <c r="PXW44" s="113"/>
      <c r="PXX44" s="114"/>
      <c r="PXY44" s="114"/>
      <c r="PXZ44" s="114"/>
      <c r="PYA44" s="114"/>
      <c r="PYB44" s="114"/>
      <c r="PYC44" s="114"/>
      <c r="PYD44" s="114"/>
      <c r="PYE44" s="114"/>
      <c r="PYF44" s="114"/>
      <c r="PYG44" s="114"/>
      <c r="PYH44" s="114"/>
      <c r="PYI44" s="114"/>
      <c r="PYJ44" s="114"/>
      <c r="PYK44" s="114"/>
      <c r="PYL44" s="114"/>
      <c r="PYM44" s="114"/>
      <c r="PYN44" s="114"/>
      <c r="PYO44" s="114"/>
      <c r="PYP44" s="114"/>
      <c r="PYQ44" s="114"/>
      <c r="PYR44" s="114"/>
      <c r="PYS44" s="113"/>
      <c r="PYT44" s="114"/>
      <c r="PYU44" s="114"/>
      <c r="PYV44" s="114"/>
      <c r="PYW44" s="114"/>
      <c r="PYX44" s="114"/>
      <c r="PYY44" s="114"/>
      <c r="PYZ44" s="114"/>
      <c r="PZA44" s="114"/>
      <c r="PZB44" s="114"/>
      <c r="PZC44" s="114"/>
      <c r="PZD44" s="114"/>
      <c r="PZE44" s="114"/>
      <c r="PZF44" s="114"/>
      <c r="PZG44" s="114"/>
      <c r="PZH44" s="114"/>
      <c r="PZI44" s="114"/>
      <c r="PZJ44" s="114"/>
      <c r="PZK44" s="114"/>
      <c r="PZL44" s="114"/>
      <c r="PZM44" s="114"/>
      <c r="PZN44" s="114"/>
      <c r="PZO44" s="113"/>
      <c r="PZP44" s="114"/>
      <c r="PZQ44" s="114"/>
      <c r="PZR44" s="114"/>
      <c r="PZS44" s="114"/>
      <c r="PZT44" s="114"/>
      <c r="PZU44" s="114"/>
      <c r="PZV44" s="114"/>
      <c r="PZW44" s="114"/>
      <c r="PZX44" s="114"/>
      <c r="PZY44" s="114"/>
      <c r="PZZ44" s="114"/>
      <c r="QAA44" s="114"/>
      <c r="QAB44" s="114"/>
      <c r="QAC44" s="114"/>
      <c r="QAD44" s="114"/>
      <c r="QAE44" s="114"/>
      <c r="QAF44" s="114"/>
      <c r="QAG44" s="114"/>
      <c r="QAH44" s="114"/>
      <c r="QAI44" s="114"/>
      <c r="QAJ44" s="114"/>
      <c r="QAK44" s="113"/>
      <c r="QAL44" s="114"/>
      <c r="QAM44" s="114"/>
      <c r="QAN44" s="114"/>
      <c r="QAO44" s="114"/>
      <c r="QAP44" s="114"/>
      <c r="QAQ44" s="114"/>
      <c r="QAR44" s="114"/>
      <c r="QAS44" s="114"/>
      <c r="QAT44" s="114"/>
      <c r="QAU44" s="114"/>
      <c r="QAV44" s="114"/>
      <c r="QAW44" s="114"/>
      <c r="QAX44" s="114"/>
      <c r="QAY44" s="114"/>
      <c r="QAZ44" s="114"/>
      <c r="QBA44" s="114"/>
      <c r="QBB44" s="114"/>
      <c r="QBC44" s="114"/>
      <c r="QBD44" s="114"/>
      <c r="QBE44" s="114"/>
      <c r="QBF44" s="114"/>
      <c r="QBG44" s="113"/>
      <c r="QBH44" s="114"/>
      <c r="QBI44" s="114"/>
      <c r="QBJ44" s="114"/>
      <c r="QBK44" s="114"/>
      <c r="QBL44" s="114"/>
      <c r="QBM44" s="114"/>
      <c r="QBN44" s="114"/>
      <c r="QBO44" s="114"/>
      <c r="QBP44" s="114"/>
      <c r="QBQ44" s="114"/>
      <c r="QBR44" s="114"/>
      <c r="QBS44" s="114"/>
      <c r="QBT44" s="114"/>
      <c r="QBU44" s="114"/>
      <c r="QBV44" s="114"/>
      <c r="QBW44" s="114"/>
      <c r="QBX44" s="114"/>
      <c r="QBY44" s="114"/>
      <c r="QBZ44" s="114"/>
      <c r="QCA44" s="114"/>
      <c r="QCB44" s="114"/>
      <c r="QCC44" s="113"/>
      <c r="QCD44" s="114"/>
      <c r="QCE44" s="114"/>
      <c r="QCF44" s="114"/>
      <c r="QCG44" s="114"/>
      <c r="QCH44" s="114"/>
      <c r="QCI44" s="114"/>
      <c r="QCJ44" s="114"/>
      <c r="QCK44" s="114"/>
      <c r="QCL44" s="114"/>
      <c r="QCM44" s="114"/>
      <c r="QCN44" s="114"/>
      <c r="QCO44" s="114"/>
      <c r="QCP44" s="114"/>
      <c r="QCQ44" s="114"/>
      <c r="QCR44" s="114"/>
      <c r="QCS44" s="114"/>
      <c r="QCT44" s="114"/>
      <c r="QCU44" s="114"/>
      <c r="QCV44" s="114"/>
      <c r="QCW44" s="114"/>
      <c r="QCX44" s="114"/>
      <c r="QCY44" s="113"/>
      <c r="QCZ44" s="114"/>
      <c r="QDA44" s="114"/>
      <c r="QDB44" s="114"/>
      <c r="QDC44" s="114"/>
      <c r="QDD44" s="114"/>
      <c r="QDE44" s="114"/>
      <c r="QDF44" s="114"/>
      <c r="QDG44" s="114"/>
      <c r="QDH44" s="114"/>
      <c r="QDI44" s="114"/>
      <c r="QDJ44" s="114"/>
      <c r="QDK44" s="114"/>
      <c r="QDL44" s="114"/>
      <c r="QDM44" s="114"/>
      <c r="QDN44" s="114"/>
      <c r="QDO44" s="114"/>
      <c r="QDP44" s="114"/>
      <c r="QDQ44" s="114"/>
      <c r="QDR44" s="114"/>
      <c r="QDS44" s="114"/>
      <c r="QDT44" s="114"/>
      <c r="QDU44" s="113"/>
      <c r="QDV44" s="114"/>
      <c r="QDW44" s="114"/>
      <c r="QDX44" s="114"/>
      <c r="QDY44" s="114"/>
      <c r="QDZ44" s="114"/>
      <c r="QEA44" s="114"/>
      <c r="QEB44" s="114"/>
      <c r="QEC44" s="114"/>
      <c r="QED44" s="114"/>
      <c r="QEE44" s="114"/>
      <c r="QEF44" s="114"/>
      <c r="QEG44" s="114"/>
      <c r="QEH44" s="114"/>
      <c r="QEI44" s="114"/>
      <c r="QEJ44" s="114"/>
      <c r="QEK44" s="114"/>
      <c r="QEL44" s="114"/>
      <c r="QEM44" s="114"/>
      <c r="QEN44" s="114"/>
      <c r="QEO44" s="114"/>
      <c r="QEP44" s="114"/>
      <c r="QEQ44" s="113"/>
      <c r="QER44" s="114"/>
      <c r="QES44" s="114"/>
      <c r="QET44" s="114"/>
      <c r="QEU44" s="114"/>
      <c r="QEV44" s="114"/>
      <c r="QEW44" s="114"/>
      <c r="QEX44" s="114"/>
      <c r="QEY44" s="114"/>
      <c r="QEZ44" s="114"/>
      <c r="QFA44" s="114"/>
      <c r="QFB44" s="114"/>
      <c r="QFC44" s="114"/>
      <c r="QFD44" s="114"/>
      <c r="QFE44" s="114"/>
      <c r="QFF44" s="114"/>
      <c r="QFG44" s="114"/>
      <c r="QFH44" s="114"/>
      <c r="QFI44" s="114"/>
      <c r="QFJ44" s="114"/>
      <c r="QFK44" s="114"/>
      <c r="QFL44" s="114"/>
      <c r="QFM44" s="113"/>
      <c r="QFN44" s="114"/>
      <c r="QFO44" s="114"/>
      <c r="QFP44" s="114"/>
      <c r="QFQ44" s="114"/>
      <c r="QFR44" s="114"/>
      <c r="QFS44" s="114"/>
      <c r="QFT44" s="114"/>
      <c r="QFU44" s="114"/>
      <c r="QFV44" s="114"/>
      <c r="QFW44" s="114"/>
      <c r="QFX44" s="114"/>
      <c r="QFY44" s="114"/>
      <c r="QFZ44" s="114"/>
      <c r="QGA44" s="114"/>
      <c r="QGB44" s="114"/>
      <c r="QGC44" s="114"/>
      <c r="QGD44" s="114"/>
      <c r="QGE44" s="114"/>
      <c r="QGF44" s="114"/>
      <c r="QGG44" s="114"/>
      <c r="QGH44" s="114"/>
      <c r="QGI44" s="113"/>
      <c r="QGJ44" s="114"/>
      <c r="QGK44" s="114"/>
      <c r="QGL44" s="114"/>
      <c r="QGM44" s="114"/>
      <c r="QGN44" s="114"/>
      <c r="QGO44" s="114"/>
      <c r="QGP44" s="114"/>
      <c r="QGQ44" s="114"/>
      <c r="QGR44" s="114"/>
      <c r="QGS44" s="114"/>
      <c r="QGT44" s="114"/>
      <c r="QGU44" s="114"/>
      <c r="QGV44" s="114"/>
      <c r="QGW44" s="114"/>
      <c r="QGX44" s="114"/>
      <c r="QGY44" s="114"/>
      <c r="QGZ44" s="114"/>
      <c r="QHA44" s="114"/>
      <c r="QHB44" s="114"/>
      <c r="QHC44" s="114"/>
      <c r="QHD44" s="114"/>
      <c r="QHE44" s="113"/>
      <c r="QHF44" s="114"/>
      <c r="QHG44" s="114"/>
      <c r="QHH44" s="114"/>
      <c r="QHI44" s="114"/>
      <c r="QHJ44" s="114"/>
      <c r="QHK44" s="114"/>
      <c r="QHL44" s="114"/>
      <c r="QHM44" s="114"/>
      <c r="QHN44" s="114"/>
      <c r="QHO44" s="114"/>
      <c r="QHP44" s="114"/>
      <c r="QHQ44" s="114"/>
      <c r="QHR44" s="114"/>
      <c r="QHS44" s="114"/>
      <c r="QHT44" s="114"/>
      <c r="QHU44" s="114"/>
      <c r="QHV44" s="114"/>
      <c r="QHW44" s="114"/>
      <c r="QHX44" s="114"/>
      <c r="QHY44" s="114"/>
      <c r="QHZ44" s="114"/>
      <c r="QIA44" s="113"/>
      <c r="QIB44" s="114"/>
      <c r="QIC44" s="114"/>
      <c r="QID44" s="114"/>
      <c r="QIE44" s="114"/>
      <c r="QIF44" s="114"/>
      <c r="QIG44" s="114"/>
      <c r="QIH44" s="114"/>
      <c r="QII44" s="114"/>
      <c r="QIJ44" s="114"/>
      <c r="QIK44" s="114"/>
      <c r="QIL44" s="114"/>
      <c r="QIM44" s="114"/>
      <c r="QIN44" s="114"/>
      <c r="QIO44" s="114"/>
      <c r="QIP44" s="114"/>
      <c r="QIQ44" s="114"/>
      <c r="QIR44" s="114"/>
      <c r="QIS44" s="114"/>
      <c r="QIT44" s="114"/>
      <c r="QIU44" s="114"/>
      <c r="QIV44" s="114"/>
      <c r="QIW44" s="113"/>
      <c r="QIX44" s="114"/>
      <c r="QIY44" s="114"/>
      <c r="QIZ44" s="114"/>
      <c r="QJA44" s="114"/>
      <c r="QJB44" s="114"/>
      <c r="QJC44" s="114"/>
      <c r="QJD44" s="114"/>
      <c r="QJE44" s="114"/>
      <c r="QJF44" s="114"/>
      <c r="QJG44" s="114"/>
      <c r="QJH44" s="114"/>
      <c r="QJI44" s="114"/>
      <c r="QJJ44" s="114"/>
      <c r="QJK44" s="114"/>
      <c r="QJL44" s="114"/>
      <c r="QJM44" s="114"/>
      <c r="QJN44" s="114"/>
      <c r="QJO44" s="114"/>
      <c r="QJP44" s="114"/>
      <c r="QJQ44" s="114"/>
      <c r="QJR44" s="114"/>
      <c r="QJS44" s="113"/>
      <c r="QJT44" s="114"/>
      <c r="QJU44" s="114"/>
      <c r="QJV44" s="114"/>
      <c r="QJW44" s="114"/>
      <c r="QJX44" s="114"/>
      <c r="QJY44" s="114"/>
      <c r="QJZ44" s="114"/>
      <c r="QKA44" s="114"/>
      <c r="QKB44" s="114"/>
      <c r="QKC44" s="114"/>
      <c r="QKD44" s="114"/>
      <c r="QKE44" s="114"/>
      <c r="QKF44" s="114"/>
      <c r="QKG44" s="114"/>
      <c r="QKH44" s="114"/>
      <c r="QKI44" s="114"/>
      <c r="QKJ44" s="114"/>
      <c r="QKK44" s="114"/>
      <c r="QKL44" s="114"/>
      <c r="QKM44" s="114"/>
      <c r="QKN44" s="114"/>
      <c r="QKO44" s="113"/>
      <c r="QKP44" s="114"/>
      <c r="QKQ44" s="114"/>
      <c r="QKR44" s="114"/>
      <c r="QKS44" s="114"/>
      <c r="QKT44" s="114"/>
      <c r="QKU44" s="114"/>
      <c r="QKV44" s="114"/>
      <c r="QKW44" s="114"/>
      <c r="QKX44" s="114"/>
      <c r="QKY44" s="114"/>
      <c r="QKZ44" s="114"/>
      <c r="QLA44" s="114"/>
      <c r="QLB44" s="114"/>
      <c r="QLC44" s="114"/>
      <c r="QLD44" s="114"/>
      <c r="QLE44" s="114"/>
      <c r="QLF44" s="114"/>
      <c r="QLG44" s="114"/>
      <c r="QLH44" s="114"/>
      <c r="QLI44" s="114"/>
      <c r="QLJ44" s="114"/>
      <c r="QLK44" s="113"/>
      <c r="QLL44" s="114"/>
      <c r="QLM44" s="114"/>
      <c r="QLN44" s="114"/>
      <c r="QLO44" s="114"/>
      <c r="QLP44" s="114"/>
      <c r="QLQ44" s="114"/>
      <c r="QLR44" s="114"/>
      <c r="QLS44" s="114"/>
      <c r="QLT44" s="114"/>
      <c r="QLU44" s="114"/>
      <c r="QLV44" s="114"/>
      <c r="QLW44" s="114"/>
      <c r="QLX44" s="114"/>
      <c r="QLY44" s="114"/>
      <c r="QLZ44" s="114"/>
      <c r="QMA44" s="114"/>
      <c r="QMB44" s="114"/>
      <c r="QMC44" s="114"/>
      <c r="QMD44" s="114"/>
      <c r="QME44" s="114"/>
      <c r="QMF44" s="114"/>
      <c r="QMG44" s="113"/>
      <c r="QMH44" s="114"/>
      <c r="QMI44" s="114"/>
      <c r="QMJ44" s="114"/>
      <c r="QMK44" s="114"/>
      <c r="QML44" s="114"/>
      <c r="QMM44" s="114"/>
      <c r="QMN44" s="114"/>
      <c r="QMO44" s="114"/>
      <c r="QMP44" s="114"/>
      <c r="QMQ44" s="114"/>
      <c r="QMR44" s="114"/>
      <c r="QMS44" s="114"/>
      <c r="QMT44" s="114"/>
      <c r="QMU44" s="114"/>
      <c r="QMV44" s="114"/>
      <c r="QMW44" s="114"/>
      <c r="QMX44" s="114"/>
      <c r="QMY44" s="114"/>
      <c r="QMZ44" s="114"/>
      <c r="QNA44" s="114"/>
      <c r="QNB44" s="114"/>
      <c r="QNC44" s="113"/>
      <c r="QND44" s="114"/>
      <c r="QNE44" s="114"/>
      <c r="QNF44" s="114"/>
      <c r="QNG44" s="114"/>
      <c r="QNH44" s="114"/>
      <c r="QNI44" s="114"/>
      <c r="QNJ44" s="114"/>
      <c r="QNK44" s="114"/>
      <c r="QNL44" s="114"/>
      <c r="QNM44" s="114"/>
      <c r="QNN44" s="114"/>
      <c r="QNO44" s="114"/>
      <c r="QNP44" s="114"/>
      <c r="QNQ44" s="114"/>
      <c r="QNR44" s="114"/>
      <c r="QNS44" s="114"/>
      <c r="QNT44" s="114"/>
      <c r="QNU44" s="114"/>
      <c r="QNV44" s="114"/>
      <c r="QNW44" s="114"/>
      <c r="QNX44" s="114"/>
      <c r="QNY44" s="113"/>
      <c r="QNZ44" s="114"/>
      <c r="QOA44" s="114"/>
      <c r="QOB44" s="114"/>
      <c r="QOC44" s="114"/>
      <c r="QOD44" s="114"/>
      <c r="QOE44" s="114"/>
      <c r="QOF44" s="114"/>
      <c r="QOG44" s="114"/>
      <c r="QOH44" s="114"/>
      <c r="QOI44" s="114"/>
      <c r="QOJ44" s="114"/>
      <c r="QOK44" s="114"/>
      <c r="QOL44" s="114"/>
      <c r="QOM44" s="114"/>
      <c r="QON44" s="114"/>
      <c r="QOO44" s="114"/>
      <c r="QOP44" s="114"/>
      <c r="QOQ44" s="114"/>
      <c r="QOR44" s="114"/>
      <c r="QOS44" s="114"/>
      <c r="QOT44" s="114"/>
      <c r="QOU44" s="113"/>
      <c r="QOV44" s="114"/>
      <c r="QOW44" s="114"/>
      <c r="QOX44" s="114"/>
      <c r="QOY44" s="114"/>
      <c r="QOZ44" s="114"/>
      <c r="QPA44" s="114"/>
      <c r="QPB44" s="114"/>
      <c r="QPC44" s="114"/>
      <c r="QPD44" s="114"/>
      <c r="QPE44" s="114"/>
      <c r="QPF44" s="114"/>
      <c r="QPG44" s="114"/>
      <c r="QPH44" s="114"/>
      <c r="QPI44" s="114"/>
      <c r="QPJ44" s="114"/>
      <c r="QPK44" s="114"/>
      <c r="QPL44" s="114"/>
      <c r="QPM44" s="114"/>
      <c r="QPN44" s="114"/>
      <c r="QPO44" s="114"/>
      <c r="QPP44" s="114"/>
      <c r="QPQ44" s="113"/>
      <c r="QPR44" s="114"/>
      <c r="QPS44" s="114"/>
      <c r="QPT44" s="114"/>
      <c r="QPU44" s="114"/>
      <c r="QPV44" s="114"/>
      <c r="QPW44" s="114"/>
      <c r="QPX44" s="114"/>
      <c r="QPY44" s="114"/>
      <c r="QPZ44" s="114"/>
      <c r="QQA44" s="114"/>
      <c r="QQB44" s="114"/>
      <c r="QQC44" s="114"/>
      <c r="QQD44" s="114"/>
      <c r="QQE44" s="114"/>
      <c r="QQF44" s="114"/>
      <c r="QQG44" s="114"/>
      <c r="QQH44" s="114"/>
      <c r="QQI44" s="114"/>
      <c r="QQJ44" s="114"/>
      <c r="QQK44" s="114"/>
      <c r="QQL44" s="114"/>
      <c r="QQM44" s="113"/>
      <c r="QQN44" s="114"/>
      <c r="QQO44" s="114"/>
      <c r="QQP44" s="114"/>
      <c r="QQQ44" s="114"/>
      <c r="QQR44" s="114"/>
      <c r="QQS44" s="114"/>
      <c r="QQT44" s="114"/>
      <c r="QQU44" s="114"/>
      <c r="QQV44" s="114"/>
      <c r="QQW44" s="114"/>
      <c r="QQX44" s="114"/>
      <c r="QQY44" s="114"/>
      <c r="QQZ44" s="114"/>
      <c r="QRA44" s="114"/>
      <c r="QRB44" s="114"/>
      <c r="QRC44" s="114"/>
      <c r="QRD44" s="114"/>
      <c r="QRE44" s="114"/>
      <c r="QRF44" s="114"/>
      <c r="QRG44" s="114"/>
      <c r="QRH44" s="114"/>
      <c r="QRI44" s="113"/>
      <c r="QRJ44" s="114"/>
      <c r="QRK44" s="114"/>
      <c r="QRL44" s="114"/>
      <c r="QRM44" s="114"/>
      <c r="QRN44" s="114"/>
      <c r="QRO44" s="114"/>
      <c r="QRP44" s="114"/>
      <c r="QRQ44" s="114"/>
      <c r="QRR44" s="114"/>
      <c r="QRS44" s="114"/>
      <c r="QRT44" s="114"/>
      <c r="QRU44" s="114"/>
      <c r="QRV44" s="114"/>
      <c r="QRW44" s="114"/>
      <c r="QRX44" s="114"/>
      <c r="QRY44" s="114"/>
      <c r="QRZ44" s="114"/>
      <c r="QSA44" s="114"/>
      <c r="QSB44" s="114"/>
      <c r="QSC44" s="114"/>
      <c r="QSD44" s="114"/>
      <c r="QSE44" s="113"/>
      <c r="QSF44" s="114"/>
      <c r="QSG44" s="114"/>
      <c r="QSH44" s="114"/>
      <c r="QSI44" s="114"/>
      <c r="QSJ44" s="114"/>
      <c r="QSK44" s="114"/>
      <c r="QSL44" s="114"/>
      <c r="QSM44" s="114"/>
      <c r="QSN44" s="114"/>
      <c r="QSO44" s="114"/>
      <c r="QSP44" s="114"/>
      <c r="QSQ44" s="114"/>
      <c r="QSR44" s="114"/>
      <c r="QSS44" s="114"/>
      <c r="QST44" s="114"/>
      <c r="QSU44" s="114"/>
      <c r="QSV44" s="114"/>
      <c r="QSW44" s="114"/>
      <c r="QSX44" s="114"/>
      <c r="QSY44" s="114"/>
      <c r="QSZ44" s="114"/>
      <c r="QTA44" s="113"/>
      <c r="QTB44" s="114"/>
      <c r="QTC44" s="114"/>
      <c r="QTD44" s="114"/>
      <c r="QTE44" s="114"/>
      <c r="QTF44" s="114"/>
      <c r="QTG44" s="114"/>
      <c r="QTH44" s="114"/>
      <c r="QTI44" s="114"/>
      <c r="QTJ44" s="114"/>
      <c r="QTK44" s="114"/>
      <c r="QTL44" s="114"/>
      <c r="QTM44" s="114"/>
      <c r="QTN44" s="114"/>
      <c r="QTO44" s="114"/>
      <c r="QTP44" s="114"/>
      <c r="QTQ44" s="114"/>
      <c r="QTR44" s="114"/>
      <c r="QTS44" s="114"/>
      <c r="QTT44" s="114"/>
      <c r="QTU44" s="114"/>
      <c r="QTV44" s="114"/>
      <c r="QTW44" s="113"/>
      <c r="QTX44" s="114"/>
      <c r="QTY44" s="114"/>
      <c r="QTZ44" s="114"/>
      <c r="QUA44" s="114"/>
      <c r="QUB44" s="114"/>
      <c r="QUC44" s="114"/>
      <c r="QUD44" s="114"/>
      <c r="QUE44" s="114"/>
      <c r="QUF44" s="114"/>
      <c r="QUG44" s="114"/>
      <c r="QUH44" s="114"/>
      <c r="QUI44" s="114"/>
      <c r="QUJ44" s="114"/>
      <c r="QUK44" s="114"/>
      <c r="QUL44" s="114"/>
      <c r="QUM44" s="114"/>
      <c r="QUN44" s="114"/>
      <c r="QUO44" s="114"/>
      <c r="QUP44" s="114"/>
      <c r="QUQ44" s="114"/>
      <c r="QUR44" s="114"/>
      <c r="QUS44" s="113"/>
      <c r="QUT44" s="114"/>
      <c r="QUU44" s="114"/>
      <c r="QUV44" s="114"/>
      <c r="QUW44" s="114"/>
      <c r="QUX44" s="114"/>
      <c r="QUY44" s="114"/>
      <c r="QUZ44" s="114"/>
      <c r="QVA44" s="114"/>
      <c r="QVB44" s="114"/>
      <c r="QVC44" s="114"/>
      <c r="QVD44" s="114"/>
      <c r="QVE44" s="114"/>
      <c r="QVF44" s="114"/>
      <c r="QVG44" s="114"/>
      <c r="QVH44" s="114"/>
      <c r="QVI44" s="114"/>
      <c r="QVJ44" s="114"/>
      <c r="QVK44" s="114"/>
      <c r="QVL44" s="114"/>
      <c r="QVM44" s="114"/>
      <c r="QVN44" s="114"/>
      <c r="QVO44" s="113"/>
      <c r="QVP44" s="114"/>
      <c r="QVQ44" s="114"/>
      <c r="QVR44" s="114"/>
      <c r="QVS44" s="114"/>
      <c r="QVT44" s="114"/>
      <c r="QVU44" s="114"/>
      <c r="QVV44" s="114"/>
      <c r="QVW44" s="114"/>
      <c r="QVX44" s="114"/>
      <c r="QVY44" s="114"/>
      <c r="QVZ44" s="114"/>
      <c r="QWA44" s="114"/>
      <c r="QWB44" s="114"/>
      <c r="QWC44" s="114"/>
      <c r="QWD44" s="114"/>
      <c r="QWE44" s="114"/>
      <c r="QWF44" s="114"/>
      <c r="QWG44" s="114"/>
      <c r="QWH44" s="114"/>
      <c r="QWI44" s="114"/>
      <c r="QWJ44" s="114"/>
      <c r="QWK44" s="113"/>
      <c r="QWL44" s="114"/>
      <c r="QWM44" s="114"/>
      <c r="QWN44" s="114"/>
      <c r="QWO44" s="114"/>
      <c r="QWP44" s="114"/>
      <c r="QWQ44" s="114"/>
      <c r="QWR44" s="114"/>
      <c r="QWS44" s="114"/>
      <c r="QWT44" s="114"/>
      <c r="QWU44" s="114"/>
      <c r="QWV44" s="114"/>
      <c r="QWW44" s="114"/>
      <c r="QWX44" s="114"/>
      <c r="QWY44" s="114"/>
      <c r="QWZ44" s="114"/>
      <c r="QXA44" s="114"/>
      <c r="QXB44" s="114"/>
      <c r="QXC44" s="114"/>
      <c r="QXD44" s="114"/>
      <c r="QXE44" s="114"/>
      <c r="QXF44" s="114"/>
      <c r="QXG44" s="113"/>
      <c r="QXH44" s="114"/>
      <c r="QXI44" s="114"/>
      <c r="QXJ44" s="114"/>
      <c r="QXK44" s="114"/>
      <c r="QXL44" s="114"/>
      <c r="QXM44" s="114"/>
      <c r="QXN44" s="114"/>
      <c r="QXO44" s="114"/>
      <c r="QXP44" s="114"/>
      <c r="QXQ44" s="114"/>
      <c r="QXR44" s="114"/>
      <c r="QXS44" s="114"/>
      <c r="QXT44" s="114"/>
      <c r="QXU44" s="114"/>
      <c r="QXV44" s="114"/>
      <c r="QXW44" s="114"/>
      <c r="QXX44" s="114"/>
      <c r="QXY44" s="114"/>
      <c r="QXZ44" s="114"/>
      <c r="QYA44" s="114"/>
      <c r="QYB44" s="114"/>
      <c r="QYC44" s="113"/>
      <c r="QYD44" s="114"/>
      <c r="QYE44" s="114"/>
      <c r="QYF44" s="114"/>
      <c r="QYG44" s="114"/>
      <c r="QYH44" s="114"/>
      <c r="QYI44" s="114"/>
      <c r="QYJ44" s="114"/>
      <c r="QYK44" s="114"/>
      <c r="QYL44" s="114"/>
      <c r="QYM44" s="114"/>
      <c r="QYN44" s="114"/>
      <c r="QYO44" s="114"/>
      <c r="QYP44" s="114"/>
      <c r="QYQ44" s="114"/>
      <c r="QYR44" s="114"/>
      <c r="QYS44" s="114"/>
      <c r="QYT44" s="114"/>
      <c r="QYU44" s="114"/>
      <c r="QYV44" s="114"/>
      <c r="QYW44" s="114"/>
      <c r="QYX44" s="114"/>
      <c r="QYY44" s="113"/>
      <c r="QYZ44" s="114"/>
      <c r="QZA44" s="114"/>
      <c r="QZB44" s="114"/>
      <c r="QZC44" s="114"/>
      <c r="QZD44" s="114"/>
      <c r="QZE44" s="114"/>
      <c r="QZF44" s="114"/>
      <c r="QZG44" s="114"/>
      <c r="QZH44" s="114"/>
      <c r="QZI44" s="114"/>
      <c r="QZJ44" s="114"/>
      <c r="QZK44" s="114"/>
      <c r="QZL44" s="114"/>
      <c r="QZM44" s="114"/>
      <c r="QZN44" s="114"/>
      <c r="QZO44" s="114"/>
      <c r="QZP44" s="114"/>
      <c r="QZQ44" s="114"/>
      <c r="QZR44" s="114"/>
      <c r="QZS44" s="114"/>
      <c r="QZT44" s="114"/>
      <c r="QZU44" s="113"/>
      <c r="QZV44" s="114"/>
      <c r="QZW44" s="114"/>
      <c r="QZX44" s="114"/>
      <c r="QZY44" s="114"/>
      <c r="QZZ44" s="114"/>
      <c r="RAA44" s="114"/>
      <c r="RAB44" s="114"/>
      <c r="RAC44" s="114"/>
      <c r="RAD44" s="114"/>
      <c r="RAE44" s="114"/>
      <c r="RAF44" s="114"/>
      <c r="RAG44" s="114"/>
      <c r="RAH44" s="114"/>
      <c r="RAI44" s="114"/>
      <c r="RAJ44" s="114"/>
      <c r="RAK44" s="114"/>
      <c r="RAL44" s="114"/>
      <c r="RAM44" s="114"/>
      <c r="RAN44" s="114"/>
      <c r="RAO44" s="114"/>
      <c r="RAP44" s="114"/>
      <c r="RAQ44" s="113"/>
      <c r="RAR44" s="114"/>
      <c r="RAS44" s="114"/>
      <c r="RAT44" s="114"/>
      <c r="RAU44" s="114"/>
      <c r="RAV44" s="114"/>
      <c r="RAW44" s="114"/>
      <c r="RAX44" s="114"/>
      <c r="RAY44" s="114"/>
      <c r="RAZ44" s="114"/>
      <c r="RBA44" s="114"/>
      <c r="RBB44" s="114"/>
      <c r="RBC44" s="114"/>
      <c r="RBD44" s="114"/>
      <c r="RBE44" s="114"/>
      <c r="RBF44" s="114"/>
      <c r="RBG44" s="114"/>
      <c r="RBH44" s="114"/>
      <c r="RBI44" s="114"/>
      <c r="RBJ44" s="114"/>
      <c r="RBK44" s="114"/>
      <c r="RBL44" s="114"/>
      <c r="RBM44" s="113"/>
      <c r="RBN44" s="114"/>
      <c r="RBO44" s="114"/>
      <c r="RBP44" s="114"/>
      <c r="RBQ44" s="114"/>
      <c r="RBR44" s="114"/>
      <c r="RBS44" s="114"/>
      <c r="RBT44" s="114"/>
      <c r="RBU44" s="114"/>
      <c r="RBV44" s="114"/>
      <c r="RBW44" s="114"/>
      <c r="RBX44" s="114"/>
      <c r="RBY44" s="114"/>
      <c r="RBZ44" s="114"/>
      <c r="RCA44" s="114"/>
      <c r="RCB44" s="114"/>
      <c r="RCC44" s="114"/>
      <c r="RCD44" s="114"/>
      <c r="RCE44" s="114"/>
      <c r="RCF44" s="114"/>
      <c r="RCG44" s="114"/>
      <c r="RCH44" s="114"/>
      <c r="RCI44" s="113"/>
      <c r="RCJ44" s="114"/>
      <c r="RCK44" s="114"/>
      <c r="RCL44" s="114"/>
      <c r="RCM44" s="114"/>
      <c r="RCN44" s="114"/>
      <c r="RCO44" s="114"/>
      <c r="RCP44" s="114"/>
      <c r="RCQ44" s="114"/>
      <c r="RCR44" s="114"/>
      <c r="RCS44" s="114"/>
      <c r="RCT44" s="114"/>
      <c r="RCU44" s="114"/>
      <c r="RCV44" s="114"/>
      <c r="RCW44" s="114"/>
      <c r="RCX44" s="114"/>
      <c r="RCY44" s="114"/>
      <c r="RCZ44" s="114"/>
      <c r="RDA44" s="114"/>
      <c r="RDB44" s="114"/>
      <c r="RDC44" s="114"/>
      <c r="RDD44" s="114"/>
      <c r="RDE44" s="113"/>
      <c r="RDF44" s="114"/>
      <c r="RDG44" s="114"/>
      <c r="RDH44" s="114"/>
      <c r="RDI44" s="114"/>
      <c r="RDJ44" s="114"/>
      <c r="RDK44" s="114"/>
      <c r="RDL44" s="114"/>
      <c r="RDM44" s="114"/>
      <c r="RDN44" s="114"/>
      <c r="RDO44" s="114"/>
      <c r="RDP44" s="114"/>
      <c r="RDQ44" s="114"/>
      <c r="RDR44" s="114"/>
      <c r="RDS44" s="114"/>
      <c r="RDT44" s="114"/>
      <c r="RDU44" s="114"/>
      <c r="RDV44" s="114"/>
      <c r="RDW44" s="114"/>
      <c r="RDX44" s="114"/>
      <c r="RDY44" s="114"/>
      <c r="RDZ44" s="114"/>
      <c r="REA44" s="113"/>
      <c r="REB44" s="114"/>
      <c r="REC44" s="114"/>
      <c r="RED44" s="114"/>
      <c r="REE44" s="114"/>
      <c r="REF44" s="114"/>
      <c r="REG44" s="114"/>
      <c r="REH44" s="114"/>
      <c r="REI44" s="114"/>
      <c r="REJ44" s="114"/>
      <c r="REK44" s="114"/>
      <c r="REL44" s="114"/>
      <c r="REM44" s="114"/>
      <c r="REN44" s="114"/>
      <c r="REO44" s="114"/>
      <c r="REP44" s="114"/>
      <c r="REQ44" s="114"/>
      <c r="RER44" s="114"/>
      <c r="RES44" s="114"/>
      <c r="RET44" s="114"/>
      <c r="REU44" s="114"/>
      <c r="REV44" s="114"/>
      <c r="REW44" s="113"/>
      <c r="REX44" s="114"/>
      <c r="REY44" s="114"/>
      <c r="REZ44" s="114"/>
      <c r="RFA44" s="114"/>
      <c r="RFB44" s="114"/>
      <c r="RFC44" s="114"/>
      <c r="RFD44" s="114"/>
      <c r="RFE44" s="114"/>
      <c r="RFF44" s="114"/>
      <c r="RFG44" s="114"/>
      <c r="RFH44" s="114"/>
      <c r="RFI44" s="114"/>
      <c r="RFJ44" s="114"/>
      <c r="RFK44" s="114"/>
      <c r="RFL44" s="114"/>
      <c r="RFM44" s="114"/>
      <c r="RFN44" s="114"/>
      <c r="RFO44" s="114"/>
      <c r="RFP44" s="114"/>
      <c r="RFQ44" s="114"/>
      <c r="RFR44" s="114"/>
      <c r="RFS44" s="113"/>
      <c r="RFT44" s="114"/>
      <c r="RFU44" s="114"/>
      <c r="RFV44" s="114"/>
      <c r="RFW44" s="114"/>
      <c r="RFX44" s="114"/>
      <c r="RFY44" s="114"/>
      <c r="RFZ44" s="114"/>
      <c r="RGA44" s="114"/>
      <c r="RGB44" s="114"/>
      <c r="RGC44" s="114"/>
      <c r="RGD44" s="114"/>
      <c r="RGE44" s="114"/>
      <c r="RGF44" s="114"/>
      <c r="RGG44" s="114"/>
      <c r="RGH44" s="114"/>
      <c r="RGI44" s="114"/>
      <c r="RGJ44" s="114"/>
      <c r="RGK44" s="114"/>
      <c r="RGL44" s="114"/>
      <c r="RGM44" s="114"/>
      <c r="RGN44" s="114"/>
      <c r="RGO44" s="113"/>
      <c r="RGP44" s="114"/>
      <c r="RGQ44" s="114"/>
      <c r="RGR44" s="114"/>
      <c r="RGS44" s="114"/>
      <c r="RGT44" s="114"/>
      <c r="RGU44" s="114"/>
      <c r="RGV44" s="114"/>
      <c r="RGW44" s="114"/>
      <c r="RGX44" s="114"/>
      <c r="RGY44" s="114"/>
      <c r="RGZ44" s="114"/>
      <c r="RHA44" s="114"/>
      <c r="RHB44" s="114"/>
      <c r="RHC44" s="114"/>
      <c r="RHD44" s="114"/>
      <c r="RHE44" s="114"/>
      <c r="RHF44" s="114"/>
      <c r="RHG44" s="114"/>
      <c r="RHH44" s="114"/>
      <c r="RHI44" s="114"/>
      <c r="RHJ44" s="114"/>
      <c r="RHK44" s="113"/>
      <c r="RHL44" s="114"/>
      <c r="RHM44" s="114"/>
      <c r="RHN44" s="114"/>
      <c r="RHO44" s="114"/>
      <c r="RHP44" s="114"/>
      <c r="RHQ44" s="114"/>
      <c r="RHR44" s="114"/>
      <c r="RHS44" s="114"/>
      <c r="RHT44" s="114"/>
      <c r="RHU44" s="114"/>
      <c r="RHV44" s="114"/>
      <c r="RHW44" s="114"/>
      <c r="RHX44" s="114"/>
      <c r="RHY44" s="114"/>
      <c r="RHZ44" s="114"/>
      <c r="RIA44" s="114"/>
      <c r="RIB44" s="114"/>
      <c r="RIC44" s="114"/>
      <c r="RID44" s="114"/>
      <c r="RIE44" s="114"/>
      <c r="RIF44" s="114"/>
      <c r="RIG44" s="113"/>
      <c r="RIH44" s="114"/>
      <c r="RII44" s="114"/>
      <c r="RIJ44" s="114"/>
      <c r="RIK44" s="114"/>
      <c r="RIL44" s="114"/>
      <c r="RIM44" s="114"/>
      <c r="RIN44" s="114"/>
      <c r="RIO44" s="114"/>
      <c r="RIP44" s="114"/>
      <c r="RIQ44" s="114"/>
      <c r="RIR44" s="114"/>
      <c r="RIS44" s="114"/>
      <c r="RIT44" s="114"/>
      <c r="RIU44" s="114"/>
      <c r="RIV44" s="114"/>
      <c r="RIW44" s="114"/>
      <c r="RIX44" s="114"/>
      <c r="RIY44" s="114"/>
      <c r="RIZ44" s="114"/>
      <c r="RJA44" s="114"/>
      <c r="RJB44" s="114"/>
      <c r="RJC44" s="113"/>
      <c r="RJD44" s="114"/>
      <c r="RJE44" s="114"/>
      <c r="RJF44" s="114"/>
      <c r="RJG44" s="114"/>
      <c r="RJH44" s="114"/>
      <c r="RJI44" s="114"/>
      <c r="RJJ44" s="114"/>
      <c r="RJK44" s="114"/>
      <c r="RJL44" s="114"/>
      <c r="RJM44" s="114"/>
      <c r="RJN44" s="114"/>
      <c r="RJO44" s="114"/>
      <c r="RJP44" s="114"/>
      <c r="RJQ44" s="114"/>
      <c r="RJR44" s="114"/>
      <c r="RJS44" s="114"/>
      <c r="RJT44" s="114"/>
      <c r="RJU44" s="114"/>
      <c r="RJV44" s="114"/>
      <c r="RJW44" s="114"/>
      <c r="RJX44" s="114"/>
      <c r="RJY44" s="113"/>
      <c r="RJZ44" s="114"/>
      <c r="RKA44" s="114"/>
      <c r="RKB44" s="114"/>
      <c r="RKC44" s="114"/>
      <c r="RKD44" s="114"/>
      <c r="RKE44" s="114"/>
      <c r="RKF44" s="114"/>
      <c r="RKG44" s="114"/>
      <c r="RKH44" s="114"/>
      <c r="RKI44" s="114"/>
      <c r="RKJ44" s="114"/>
      <c r="RKK44" s="114"/>
      <c r="RKL44" s="114"/>
      <c r="RKM44" s="114"/>
      <c r="RKN44" s="114"/>
      <c r="RKO44" s="114"/>
      <c r="RKP44" s="114"/>
      <c r="RKQ44" s="114"/>
      <c r="RKR44" s="114"/>
      <c r="RKS44" s="114"/>
      <c r="RKT44" s="114"/>
      <c r="RKU44" s="113"/>
      <c r="RKV44" s="114"/>
      <c r="RKW44" s="114"/>
      <c r="RKX44" s="114"/>
      <c r="RKY44" s="114"/>
      <c r="RKZ44" s="114"/>
      <c r="RLA44" s="114"/>
      <c r="RLB44" s="114"/>
      <c r="RLC44" s="114"/>
      <c r="RLD44" s="114"/>
      <c r="RLE44" s="114"/>
      <c r="RLF44" s="114"/>
      <c r="RLG44" s="114"/>
      <c r="RLH44" s="114"/>
      <c r="RLI44" s="114"/>
      <c r="RLJ44" s="114"/>
      <c r="RLK44" s="114"/>
      <c r="RLL44" s="114"/>
      <c r="RLM44" s="114"/>
      <c r="RLN44" s="114"/>
      <c r="RLO44" s="114"/>
      <c r="RLP44" s="114"/>
      <c r="RLQ44" s="113"/>
      <c r="RLR44" s="114"/>
      <c r="RLS44" s="114"/>
      <c r="RLT44" s="114"/>
      <c r="RLU44" s="114"/>
      <c r="RLV44" s="114"/>
      <c r="RLW44" s="114"/>
      <c r="RLX44" s="114"/>
      <c r="RLY44" s="114"/>
      <c r="RLZ44" s="114"/>
      <c r="RMA44" s="114"/>
      <c r="RMB44" s="114"/>
      <c r="RMC44" s="114"/>
      <c r="RMD44" s="114"/>
      <c r="RME44" s="114"/>
      <c r="RMF44" s="114"/>
      <c r="RMG44" s="114"/>
      <c r="RMH44" s="114"/>
      <c r="RMI44" s="114"/>
      <c r="RMJ44" s="114"/>
      <c r="RMK44" s="114"/>
      <c r="RML44" s="114"/>
      <c r="RMM44" s="113"/>
      <c r="RMN44" s="114"/>
      <c r="RMO44" s="114"/>
      <c r="RMP44" s="114"/>
      <c r="RMQ44" s="114"/>
      <c r="RMR44" s="114"/>
      <c r="RMS44" s="114"/>
      <c r="RMT44" s="114"/>
      <c r="RMU44" s="114"/>
      <c r="RMV44" s="114"/>
      <c r="RMW44" s="114"/>
      <c r="RMX44" s="114"/>
      <c r="RMY44" s="114"/>
      <c r="RMZ44" s="114"/>
      <c r="RNA44" s="114"/>
      <c r="RNB44" s="114"/>
      <c r="RNC44" s="114"/>
      <c r="RND44" s="114"/>
      <c r="RNE44" s="114"/>
      <c r="RNF44" s="114"/>
      <c r="RNG44" s="114"/>
      <c r="RNH44" s="114"/>
      <c r="RNI44" s="113"/>
      <c r="RNJ44" s="114"/>
      <c r="RNK44" s="114"/>
      <c r="RNL44" s="114"/>
      <c r="RNM44" s="114"/>
      <c r="RNN44" s="114"/>
      <c r="RNO44" s="114"/>
      <c r="RNP44" s="114"/>
      <c r="RNQ44" s="114"/>
      <c r="RNR44" s="114"/>
      <c r="RNS44" s="114"/>
      <c r="RNT44" s="114"/>
      <c r="RNU44" s="114"/>
      <c r="RNV44" s="114"/>
      <c r="RNW44" s="114"/>
      <c r="RNX44" s="114"/>
      <c r="RNY44" s="114"/>
      <c r="RNZ44" s="114"/>
      <c r="ROA44" s="114"/>
      <c r="ROB44" s="114"/>
      <c r="ROC44" s="114"/>
      <c r="ROD44" s="114"/>
      <c r="ROE44" s="113"/>
      <c r="ROF44" s="114"/>
      <c r="ROG44" s="114"/>
      <c r="ROH44" s="114"/>
      <c r="ROI44" s="114"/>
      <c r="ROJ44" s="114"/>
      <c r="ROK44" s="114"/>
      <c r="ROL44" s="114"/>
      <c r="ROM44" s="114"/>
      <c r="RON44" s="114"/>
      <c r="ROO44" s="114"/>
      <c r="ROP44" s="114"/>
      <c r="ROQ44" s="114"/>
      <c r="ROR44" s="114"/>
      <c r="ROS44" s="114"/>
      <c r="ROT44" s="114"/>
      <c r="ROU44" s="114"/>
      <c r="ROV44" s="114"/>
      <c r="ROW44" s="114"/>
      <c r="ROX44" s="114"/>
      <c r="ROY44" s="114"/>
      <c r="ROZ44" s="114"/>
      <c r="RPA44" s="113"/>
      <c r="RPB44" s="114"/>
      <c r="RPC44" s="114"/>
      <c r="RPD44" s="114"/>
      <c r="RPE44" s="114"/>
      <c r="RPF44" s="114"/>
      <c r="RPG44" s="114"/>
      <c r="RPH44" s="114"/>
      <c r="RPI44" s="114"/>
      <c r="RPJ44" s="114"/>
      <c r="RPK44" s="114"/>
      <c r="RPL44" s="114"/>
      <c r="RPM44" s="114"/>
      <c r="RPN44" s="114"/>
      <c r="RPO44" s="114"/>
      <c r="RPP44" s="114"/>
      <c r="RPQ44" s="114"/>
      <c r="RPR44" s="114"/>
      <c r="RPS44" s="114"/>
      <c r="RPT44" s="114"/>
      <c r="RPU44" s="114"/>
      <c r="RPV44" s="114"/>
      <c r="RPW44" s="113"/>
      <c r="RPX44" s="114"/>
      <c r="RPY44" s="114"/>
      <c r="RPZ44" s="114"/>
      <c r="RQA44" s="114"/>
      <c r="RQB44" s="114"/>
      <c r="RQC44" s="114"/>
      <c r="RQD44" s="114"/>
      <c r="RQE44" s="114"/>
      <c r="RQF44" s="114"/>
      <c r="RQG44" s="114"/>
      <c r="RQH44" s="114"/>
      <c r="RQI44" s="114"/>
      <c r="RQJ44" s="114"/>
      <c r="RQK44" s="114"/>
      <c r="RQL44" s="114"/>
      <c r="RQM44" s="114"/>
      <c r="RQN44" s="114"/>
      <c r="RQO44" s="114"/>
      <c r="RQP44" s="114"/>
      <c r="RQQ44" s="114"/>
      <c r="RQR44" s="114"/>
      <c r="RQS44" s="113"/>
      <c r="RQT44" s="114"/>
      <c r="RQU44" s="114"/>
      <c r="RQV44" s="114"/>
      <c r="RQW44" s="114"/>
      <c r="RQX44" s="114"/>
      <c r="RQY44" s="114"/>
      <c r="RQZ44" s="114"/>
      <c r="RRA44" s="114"/>
      <c r="RRB44" s="114"/>
      <c r="RRC44" s="114"/>
      <c r="RRD44" s="114"/>
      <c r="RRE44" s="114"/>
      <c r="RRF44" s="114"/>
      <c r="RRG44" s="114"/>
      <c r="RRH44" s="114"/>
      <c r="RRI44" s="114"/>
      <c r="RRJ44" s="114"/>
      <c r="RRK44" s="114"/>
      <c r="RRL44" s="114"/>
      <c r="RRM44" s="114"/>
      <c r="RRN44" s="114"/>
      <c r="RRO44" s="113"/>
      <c r="RRP44" s="114"/>
      <c r="RRQ44" s="114"/>
      <c r="RRR44" s="114"/>
      <c r="RRS44" s="114"/>
      <c r="RRT44" s="114"/>
      <c r="RRU44" s="114"/>
      <c r="RRV44" s="114"/>
      <c r="RRW44" s="114"/>
      <c r="RRX44" s="114"/>
      <c r="RRY44" s="114"/>
      <c r="RRZ44" s="114"/>
      <c r="RSA44" s="114"/>
      <c r="RSB44" s="114"/>
      <c r="RSC44" s="114"/>
      <c r="RSD44" s="114"/>
      <c r="RSE44" s="114"/>
      <c r="RSF44" s="114"/>
      <c r="RSG44" s="114"/>
      <c r="RSH44" s="114"/>
      <c r="RSI44" s="114"/>
      <c r="RSJ44" s="114"/>
      <c r="RSK44" s="113"/>
      <c r="RSL44" s="114"/>
      <c r="RSM44" s="114"/>
      <c r="RSN44" s="114"/>
      <c r="RSO44" s="114"/>
      <c r="RSP44" s="114"/>
      <c r="RSQ44" s="114"/>
      <c r="RSR44" s="114"/>
      <c r="RSS44" s="114"/>
      <c r="RST44" s="114"/>
      <c r="RSU44" s="114"/>
      <c r="RSV44" s="114"/>
      <c r="RSW44" s="114"/>
      <c r="RSX44" s="114"/>
      <c r="RSY44" s="114"/>
      <c r="RSZ44" s="114"/>
      <c r="RTA44" s="114"/>
      <c r="RTB44" s="114"/>
      <c r="RTC44" s="114"/>
      <c r="RTD44" s="114"/>
      <c r="RTE44" s="114"/>
      <c r="RTF44" s="114"/>
      <c r="RTG44" s="113"/>
      <c r="RTH44" s="114"/>
      <c r="RTI44" s="114"/>
      <c r="RTJ44" s="114"/>
      <c r="RTK44" s="114"/>
      <c r="RTL44" s="114"/>
      <c r="RTM44" s="114"/>
      <c r="RTN44" s="114"/>
      <c r="RTO44" s="114"/>
      <c r="RTP44" s="114"/>
      <c r="RTQ44" s="114"/>
      <c r="RTR44" s="114"/>
      <c r="RTS44" s="114"/>
      <c r="RTT44" s="114"/>
      <c r="RTU44" s="114"/>
      <c r="RTV44" s="114"/>
      <c r="RTW44" s="114"/>
      <c r="RTX44" s="114"/>
      <c r="RTY44" s="114"/>
      <c r="RTZ44" s="114"/>
      <c r="RUA44" s="114"/>
      <c r="RUB44" s="114"/>
      <c r="RUC44" s="113"/>
      <c r="RUD44" s="114"/>
      <c r="RUE44" s="114"/>
      <c r="RUF44" s="114"/>
      <c r="RUG44" s="114"/>
      <c r="RUH44" s="114"/>
      <c r="RUI44" s="114"/>
      <c r="RUJ44" s="114"/>
      <c r="RUK44" s="114"/>
      <c r="RUL44" s="114"/>
      <c r="RUM44" s="114"/>
      <c r="RUN44" s="114"/>
      <c r="RUO44" s="114"/>
      <c r="RUP44" s="114"/>
      <c r="RUQ44" s="114"/>
      <c r="RUR44" s="114"/>
      <c r="RUS44" s="114"/>
      <c r="RUT44" s="114"/>
      <c r="RUU44" s="114"/>
      <c r="RUV44" s="114"/>
      <c r="RUW44" s="114"/>
      <c r="RUX44" s="114"/>
      <c r="RUY44" s="113"/>
      <c r="RUZ44" s="114"/>
      <c r="RVA44" s="114"/>
      <c r="RVB44" s="114"/>
      <c r="RVC44" s="114"/>
      <c r="RVD44" s="114"/>
      <c r="RVE44" s="114"/>
      <c r="RVF44" s="114"/>
      <c r="RVG44" s="114"/>
      <c r="RVH44" s="114"/>
      <c r="RVI44" s="114"/>
      <c r="RVJ44" s="114"/>
      <c r="RVK44" s="114"/>
      <c r="RVL44" s="114"/>
      <c r="RVM44" s="114"/>
      <c r="RVN44" s="114"/>
      <c r="RVO44" s="114"/>
      <c r="RVP44" s="114"/>
      <c r="RVQ44" s="114"/>
      <c r="RVR44" s="114"/>
      <c r="RVS44" s="114"/>
      <c r="RVT44" s="114"/>
      <c r="RVU44" s="113"/>
      <c r="RVV44" s="114"/>
      <c r="RVW44" s="114"/>
      <c r="RVX44" s="114"/>
      <c r="RVY44" s="114"/>
      <c r="RVZ44" s="114"/>
      <c r="RWA44" s="114"/>
      <c r="RWB44" s="114"/>
      <c r="RWC44" s="114"/>
      <c r="RWD44" s="114"/>
      <c r="RWE44" s="114"/>
      <c r="RWF44" s="114"/>
      <c r="RWG44" s="114"/>
      <c r="RWH44" s="114"/>
      <c r="RWI44" s="114"/>
      <c r="RWJ44" s="114"/>
      <c r="RWK44" s="114"/>
      <c r="RWL44" s="114"/>
      <c r="RWM44" s="114"/>
      <c r="RWN44" s="114"/>
      <c r="RWO44" s="114"/>
      <c r="RWP44" s="114"/>
      <c r="RWQ44" s="113"/>
      <c r="RWR44" s="114"/>
      <c r="RWS44" s="114"/>
      <c r="RWT44" s="114"/>
      <c r="RWU44" s="114"/>
      <c r="RWV44" s="114"/>
      <c r="RWW44" s="114"/>
      <c r="RWX44" s="114"/>
      <c r="RWY44" s="114"/>
      <c r="RWZ44" s="114"/>
      <c r="RXA44" s="114"/>
      <c r="RXB44" s="114"/>
      <c r="RXC44" s="114"/>
      <c r="RXD44" s="114"/>
      <c r="RXE44" s="114"/>
      <c r="RXF44" s="114"/>
      <c r="RXG44" s="114"/>
      <c r="RXH44" s="114"/>
      <c r="RXI44" s="114"/>
      <c r="RXJ44" s="114"/>
      <c r="RXK44" s="114"/>
      <c r="RXL44" s="114"/>
      <c r="RXM44" s="113"/>
      <c r="RXN44" s="114"/>
      <c r="RXO44" s="114"/>
      <c r="RXP44" s="114"/>
      <c r="RXQ44" s="114"/>
      <c r="RXR44" s="114"/>
      <c r="RXS44" s="114"/>
      <c r="RXT44" s="114"/>
      <c r="RXU44" s="114"/>
      <c r="RXV44" s="114"/>
      <c r="RXW44" s="114"/>
      <c r="RXX44" s="114"/>
      <c r="RXY44" s="114"/>
      <c r="RXZ44" s="114"/>
      <c r="RYA44" s="114"/>
      <c r="RYB44" s="114"/>
      <c r="RYC44" s="114"/>
      <c r="RYD44" s="114"/>
      <c r="RYE44" s="114"/>
      <c r="RYF44" s="114"/>
      <c r="RYG44" s="114"/>
      <c r="RYH44" s="114"/>
      <c r="RYI44" s="113"/>
      <c r="RYJ44" s="114"/>
      <c r="RYK44" s="114"/>
      <c r="RYL44" s="114"/>
      <c r="RYM44" s="114"/>
      <c r="RYN44" s="114"/>
      <c r="RYO44" s="114"/>
      <c r="RYP44" s="114"/>
      <c r="RYQ44" s="114"/>
      <c r="RYR44" s="114"/>
      <c r="RYS44" s="114"/>
      <c r="RYT44" s="114"/>
      <c r="RYU44" s="114"/>
      <c r="RYV44" s="114"/>
      <c r="RYW44" s="114"/>
      <c r="RYX44" s="114"/>
      <c r="RYY44" s="114"/>
      <c r="RYZ44" s="114"/>
      <c r="RZA44" s="114"/>
      <c r="RZB44" s="114"/>
      <c r="RZC44" s="114"/>
      <c r="RZD44" s="114"/>
      <c r="RZE44" s="113"/>
      <c r="RZF44" s="114"/>
      <c r="RZG44" s="114"/>
      <c r="RZH44" s="114"/>
      <c r="RZI44" s="114"/>
      <c r="RZJ44" s="114"/>
      <c r="RZK44" s="114"/>
      <c r="RZL44" s="114"/>
      <c r="RZM44" s="114"/>
      <c r="RZN44" s="114"/>
      <c r="RZO44" s="114"/>
      <c r="RZP44" s="114"/>
      <c r="RZQ44" s="114"/>
      <c r="RZR44" s="114"/>
      <c r="RZS44" s="114"/>
      <c r="RZT44" s="114"/>
      <c r="RZU44" s="114"/>
      <c r="RZV44" s="114"/>
      <c r="RZW44" s="114"/>
      <c r="RZX44" s="114"/>
      <c r="RZY44" s="114"/>
      <c r="RZZ44" s="114"/>
      <c r="SAA44" s="113"/>
      <c r="SAB44" s="114"/>
      <c r="SAC44" s="114"/>
      <c r="SAD44" s="114"/>
      <c r="SAE44" s="114"/>
      <c r="SAF44" s="114"/>
      <c r="SAG44" s="114"/>
      <c r="SAH44" s="114"/>
      <c r="SAI44" s="114"/>
      <c r="SAJ44" s="114"/>
      <c r="SAK44" s="114"/>
      <c r="SAL44" s="114"/>
      <c r="SAM44" s="114"/>
      <c r="SAN44" s="114"/>
      <c r="SAO44" s="114"/>
      <c r="SAP44" s="114"/>
      <c r="SAQ44" s="114"/>
      <c r="SAR44" s="114"/>
      <c r="SAS44" s="114"/>
      <c r="SAT44" s="114"/>
      <c r="SAU44" s="114"/>
      <c r="SAV44" s="114"/>
      <c r="SAW44" s="113"/>
      <c r="SAX44" s="114"/>
      <c r="SAY44" s="114"/>
      <c r="SAZ44" s="114"/>
      <c r="SBA44" s="114"/>
      <c r="SBB44" s="114"/>
      <c r="SBC44" s="114"/>
      <c r="SBD44" s="114"/>
      <c r="SBE44" s="114"/>
      <c r="SBF44" s="114"/>
      <c r="SBG44" s="114"/>
      <c r="SBH44" s="114"/>
      <c r="SBI44" s="114"/>
      <c r="SBJ44" s="114"/>
      <c r="SBK44" s="114"/>
      <c r="SBL44" s="114"/>
      <c r="SBM44" s="114"/>
      <c r="SBN44" s="114"/>
      <c r="SBO44" s="114"/>
      <c r="SBP44" s="114"/>
      <c r="SBQ44" s="114"/>
      <c r="SBR44" s="114"/>
      <c r="SBS44" s="113"/>
      <c r="SBT44" s="114"/>
      <c r="SBU44" s="114"/>
      <c r="SBV44" s="114"/>
      <c r="SBW44" s="114"/>
      <c r="SBX44" s="114"/>
      <c r="SBY44" s="114"/>
      <c r="SBZ44" s="114"/>
      <c r="SCA44" s="114"/>
      <c r="SCB44" s="114"/>
      <c r="SCC44" s="114"/>
      <c r="SCD44" s="114"/>
      <c r="SCE44" s="114"/>
      <c r="SCF44" s="114"/>
      <c r="SCG44" s="114"/>
      <c r="SCH44" s="114"/>
      <c r="SCI44" s="114"/>
      <c r="SCJ44" s="114"/>
      <c r="SCK44" s="114"/>
      <c r="SCL44" s="114"/>
      <c r="SCM44" s="114"/>
      <c r="SCN44" s="114"/>
      <c r="SCO44" s="113"/>
      <c r="SCP44" s="114"/>
      <c r="SCQ44" s="114"/>
      <c r="SCR44" s="114"/>
      <c r="SCS44" s="114"/>
      <c r="SCT44" s="114"/>
      <c r="SCU44" s="114"/>
      <c r="SCV44" s="114"/>
      <c r="SCW44" s="114"/>
      <c r="SCX44" s="114"/>
      <c r="SCY44" s="114"/>
      <c r="SCZ44" s="114"/>
      <c r="SDA44" s="114"/>
      <c r="SDB44" s="114"/>
      <c r="SDC44" s="114"/>
      <c r="SDD44" s="114"/>
      <c r="SDE44" s="114"/>
      <c r="SDF44" s="114"/>
      <c r="SDG44" s="114"/>
      <c r="SDH44" s="114"/>
      <c r="SDI44" s="114"/>
      <c r="SDJ44" s="114"/>
      <c r="SDK44" s="113"/>
      <c r="SDL44" s="114"/>
      <c r="SDM44" s="114"/>
      <c r="SDN44" s="114"/>
      <c r="SDO44" s="114"/>
      <c r="SDP44" s="114"/>
      <c r="SDQ44" s="114"/>
      <c r="SDR44" s="114"/>
      <c r="SDS44" s="114"/>
      <c r="SDT44" s="114"/>
      <c r="SDU44" s="114"/>
      <c r="SDV44" s="114"/>
      <c r="SDW44" s="114"/>
      <c r="SDX44" s="114"/>
      <c r="SDY44" s="114"/>
      <c r="SDZ44" s="114"/>
      <c r="SEA44" s="114"/>
      <c r="SEB44" s="114"/>
      <c r="SEC44" s="114"/>
      <c r="SED44" s="114"/>
      <c r="SEE44" s="114"/>
      <c r="SEF44" s="114"/>
      <c r="SEG44" s="113"/>
      <c r="SEH44" s="114"/>
      <c r="SEI44" s="114"/>
      <c r="SEJ44" s="114"/>
      <c r="SEK44" s="114"/>
      <c r="SEL44" s="114"/>
      <c r="SEM44" s="114"/>
      <c r="SEN44" s="114"/>
      <c r="SEO44" s="114"/>
      <c r="SEP44" s="114"/>
      <c r="SEQ44" s="114"/>
      <c r="SER44" s="114"/>
      <c r="SES44" s="114"/>
      <c r="SET44" s="114"/>
      <c r="SEU44" s="114"/>
      <c r="SEV44" s="114"/>
      <c r="SEW44" s="114"/>
      <c r="SEX44" s="114"/>
      <c r="SEY44" s="114"/>
      <c r="SEZ44" s="114"/>
      <c r="SFA44" s="114"/>
      <c r="SFB44" s="114"/>
      <c r="SFC44" s="113"/>
      <c r="SFD44" s="114"/>
      <c r="SFE44" s="114"/>
      <c r="SFF44" s="114"/>
      <c r="SFG44" s="114"/>
      <c r="SFH44" s="114"/>
      <c r="SFI44" s="114"/>
      <c r="SFJ44" s="114"/>
      <c r="SFK44" s="114"/>
      <c r="SFL44" s="114"/>
      <c r="SFM44" s="114"/>
      <c r="SFN44" s="114"/>
      <c r="SFO44" s="114"/>
      <c r="SFP44" s="114"/>
      <c r="SFQ44" s="114"/>
      <c r="SFR44" s="114"/>
      <c r="SFS44" s="114"/>
      <c r="SFT44" s="114"/>
      <c r="SFU44" s="114"/>
      <c r="SFV44" s="114"/>
      <c r="SFW44" s="114"/>
      <c r="SFX44" s="114"/>
      <c r="SFY44" s="113"/>
      <c r="SFZ44" s="114"/>
      <c r="SGA44" s="114"/>
      <c r="SGB44" s="114"/>
      <c r="SGC44" s="114"/>
      <c r="SGD44" s="114"/>
      <c r="SGE44" s="114"/>
      <c r="SGF44" s="114"/>
      <c r="SGG44" s="114"/>
      <c r="SGH44" s="114"/>
      <c r="SGI44" s="114"/>
      <c r="SGJ44" s="114"/>
      <c r="SGK44" s="114"/>
      <c r="SGL44" s="114"/>
      <c r="SGM44" s="114"/>
      <c r="SGN44" s="114"/>
      <c r="SGO44" s="114"/>
      <c r="SGP44" s="114"/>
      <c r="SGQ44" s="114"/>
      <c r="SGR44" s="114"/>
      <c r="SGS44" s="114"/>
      <c r="SGT44" s="114"/>
      <c r="SGU44" s="113"/>
      <c r="SGV44" s="114"/>
      <c r="SGW44" s="114"/>
      <c r="SGX44" s="114"/>
      <c r="SGY44" s="114"/>
      <c r="SGZ44" s="114"/>
      <c r="SHA44" s="114"/>
      <c r="SHB44" s="114"/>
      <c r="SHC44" s="114"/>
      <c r="SHD44" s="114"/>
      <c r="SHE44" s="114"/>
      <c r="SHF44" s="114"/>
      <c r="SHG44" s="114"/>
      <c r="SHH44" s="114"/>
      <c r="SHI44" s="114"/>
      <c r="SHJ44" s="114"/>
      <c r="SHK44" s="114"/>
      <c r="SHL44" s="114"/>
      <c r="SHM44" s="114"/>
      <c r="SHN44" s="114"/>
      <c r="SHO44" s="114"/>
      <c r="SHP44" s="114"/>
      <c r="SHQ44" s="113"/>
      <c r="SHR44" s="114"/>
      <c r="SHS44" s="114"/>
      <c r="SHT44" s="114"/>
      <c r="SHU44" s="114"/>
      <c r="SHV44" s="114"/>
      <c r="SHW44" s="114"/>
      <c r="SHX44" s="114"/>
      <c r="SHY44" s="114"/>
      <c r="SHZ44" s="114"/>
      <c r="SIA44" s="114"/>
      <c r="SIB44" s="114"/>
      <c r="SIC44" s="114"/>
      <c r="SID44" s="114"/>
      <c r="SIE44" s="114"/>
      <c r="SIF44" s="114"/>
      <c r="SIG44" s="114"/>
      <c r="SIH44" s="114"/>
      <c r="SII44" s="114"/>
      <c r="SIJ44" s="114"/>
      <c r="SIK44" s="114"/>
      <c r="SIL44" s="114"/>
      <c r="SIM44" s="113"/>
      <c r="SIN44" s="114"/>
      <c r="SIO44" s="114"/>
      <c r="SIP44" s="114"/>
      <c r="SIQ44" s="114"/>
      <c r="SIR44" s="114"/>
      <c r="SIS44" s="114"/>
      <c r="SIT44" s="114"/>
      <c r="SIU44" s="114"/>
      <c r="SIV44" s="114"/>
      <c r="SIW44" s="114"/>
      <c r="SIX44" s="114"/>
      <c r="SIY44" s="114"/>
      <c r="SIZ44" s="114"/>
      <c r="SJA44" s="114"/>
      <c r="SJB44" s="114"/>
      <c r="SJC44" s="114"/>
      <c r="SJD44" s="114"/>
      <c r="SJE44" s="114"/>
      <c r="SJF44" s="114"/>
      <c r="SJG44" s="114"/>
      <c r="SJH44" s="114"/>
      <c r="SJI44" s="113"/>
      <c r="SJJ44" s="114"/>
      <c r="SJK44" s="114"/>
      <c r="SJL44" s="114"/>
      <c r="SJM44" s="114"/>
      <c r="SJN44" s="114"/>
      <c r="SJO44" s="114"/>
      <c r="SJP44" s="114"/>
      <c r="SJQ44" s="114"/>
      <c r="SJR44" s="114"/>
      <c r="SJS44" s="114"/>
      <c r="SJT44" s="114"/>
      <c r="SJU44" s="114"/>
      <c r="SJV44" s="114"/>
      <c r="SJW44" s="114"/>
      <c r="SJX44" s="114"/>
      <c r="SJY44" s="114"/>
      <c r="SJZ44" s="114"/>
      <c r="SKA44" s="114"/>
      <c r="SKB44" s="114"/>
      <c r="SKC44" s="114"/>
      <c r="SKD44" s="114"/>
      <c r="SKE44" s="113"/>
      <c r="SKF44" s="114"/>
      <c r="SKG44" s="114"/>
      <c r="SKH44" s="114"/>
      <c r="SKI44" s="114"/>
      <c r="SKJ44" s="114"/>
      <c r="SKK44" s="114"/>
      <c r="SKL44" s="114"/>
      <c r="SKM44" s="114"/>
      <c r="SKN44" s="114"/>
      <c r="SKO44" s="114"/>
      <c r="SKP44" s="114"/>
      <c r="SKQ44" s="114"/>
      <c r="SKR44" s="114"/>
      <c r="SKS44" s="114"/>
      <c r="SKT44" s="114"/>
      <c r="SKU44" s="114"/>
      <c r="SKV44" s="114"/>
      <c r="SKW44" s="114"/>
      <c r="SKX44" s="114"/>
      <c r="SKY44" s="114"/>
      <c r="SKZ44" s="114"/>
      <c r="SLA44" s="113"/>
      <c r="SLB44" s="114"/>
      <c r="SLC44" s="114"/>
      <c r="SLD44" s="114"/>
      <c r="SLE44" s="114"/>
      <c r="SLF44" s="114"/>
      <c r="SLG44" s="114"/>
      <c r="SLH44" s="114"/>
      <c r="SLI44" s="114"/>
      <c r="SLJ44" s="114"/>
      <c r="SLK44" s="114"/>
      <c r="SLL44" s="114"/>
      <c r="SLM44" s="114"/>
      <c r="SLN44" s="114"/>
      <c r="SLO44" s="114"/>
      <c r="SLP44" s="114"/>
      <c r="SLQ44" s="114"/>
      <c r="SLR44" s="114"/>
      <c r="SLS44" s="114"/>
      <c r="SLT44" s="114"/>
      <c r="SLU44" s="114"/>
      <c r="SLV44" s="114"/>
      <c r="SLW44" s="113"/>
      <c r="SLX44" s="114"/>
      <c r="SLY44" s="114"/>
      <c r="SLZ44" s="114"/>
      <c r="SMA44" s="114"/>
      <c r="SMB44" s="114"/>
      <c r="SMC44" s="114"/>
      <c r="SMD44" s="114"/>
      <c r="SME44" s="114"/>
      <c r="SMF44" s="114"/>
      <c r="SMG44" s="114"/>
      <c r="SMH44" s="114"/>
      <c r="SMI44" s="114"/>
      <c r="SMJ44" s="114"/>
      <c r="SMK44" s="114"/>
      <c r="SML44" s="114"/>
      <c r="SMM44" s="114"/>
      <c r="SMN44" s="114"/>
      <c r="SMO44" s="114"/>
      <c r="SMP44" s="114"/>
      <c r="SMQ44" s="114"/>
      <c r="SMR44" s="114"/>
      <c r="SMS44" s="113"/>
      <c r="SMT44" s="114"/>
      <c r="SMU44" s="114"/>
      <c r="SMV44" s="114"/>
      <c r="SMW44" s="114"/>
      <c r="SMX44" s="114"/>
      <c r="SMY44" s="114"/>
      <c r="SMZ44" s="114"/>
      <c r="SNA44" s="114"/>
      <c r="SNB44" s="114"/>
      <c r="SNC44" s="114"/>
      <c r="SND44" s="114"/>
      <c r="SNE44" s="114"/>
      <c r="SNF44" s="114"/>
      <c r="SNG44" s="114"/>
      <c r="SNH44" s="114"/>
      <c r="SNI44" s="114"/>
      <c r="SNJ44" s="114"/>
      <c r="SNK44" s="114"/>
      <c r="SNL44" s="114"/>
      <c r="SNM44" s="114"/>
      <c r="SNN44" s="114"/>
      <c r="SNO44" s="113"/>
      <c r="SNP44" s="114"/>
      <c r="SNQ44" s="114"/>
      <c r="SNR44" s="114"/>
      <c r="SNS44" s="114"/>
      <c r="SNT44" s="114"/>
      <c r="SNU44" s="114"/>
      <c r="SNV44" s="114"/>
      <c r="SNW44" s="114"/>
      <c r="SNX44" s="114"/>
      <c r="SNY44" s="114"/>
      <c r="SNZ44" s="114"/>
      <c r="SOA44" s="114"/>
      <c r="SOB44" s="114"/>
      <c r="SOC44" s="114"/>
      <c r="SOD44" s="114"/>
      <c r="SOE44" s="114"/>
      <c r="SOF44" s="114"/>
      <c r="SOG44" s="114"/>
      <c r="SOH44" s="114"/>
      <c r="SOI44" s="114"/>
      <c r="SOJ44" s="114"/>
      <c r="SOK44" s="113"/>
      <c r="SOL44" s="114"/>
      <c r="SOM44" s="114"/>
      <c r="SON44" s="114"/>
      <c r="SOO44" s="114"/>
      <c r="SOP44" s="114"/>
      <c r="SOQ44" s="114"/>
      <c r="SOR44" s="114"/>
      <c r="SOS44" s="114"/>
      <c r="SOT44" s="114"/>
      <c r="SOU44" s="114"/>
      <c r="SOV44" s="114"/>
      <c r="SOW44" s="114"/>
      <c r="SOX44" s="114"/>
      <c r="SOY44" s="114"/>
      <c r="SOZ44" s="114"/>
      <c r="SPA44" s="114"/>
      <c r="SPB44" s="114"/>
      <c r="SPC44" s="114"/>
      <c r="SPD44" s="114"/>
      <c r="SPE44" s="114"/>
      <c r="SPF44" s="114"/>
      <c r="SPG44" s="113"/>
      <c r="SPH44" s="114"/>
      <c r="SPI44" s="114"/>
      <c r="SPJ44" s="114"/>
      <c r="SPK44" s="114"/>
      <c r="SPL44" s="114"/>
      <c r="SPM44" s="114"/>
      <c r="SPN44" s="114"/>
      <c r="SPO44" s="114"/>
      <c r="SPP44" s="114"/>
      <c r="SPQ44" s="114"/>
      <c r="SPR44" s="114"/>
      <c r="SPS44" s="114"/>
      <c r="SPT44" s="114"/>
      <c r="SPU44" s="114"/>
      <c r="SPV44" s="114"/>
      <c r="SPW44" s="114"/>
      <c r="SPX44" s="114"/>
      <c r="SPY44" s="114"/>
      <c r="SPZ44" s="114"/>
      <c r="SQA44" s="114"/>
      <c r="SQB44" s="114"/>
      <c r="SQC44" s="113"/>
      <c r="SQD44" s="114"/>
      <c r="SQE44" s="114"/>
      <c r="SQF44" s="114"/>
      <c r="SQG44" s="114"/>
      <c r="SQH44" s="114"/>
      <c r="SQI44" s="114"/>
      <c r="SQJ44" s="114"/>
      <c r="SQK44" s="114"/>
      <c r="SQL44" s="114"/>
      <c r="SQM44" s="114"/>
      <c r="SQN44" s="114"/>
      <c r="SQO44" s="114"/>
      <c r="SQP44" s="114"/>
      <c r="SQQ44" s="114"/>
      <c r="SQR44" s="114"/>
      <c r="SQS44" s="114"/>
      <c r="SQT44" s="114"/>
      <c r="SQU44" s="114"/>
      <c r="SQV44" s="114"/>
      <c r="SQW44" s="114"/>
      <c r="SQX44" s="114"/>
      <c r="SQY44" s="113"/>
      <c r="SQZ44" s="114"/>
      <c r="SRA44" s="114"/>
      <c r="SRB44" s="114"/>
      <c r="SRC44" s="114"/>
      <c r="SRD44" s="114"/>
      <c r="SRE44" s="114"/>
      <c r="SRF44" s="114"/>
      <c r="SRG44" s="114"/>
      <c r="SRH44" s="114"/>
      <c r="SRI44" s="114"/>
      <c r="SRJ44" s="114"/>
      <c r="SRK44" s="114"/>
      <c r="SRL44" s="114"/>
      <c r="SRM44" s="114"/>
      <c r="SRN44" s="114"/>
      <c r="SRO44" s="114"/>
      <c r="SRP44" s="114"/>
      <c r="SRQ44" s="114"/>
      <c r="SRR44" s="114"/>
      <c r="SRS44" s="114"/>
      <c r="SRT44" s="114"/>
      <c r="SRU44" s="113"/>
      <c r="SRV44" s="114"/>
      <c r="SRW44" s="114"/>
      <c r="SRX44" s="114"/>
      <c r="SRY44" s="114"/>
      <c r="SRZ44" s="114"/>
      <c r="SSA44" s="114"/>
      <c r="SSB44" s="114"/>
      <c r="SSC44" s="114"/>
      <c r="SSD44" s="114"/>
      <c r="SSE44" s="114"/>
      <c r="SSF44" s="114"/>
      <c r="SSG44" s="114"/>
      <c r="SSH44" s="114"/>
      <c r="SSI44" s="114"/>
      <c r="SSJ44" s="114"/>
      <c r="SSK44" s="114"/>
      <c r="SSL44" s="114"/>
      <c r="SSM44" s="114"/>
      <c r="SSN44" s="114"/>
      <c r="SSO44" s="114"/>
      <c r="SSP44" s="114"/>
      <c r="SSQ44" s="113"/>
      <c r="SSR44" s="114"/>
      <c r="SSS44" s="114"/>
      <c r="SST44" s="114"/>
      <c r="SSU44" s="114"/>
      <c r="SSV44" s="114"/>
      <c r="SSW44" s="114"/>
      <c r="SSX44" s="114"/>
      <c r="SSY44" s="114"/>
      <c r="SSZ44" s="114"/>
      <c r="STA44" s="114"/>
      <c r="STB44" s="114"/>
      <c r="STC44" s="114"/>
      <c r="STD44" s="114"/>
      <c r="STE44" s="114"/>
      <c r="STF44" s="114"/>
      <c r="STG44" s="114"/>
      <c r="STH44" s="114"/>
      <c r="STI44" s="114"/>
      <c r="STJ44" s="114"/>
      <c r="STK44" s="114"/>
      <c r="STL44" s="114"/>
      <c r="STM44" s="113"/>
      <c r="STN44" s="114"/>
      <c r="STO44" s="114"/>
      <c r="STP44" s="114"/>
      <c r="STQ44" s="114"/>
      <c r="STR44" s="114"/>
      <c r="STS44" s="114"/>
      <c r="STT44" s="114"/>
      <c r="STU44" s="114"/>
      <c r="STV44" s="114"/>
      <c r="STW44" s="114"/>
      <c r="STX44" s="114"/>
      <c r="STY44" s="114"/>
      <c r="STZ44" s="114"/>
      <c r="SUA44" s="114"/>
      <c r="SUB44" s="114"/>
      <c r="SUC44" s="114"/>
      <c r="SUD44" s="114"/>
      <c r="SUE44" s="114"/>
      <c r="SUF44" s="114"/>
      <c r="SUG44" s="114"/>
      <c r="SUH44" s="114"/>
      <c r="SUI44" s="113"/>
      <c r="SUJ44" s="114"/>
      <c r="SUK44" s="114"/>
      <c r="SUL44" s="114"/>
      <c r="SUM44" s="114"/>
      <c r="SUN44" s="114"/>
      <c r="SUO44" s="114"/>
      <c r="SUP44" s="114"/>
      <c r="SUQ44" s="114"/>
      <c r="SUR44" s="114"/>
      <c r="SUS44" s="114"/>
      <c r="SUT44" s="114"/>
      <c r="SUU44" s="114"/>
      <c r="SUV44" s="114"/>
      <c r="SUW44" s="114"/>
      <c r="SUX44" s="114"/>
      <c r="SUY44" s="114"/>
      <c r="SUZ44" s="114"/>
      <c r="SVA44" s="114"/>
      <c r="SVB44" s="114"/>
      <c r="SVC44" s="114"/>
      <c r="SVD44" s="114"/>
      <c r="SVE44" s="113"/>
      <c r="SVF44" s="114"/>
      <c r="SVG44" s="114"/>
      <c r="SVH44" s="114"/>
      <c r="SVI44" s="114"/>
      <c r="SVJ44" s="114"/>
      <c r="SVK44" s="114"/>
      <c r="SVL44" s="114"/>
      <c r="SVM44" s="114"/>
      <c r="SVN44" s="114"/>
      <c r="SVO44" s="114"/>
      <c r="SVP44" s="114"/>
      <c r="SVQ44" s="114"/>
      <c r="SVR44" s="114"/>
      <c r="SVS44" s="114"/>
      <c r="SVT44" s="114"/>
      <c r="SVU44" s="114"/>
      <c r="SVV44" s="114"/>
      <c r="SVW44" s="114"/>
      <c r="SVX44" s="114"/>
      <c r="SVY44" s="114"/>
      <c r="SVZ44" s="114"/>
      <c r="SWA44" s="113"/>
      <c r="SWB44" s="114"/>
      <c r="SWC44" s="114"/>
      <c r="SWD44" s="114"/>
      <c r="SWE44" s="114"/>
      <c r="SWF44" s="114"/>
      <c r="SWG44" s="114"/>
      <c r="SWH44" s="114"/>
      <c r="SWI44" s="114"/>
      <c r="SWJ44" s="114"/>
      <c r="SWK44" s="114"/>
      <c r="SWL44" s="114"/>
      <c r="SWM44" s="114"/>
      <c r="SWN44" s="114"/>
      <c r="SWO44" s="114"/>
      <c r="SWP44" s="114"/>
      <c r="SWQ44" s="114"/>
      <c r="SWR44" s="114"/>
      <c r="SWS44" s="114"/>
      <c r="SWT44" s="114"/>
      <c r="SWU44" s="114"/>
      <c r="SWV44" s="114"/>
      <c r="SWW44" s="113"/>
      <c r="SWX44" s="114"/>
      <c r="SWY44" s="114"/>
      <c r="SWZ44" s="114"/>
      <c r="SXA44" s="114"/>
      <c r="SXB44" s="114"/>
      <c r="SXC44" s="114"/>
      <c r="SXD44" s="114"/>
      <c r="SXE44" s="114"/>
      <c r="SXF44" s="114"/>
      <c r="SXG44" s="114"/>
      <c r="SXH44" s="114"/>
      <c r="SXI44" s="114"/>
      <c r="SXJ44" s="114"/>
      <c r="SXK44" s="114"/>
      <c r="SXL44" s="114"/>
      <c r="SXM44" s="114"/>
      <c r="SXN44" s="114"/>
      <c r="SXO44" s="114"/>
      <c r="SXP44" s="114"/>
      <c r="SXQ44" s="114"/>
      <c r="SXR44" s="114"/>
      <c r="SXS44" s="113"/>
      <c r="SXT44" s="114"/>
      <c r="SXU44" s="114"/>
      <c r="SXV44" s="114"/>
      <c r="SXW44" s="114"/>
      <c r="SXX44" s="114"/>
      <c r="SXY44" s="114"/>
      <c r="SXZ44" s="114"/>
      <c r="SYA44" s="114"/>
      <c r="SYB44" s="114"/>
      <c r="SYC44" s="114"/>
      <c r="SYD44" s="114"/>
      <c r="SYE44" s="114"/>
      <c r="SYF44" s="114"/>
      <c r="SYG44" s="114"/>
      <c r="SYH44" s="114"/>
      <c r="SYI44" s="114"/>
      <c r="SYJ44" s="114"/>
      <c r="SYK44" s="114"/>
      <c r="SYL44" s="114"/>
      <c r="SYM44" s="114"/>
      <c r="SYN44" s="114"/>
      <c r="SYO44" s="113"/>
      <c r="SYP44" s="114"/>
      <c r="SYQ44" s="114"/>
      <c r="SYR44" s="114"/>
      <c r="SYS44" s="114"/>
      <c r="SYT44" s="114"/>
      <c r="SYU44" s="114"/>
      <c r="SYV44" s="114"/>
      <c r="SYW44" s="114"/>
      <c r="SYX44" s="114"/>
      <c r="SYY44" s="114"/>
      <c r="SYZ44" s="114"/>
      <c r="SZA44" s="114"/>
      <c r="SZB44" s="114"/>
      <c r="SZC44" s="114"/>
      <c r="SZD44" s="114"/>
      <c r="SZE44" s="114"/>
      <c r="SZF44" s="114"/>
      <c r="SZG44" s="114"/>
      <c r="SZH44" s="114"/>
      <c r="SZI44" s="114"/>
      <c r="SZJ44" s="114"/>
      <c r="SZK44" s="113"/>
      <c r="SZL44" s="114"/>
      <c r="SZM44" s="114"/>
      <c r="SZN44" s="114"/>
      <c r="SZO44" s="114"/>
      <c r="SZP44" s="114"/>
      <c r="SZQ44" s="114"/>
      <c r="SZR44" s="114"/>
      <c r="SZS44" s="114"/>
      <c r="SZT44" s="114"/>
      <c r="SZU44" s="114"/>
      <c r="SZV44" s="114"/>
      <c r="SZW44" s="114"/>
      <c r="SZX44" s="114"/>
      <c r="SZY44" s="114"/>
      <c r="SZZ44" s="114"/>
      <c r="TAA44" s="114"/>
      <c r="TAB44" s="114"/>
      <c r="TAC44" s="114"/>
      <c r="TAD44" s="114"/>
      <c r="TAE44" s="114"/>
      <c r="TAF44" s="114"/>
      <c r="TAG44" s="113"/>
      <c r="TAH44" s="114"/>
      <c r="TAI44" s="114"/>
      <c r="TAJ44" s="114"/>
      <c r="TAK44" s="114"/>
      <c r="TAL44" s="114"/>
      <c r="TAM44" s="114"/>
      <c r="TAN44" s="114"/>
      <c r="TAO44" s="114"/>
      <c r="TAP44" s="114"/>
      <c r="TAQ44" s="114"/>
      <c r="TAR44" s="114"/>
      <c r="TAS44" s="114"/>
      <c r="TAT44" s="114"/>
      <c r="TAU44" s="114"/>
      <c r="TAV44" s="114"/>
      <c r="TAW44" s="114"/>
      <c r="TAX44" s="114"/>
      <c r="TAY44" s="114"/>
      <c r="TAZ44" s="114"/>
      <c r="TBA44" s="114"/>
      <c r="TBB44" s="114"/>
      <c r="TBC44" s="113"/>
      <c r="TBD44" s="114"/>
      <c r="TBE44" s="114"/>
      <c r="TBF44" s="114"/>
      <c r="TBG44" s="114"/>
      <c r="TBH44" s="114"/>
      <c r="TBI44" s="114"/>
      <c r="TBJ44" s="114"/>
      <c r="TBK44" s="114"/>
      <c r="TBL44" s="114"/>
      <c r="TBM44" s="114"/>
      <c r="TBN44" s="114"/>
      <c r="TBO44" s="114"/>
      <c r="TBP44" s="114"/>
      <c r="TBQ44" s="114"/>
      <c r="TBR44" s="114"/>
      <c r="TBS44" s="114"/>
      <c r="TBT44" s="114"/>
      <c r="TBU44" s="114"/>
      <c r="TBV44" s="114"/>
      <c r="TBW44" s="114"/>
      <c r="TBX44" s="114"/>
      <c r="TBY44" s="113"/>
      <c r="TBZ44" s="114"/>
      <c r="TCA44" s="114"/>
      <c r="TCB44" s="114"/>
      <c r="TCC44" s="114"/>
      <c r="TCD44" s="114"/>
      <c r="TCE44" s="114"/>
      <c r="TCF44" s="114"/>
      <c r="TCG44" s="114"/>
      <c r="TCH44" s="114"/>
      <c r="TCI44" s="114"/>
      <c r="TCJ44" s="114"/>
      <c r="TCK44" s="114"/>
      <c r="TCL44" s="114"/>
      <c r="TCM44" s="114"/>
      <c r="TCN44" s="114"/>
      <c r="TCO44" s="114"/>
      <c r="TCP44" s="114"/>
      <c r="TCQ44" s="114"/>
      <c r="TCR44" s="114"/>
      <c r="TCS44" s="114"/>
      <c r="TCT44" s="114"/>
      <c r="TCU44" s="113"/>
      <c r="TCV44" s="114"/>
      <c r="TCW44" s="114"/>
      <c r="TCX44" s="114"/>
      <c r="TCY44" s="114"/>
      <c r="TCZ44" s="114"/>
      <c r="TDA44" s="114"/>
      <c r="TDB44" s="114"/>
      <c r="TDC44" s="114"/>
      <c r="TDD44" s="114"/>
      <c r="TDE44" s="114"/>
      <c r="TDF44" s="114"/>
      <c r="TDG44" s="114"/>
      <c r="TDH44" s="114"/>
      <c r="TDI44" s="114"/>
      <c r="TDJ44" s="114"/>
      <c r="TDK44" s="114"/>
      <c r="TDL44" s="114"/>
      <c r="TDM44" s="114"/>
      <c r="TDN44" s="114"/>
      <c r="TDO44" s="114"/>
      <c r="TDP44" s="114"/>
      <c r="TDQ44" s="113"/>
      <c r="TDR44" s="114"/>
      <c r="TDS44" s="114"/>
      <c r="TDT44" s="114"/>
      <c r="TDU44" s="114"/>
      <c r="TDV44" s="114"/>
      <c r="TDW44" s="114"/>
      <c r="TDX44" s="114"/>
      <c r="TDY44" s="114"/>
      <c r="TDZ44" s="114"/>
      <c r="TEA44" s="114"/>
      <c r="TEB44" s="114"/>
      <c r="TEC44" s="114"/>
      <c r="TED44" s="114"/>
      <c r="TEE44" s="114"/>
      <c r="TEF44" s="114"/>
      <c r="TEG44" s="114"/>
      <c r="TEH44" s="114"/>
      <c r="TEI44" s="114"/>
      <c r="TEJ44" s="114"/>
      <c r="TEK44" s="114"/>
      <c r="TEL44" s="114"/>
      <c r="TEM44" s="113"/>
      <c r="TEN44" s="114"/>
      <c r="TEO44" s="114"/>
      <c r="TEP44" s="114"/>
      <c r="TEQ44" s="114"/>
      <c r="TER44" s="114"/>
      <c r="TES44" s="114"/>
      <c r="TET44" s="114"/>
      <c r="TEU44" s="114"/>
      <c r="TEV44" s="114"/>
      <c r="TEW44" s="114"/>
      <c r="TEX44" s="114"/>
      <c r="TEY44" s="114"/>
      <c r="TEZ44" s="114"/>
      <c r="TFA44" s="114"/>
      <c r="TFB44" s="114"/>
      <c r="TFC44" s="114"/>
      <c r="TFD44" s="114"/>
      <c r="TFE44" s="114"/>
      <c r="TFF44" s="114"/>
      <c r="TFG44" s="114"/>
      <c r="TFH44" s="114"/>
      <c r="TFI44" s="113"/>
      <c r="TFJ44" s="114"/>
      <c r="TFK44" s="114"/>
      <c r="TFL44" s="114"/>
      <c r="TFM44" s="114"/>
      <c r="TFN44" s="114"/>
      <c r="TFO44" s="114"/>
      <c r="TFP44" s="114"/>
      <c r="TFQ44" s="114"/>
      <c r="TFR44" s="114"/>
      <c r="TFS44" s="114"/>
      <c r="TFT44" s="114"/>
      <c r="TFU44" s="114"/>
      <c r="TFV44" s="114"/>
      <c r="TFW44" s="114"/>
      <c r="TFX44" s="114"/>
      <c r="TFY44" s="114"/>
      <c r="TFZ44" s="114"/>
      <c r="TGA44" s="114"/>
      <c r="TGB44" s="114"/>
      <c r="TGC44" s="114"/>
      <c r="TGD44" s="114"/>
      <c r="TGE44" s="113"/>
      <c r="TGF44" s="114"/>
      <c r="TGG44" s="114"/>
      <c r="TGH44" s="114"/>
      <c r="TGI44" s="114"/>
      <c r="TGJ44" s="114"/>
      <c r="TGK44" s="114"/>
      <c r="TGL44" s="114"/>
      <c r="TGM44" s="114"/>
      <c r="TGN44" s="114"/>
      <c r="TGO44" s="114"/>
      <c r="TGP44" s="114"/>
      <c r="TGQ44" s="114"/>
      <c r="TGR44" s="114"/>
      <c r="TGS44" s="114"/>
      <c r="TGT44" s="114"/>
      <c r="TGU44" s="114"/>
      <c r="TGV44" s="114"/>
      <c r="TGW44" s="114"/>
      <c r="TGX44" s="114"/>
      <c r="TGY44" s="114"/>
      <c r="TGZ44" s="114"/>
      <c r="THA44" s="113"/>
      <c r="THB44" s="114"/>
      <c r="THC44" s="114"/>
      <c r="THD44" s="114"/>
      <c r="THE44" s="114"/>
      <c r="THF44" s="114"/>
      <c r="THG44" s="114"/>
      <c r="THH44" s="114"/>
      <c r="THI44" s="114"/>
      <c r="THJ44" s="114"/>
      <c r="THK44" s="114"/>
      <c r="THL44" s="114"/>
      <c r="THM44" s="114"/>
      <c r="THN44" s="114"/>
      <c r="THO44" s="114"/>
      <c r="THP44" s="114"/>
      <c r="THQ44" s="114"/>
      <c r="THR44" s="114"/>
      <c r="THS44" s="114"/>
      <c r="THT44" s="114"/>
      <c r="THU44" s="114"/>
      <c r="THV44" s="114"/>
      <c r="THW44" s="113"/>
      <c r="THX44" s="114"/>
      <c r="THY44" s="114"/>
      <c r="THZ44" s="114"/>
      <c r="TIA44" s="114"/>
      <c r="TIB44" s="114"/>
      <c r="TIC44" s="114"/>
      <c r="TID44" s="114"/>
      <c r="TIE44" s="114"/>
      <c r="TIF44" s="114"/>
      <c r="TIG44" s="114"/>
      <c r="TIH44" s="114"/>
      <c r="TII44" s="114"/>
      <c r="TIJ44" s="114"/>
      <c r="TIK44" s="114"/>
      <c r="TIL44" s="114"/>
      <c r="TIM44" s="114"/>
      <c r="TIN44" s="114"/>
      <c r="TIO44" s="114"/>
      <c r="TIP44" s="114"/>
      <c r="TIQ44" s="114"/>
      <c r="TIR44" s="114"/>
      <c r="TIS44" s="113"/>
      <c r="TIT44" s="114"/>
      <c r="TIU44" s="114"/>
      <c r="TIV44" s="114"/>
      <c r="TIW44" s="114"/>
      <c r="TIX44" s="114"/>
      <c r="TIY44" s="114"/>
      <c r="TIZ44" s="114"/>
      <c r="TJA44" s="114"/>
      <c r="TJB44" s="114"/>
      <c r="TJC44" s="114"/>
      <c r="TJD44" s="114"/>
      <c r="TJE44" s="114"/>
      <c r="TJF44" s="114"/>
      <c r="TJG44" s="114"/>
      <c r="TJH44" s="114"/>
      <c r="TJI44" s="114"/>
      <c r="TJJ44" s="114"/>
      <c r="TJK44" s="114"/>
      <c r="TJL44" s="114"/>
      <c r="TJM44" s="114"/>
      <c r="TJN44" s="114"/>
      <c r="TJO44" s="113"/>
      <c r="TJP44" s="114"/>
      <c r="TJQ44" s="114"/>
      <c r="TJR44" s="114"/>
      <c r="TJS44" s="114"/>
      <c r="TJT44" s="114"/>
      <c r="TJU44" s="114"/>
      <c r="TJV44" s="114"/>
      <c r="TJW44" s="114"/>
      <c r="TJX44" s="114"/>
      <c r="TJY44" s="114"/>
      <c r="TJZ44" s="114"/>
      <c r="TKA44" s="114"/>
      <c r="TKB44" s="114"/>
      <c r="TKC44" s="114"/>
      <c r="TKD44" s="114"/>
      <c r="TKE44" s="114"/>
      <c r="TKF44" s="114"/>
      <c r="TKG44" s="114"/>
      <c r="TKH44" s="114"/>
      <c r="TKI44" s="114"/>
      <c r="TKJ44" s="114"/>
      <c r="TKK44" s="113"/>
      <c r="TKL44" s="114"/>
      <c r="TKM44" s="114"/>
      <c r="TKN44" s="114"/>
      <c r="TKO44" s="114"/>
      <c r="TKP44" s="114"/>
      <c r="TKQ44" s="114"/>
      <c r="TKR44" s="114"/>
      <c r="TKS44" s="114"/>
      <c r="TKT44" s="114"/>
      <c r="TKU44" s="114"/>
      <c r="TKV44" s="114"/>
      <c r="TKW44" s="114"/>
      <c r="TKX44" s="114"/>
      <c r="TKY44" s="114"/>
      <c r="TKZ44" s="114"/>
      <c r="TLA44" s="114"/>
      <c r="TLB44" s="114"/>
      <c r="TLC44" s="114"/>
      <c r="TLD44" s="114"/>
      <c r="TLE44" s="114"/>
      <c r="TLF44" s="114"/>
      <c r="TLG44" s="113"/>
      <c r="TLH44" s="114"/>
      <c r="TLI44" s="114"/>
      <c r="TLJ44" s="114"/>
      <c r="TLK44" s="114"/>
      <c r="TLL44" s="114"/>
      <c r="TLM44" s="114"/>
      <c r="TLN44" s="114"/>
      <c r="TLO44" s="114"/>
      <c r="TLP44" s="114"/>
      <c r="TLQ44" s="114"/>
      <c r="TLR44" s="114"/>
      <c r="TLS44" s="114"/>
      <c r="TLT44" s="114"/>
      <c r="TLU44" s="114"/>
      <c r="TLV44" s="114"/>
      <c r="TLW44" s="114"/>
      <c r="TLX44" s="114"/>
      <c r="TLY44" s="114"/>
      <c r="TLZ44" s="114"/>
      <c r="TMA44" s="114"/>
      <c r="TMB44" s="114"/>
      <c r="TMC44" s="113"/>
      <c r="TMD44" s="114"/>
      <c r="TME44" s="114"/>
      <c r="TMF44" s="114"/>
      <c r="TMG44" s="114"/>
      <c r="TMH44" s="114"/>
      <c r="TMI44" s="114"/>
      <c r="TMJ44" s="114"/>
      <c r="TMK44" s="114"/>
      <c r="TML44" s="114"/>
      <c r="TMM44" s="114"/>
      <c r="TMN44" s="114"/>
      <c r="TMO44" s="114"/>
      <c r="TMP44" s="114"/>
      <c r="TMQ44" s="114"/>
      <c r="TMR44" s="114"/>
      <c r="TMS44" s="114"/>
      <c r="TMT44" s="114"/>
      <c r="TMU44" s="114"/>
      <c r="TMV44" s="114"/>
      <c r="TMW44" s="114"/>
      <c r="TMX44" s="114"/>
      <c r="TMY44" s="113"/>
      <c r="TMZ44" s="114"/>
      <c r="TNA44" s="114"/>
      <c r="TNB44" s="114"/>
      <c r="TNC44" s="114"/>
      <c r="TND44" s="114"/>
      <c r="TNE44" s="114"/>
      <c r="TNF44" s="114"/>
      <c r="TNG44" s="114"/>
      <c r="TNH44" s="114"/>
      <c r="TNI44" s="114"/>
      <c r="TNJ44" s="114"/>
      <c r="TNK44" s="114"/>
      <c r="TNL44" s="114"/>
      <c r="TNM44" s="114"/>
      <c r="TNN44" s="114"/>
      <c r="TNO44" s="114"/>
      <c r="TNP44" s="114"/>
      <c r="TNQ44" s="114"/>
      <c r="TNR44" s="114"/>
      <c r="TNS44" s="114"/>
      <c r="TNT44" s="114"/>
      <c r="TNU44" s="113"/>
      <c r="TNV44" s="114"/>
      <c r="TNW44" s="114"/>
      <c r="TNX44" s="114"/>
      <c r="TNY44" s="114"/>
      <c r="TNZ44" s="114"/>
      <c r="TOA44" s="114"/>
      <c r="TOB44" s="114"/>
      <c r="TOC44" s="114"/>
      <c r="TOD44" s="114"/>
      <c r="TOE44" s="114"/>
      <c r="TOF44" s="114"/>
      <c r="TOG44" s="114"/>
      <c r="TOH44" s="114"/>
      <c r="TOI44" s="114"/>
      <c r="TOJ44" s="114"/>
      <c r="TOK44" s="114"/>
      <c r="TOL44" s="114"/>
      <c r="TOM44" s="114"/>
      <c r="TON44" s="114"/>
      <c r="TOO44" s="114"/>
      <c r="TOP44" s="114"/>
      <c r="TOQ44" s="113"/>
      <c r="TOR44" s="114"/>
      <c r="TOS44" s="114"/>
      <c r="TOT44" s="114"/>
      <c r="TOU44" s="114"/>
      <c r="TOV44" s="114"/>
      <c r="TOW44" s="114"/>
      <c r="TOX44" s="114"/>
      <c r="TOY44" s="114"/>
      <c r="TOZ44" s="114"/>
      <c r="TPA44" s="114"/>
      <c r="TPB44" s="114"/>
      <c r="TPC44" s="114"/>
      <c r="TPD44" s="114"/>
      <c r="TPE44" s="114"/>
      <c r="TPF44" s="114"/>
      <c r="TPG44" s="114"/>
      <c r="TPH44" s="114"/>
      <c r="TPI44" s="114"/>
      <c r="TPJ44" s="114"/>
      <c r="TPK44" s="114"/>
      <c r="TPL44" s="114"/>
      <c r="TPM44" s="113"/>
      <c r="TPN44" s="114"/>
      <c r="TPO44" s="114"/>
      <c r="TPP44" s="114"/>
      <c r="TPQ44" s="114"/>
      <c r="TPR44" s="114"/>
      <c r="TPS44" s="114"/>
      <c r="TPT44" s="114"/>
      <c r="TPU44" s="114"/>
      <c r="TPV44" s="114"/>
      <c r="TPW44" s="114"/>
      <c r="TPX44" s="114"/>
      <c r="TPY44" s="114"/>
      <c r="TPZ44" s="114"/>
      <c r="TQA44" s="114"/>
      <c r="TQB44" s="114"/>
      <c r="TQC44" s="114"/>
      <c r="TQD44" s="114"/>
      <c r="TQE44" s="114"/>
      <c r="TQF44" s="114"/>
      <c r="TQG44" s="114"/>
      <c r="TQH44" s="114"/>
      <c r="TQI44" s="113"/>
      <c r="TQJ44" s="114"/>
      <c r="TQK44" s="114"/>
      <c r="TQL44" s="114"/>
      <c r="TQM44" s="114"/>
      <c r="TQN44" s="114"/>
      <c r="TQO44" s="114"/>
      <c r="TQP44" s="114"/>
      <c r="TQQ44" s="114"/>
      <c r="TQR44" s="114"/>
      <c r="TQS44" s="114"/>
      <c r="TQT44" s="114"/>
      <c r="TQU44" s="114"/>
      <c r="TQV44" s="114"/>
      <c r="TQW44" s="114"/>
      <c r="TQX44" s="114"/>
      <c r="TQY44" s="114"/>
      <c r="TQZ44" s="114"/>
      <c r="TRA44" s="114"/>
      <c r="TRB44" s="114"/>
      <c r="TRC44" s="114"/>
      <c r="TRD44" s="114"/>
      <c r="TRE44" s="113"/>
      <c r="TRF44" s="114"/>
      <c r="TRG44" s="114"/>
      <c r="TRH44" s="114"/>
      <c r="TRI44" s="114"/>
      <c r="TRJ44" s="114"/>
      <c r="TRK44" s="114"/>
      <c r="TRL44" s="114"/>
      <c r="TRM44" s="114"/>
      <c r="TRN44" s="114"/>
      <c r="TRO44" s="114"/>
      <c r="TRP44" s="114"/>
      <c r="TRQ44" s="114"/>
      <c r="TRR44" s="114"/>
      <c r="TRS44" s="114"/>
      <c r="TRT44" s="114"/>
      <c r="TRU44" s="114"/>
      <c r="TRV44" s="114"/>
      <c r="TRW44" s="114"/>
      <c r="TRX44" s="114"/>
      <c r="TRY44" s="114"/>
      <c r="TRZ44" s="114"/>
      <c r="TSA44" s="113"/>
      <c r="TSB44" s="114"/>
      <c r="TSC44" s="114"/>
      <c r="TSD44" s="114"/>
      <c r="TSE44" s="114"/>
      <c r="TSF44" s="114"/>
      <c r="TSG44" s="114"/>
      <c r="TSH44" s="114"/>
      <c r="TSI44" s="114"/>
      <c r="TSJ44" s="114"/>
      <c r="TSK44" s="114"/>
      <c r="TSL44" s="114"/>
      <c r="TSM44" s="114"/>
      <c r="TSN44" s="114"/>
      <c r="TSO44" s="114"/>
      <c r="TSP44" s="114"/>
      <c r="TSQ44" s="114"/>
      <c r="TSR44" s="114"/>
      <c r="TSS44" s="114"/>
      <c r="TST44" s="114"/>
      <c r="TSU44" s="114"/>
      <c r="TSV44" s="114"/>
      <c r="TSW44" s="113"/>
      <c r="TSX44" s="114"/>
      <c r="TSY44" s="114"/>
      <c r="TSZ44" s="114"/>
      <c r="TTA44" s="114"/>
      <c r="TTB44" s="114"/>
      <c r="TTC44" s="114"/>
      <c r="TTD44" s="114"/>
      <c r="TTE44" s="114"/>
      <c r="TTF44" s="114"/>
      <c r="TTG44" s="114"/>
      <c r="TTH44" s="114"/>
      <c r="TTI44" s="114"/>
      <c r="TTJ44" s="114"/>
      <c r="TTK44" s="114"/>
      <c r="TTL44" s="114"/>
      <c r="TTM44" s="114"/>
      <c r="TTN44" s="114"/>
      <c r="TTO44" s="114"/>
      <c r="TTP44" s="114"/>
      <c r="TTQ44" s="114"/>
      <c r="TTR44" s="114"/>
      <c r="TTS44" s="113"/>
      <c r="TTT44" s="114"/>
      <c r="TTU44" s="114"/>
      <c r="TTV44" s="114"/>
      <c r="TTW44" s="114"/>
      <c r="TTX44" s="114"/>
      <c r="TTY44" s="114"/>
      <c r="TTZ44" s="114"/>
      <c r="TUA44" s="114"/>
      <c r="TUB44" s="114"/>
      <c r="TUC44" s="114"/>
      <c r="TUD44" s="114"/>
      <c r="TUE44" s="114"/>
      <c r="TUF44" s="114"/>
      <c r="TUG44" s="114"/>
      <c r="TUH44" s="114"/>
      <c r="TUI44" s="114"/>
      <c r="TUJ44" s="114"/>
      <c r="TUK44" s="114"/>
      <c r="TUL44" s="114"/>
      <c r="TUM44" s="114"/>
      <c r="TUN44" s="114"/>
      <c r="TUO44" s="113"/>
      <c r="TUP44" s="114"/>
      <c r="TUQ44" s="114"/>
      <c r="TUR44" s="114"/>
      <c r="TUS44" s="114"/>
      <c r="TUT44" s="114"/>
      <c r="TUU44" s="114"/>
      <c r="TUV44" s="114"/>
      <c r="TUW44" s="114"/>
      <c r="TUX44" s="114"/>
      <c r="TUY44" s="114"/>
      <c r="TUZ44" s="114"/>
      <c r="TVA44" s="114"/>
      <c r="TVB44" s="114"/>
      <c r="TVC44" s="114"/>
      <c r="TVD44" s="114"/>
      <c r="TVE44" s="114"/>
      <c r="TVF44" s="114"/>
      <c r="TVG44" s="114"/>
      <c r="TVH44" s="114"/>
      <c r="TVI44" s="114"/>
      <c r="TVJ44" s="114"/>
      <c r="TVK44" s="113"/>
      <c r="TVL44" s="114"/>
      <c r="TVM44" s="114"/>
      <c r="TVN44" s="114"/>
      <c r="TVO44" s="114"/>
      <c r="TVP44" s="114"/>
      <c r="TVQ44" s="114"/>
      <c r="TVR44" s="114"/>
      <c r="TVS44" s="114"/>
      <c r="TVT44" s="114"/>
      <c r="TVU44" s="114"/>
      <c r="TVV44" s="114"/>
      <c r="TVW44" s="114"/>
      <c r="TVX44" s="114"/>
      <c r="TVY44" s="114"/>
      <c r="TVZ44" s="114"/>
      <c r="TWA44" s="114"/>
      <c r="TWB44" s="114"/>
      <c r="TWC44" s="114"/>
      <c r="TWD44" s="114"/>
      <c r="TWE44" s="114"/>
      <c r="TWF44" s="114"/>
      <c r="TWG44" s="113"/>
      <c r="TWH44" s="114"/>
      <c r="TWI44" s="114"/>
      <c r="TWJ44" s="114"/>
      <c r="TWK44" s="114"/>
      <c r="TWL44" s="114"/>
      <c r="TWM44" s="114"/>
      <c r="TWN44" s="114"/>
      <c r="TWO44" s="114"/>
      <c r="TWP44" s="114"/>
      <c r="TWQ44" s="114"/>
      <c r="TWR44" s="114"/>
      <c r="TWS44" s="114"/>
      <c r="TWT44" s="114"/>
      <c r="TWU44" s="114"/>
      <c r="TWV44" s="114"/>
      <c r="TWW44" s="114"/>
      <c r="TWX44" s="114"/>
      <c r="TWY44" s="114"/>
      <c r="TWZ44" s="114"/>
      <c r="TXA44" s="114"/>
      <c r="TXB44" s="114"/>
      <c r="TXC44" s="113"/>
      <c r="TXD44" s="114"/>
      <c r="TXE44" s="114"/>
      <c r="TXF44" s="114"/>
      <c r="TXG44" s="114"/>
      <c r="TXH44" s="114"/>
      <c r="TXI44" s="114"/>
      <c r="TXJ44" s="114"/>
      <c r="TXK44" s="114"/>
      <c r="TXL44" s="114"/>
      <c r="TXM44" s="114"/>
      <c r="TXN44" s="114"/>
      <c r="TXO44" s="114"/>
      <c r="TXP44" s="114"/>
      <c r="TXQ44" s="114"/>
      <c r="TXR44" s="114"/>
      <c r="TXS44" s="114"/>
      <c r="TXT44" s="114"/>
      <c r="TXU44" s="114"/>
      <c r="TXV44" s="114"/>
      <c r="TXW44" s="114"/>
      <c r="TXX44" s="114"/>
      <c r="TXY44" s="113"/>
      <c r="TXZ44" s="114"/>
      <c r="TYA44" s="114"/>
      <c r="TYB44" s="114"/>
      <c r="TYC44" s="114"/>
      <c r="TYD44" s="114"/>
      <c r="TYE44" s="114"/>
      <c r="TYF44" s="114"/>
      <c r="TYG44" s="114"/>
      <c r="TYH44" s="114"/>
      <c r="TYI44" s="114"/>
      <c r="TYJ44" s="114"/>
      <c r="TYK44" s="114"/>
      <c r="TYL44" s="114"/>
      <c r="TYM44" s="114"/>
      <c r="TYN44" s="114"/>
      <c r="TYO44" s="114"/>
      <c r="TYP44" s="114"/>
      <c r="TYQ44" s="114"/>
      <c r="TYR44" s="114"/>
      <c r="TYS44" s="114"/>
      <c r="TYT44" s="114"/>
      <c r="TYU44" s="113"/>
      <c r="TYV44" s="114"/>
      <c r="TYW44" s="114"/>
      <c r="TYX44" s="114"/>
      <c r="TYY44" s="114"/>
      <c r="TYZ44" s="114"/>
      <c r="TZA44" s="114"/>
      <c r="TZB44" s="114"/>
      <c r="TZC44" s="114"/>
      <c r="TZD44" s="114"/>
      <c r="TZE44" s="114"/>
      <c r="TZF44" s="114"/>
      <c r="TZG44" s="114"/>
      <c r="TZH44" s="114"/>
      <c r="TZI44" s="114"/>
      <c r="TZJ44" s="114"/>
      <c r="TZK44" s="114"/>
      <c r="TZL44" s="114"/>
      <c r="TZM44" s="114"/>
      <c r="TZN44" s="114"/>
      <c r="TZO44" s="114"/>
      <c r="TZP44" s="114"/>
      <c r="TZQ44" s="113"/>
      <c r="TZR44" s="114"/>
      <c r="TZS44" s="114"/>
      <c r="TZT44" s="114"/>
      <c r="TZU44" s="114"/>
      <c r="TZV44" s="114"/>
      <c r="TZW44" s="114"/>
      <c r="TZX44" s="114"/>
      <c r="TZY44" s="114"/>
      <c r="TZZ44" s="114"/>
      <c r="UAA44" s="114"/>
      <c r="UAB44" s="114"/>
      <c r="UAC44" s="114"/>
      <c r="UAD44" s="114"/>
      <c r="UAE44" s="114"/>
      <c r="UAF44" s="114"/>
      <c r="UAG44" s="114"/>
      <c r="UAH44" s="114"/>
      <c r="UAI44" s="114"/>
      <c r="UAJ44" s="114"/>
      <c r="UAK44" s="114"/>
      <c r="UAL44" s="114"/>
      <c r="UAM44" s="113"/>
      <c r="UAN44" s="114"/>
      <c r="UAO44" s="114"/>
      <c r="UAP44" s="114"/>
      <c r="UAQ44" s="114"/>
      <c r="UAR44" s="114"/>
      <c r="UAS44" s="114"/>
      <c r="UAT44" s="114"/>
      <c r="UAU44" s="114"/>
      <c r="UAV44" s="114"/>
      <c r="UAW44" s="114"/>
      <c r="UAX44" s="114"/>
      <c r="UAY44" s="114"/>
      <c r="UAZ44" s="114"/>
      <c r="UBA44" s="114"/>
      <c r="UBB44" s="114"/>
      <c r="UBC44" s="114"/>
      <c r="UBD44" s="114"/>
      <c r="UBE44" s="114"/>
      <c r="UBF44" s="114"/>
      <c r="UBG44" s="114"/>
      <c r="UBH44" s="114"/>
      <c r="UBI44" s="113"/>
      <c r="UBJ44" s="114"/>
      <c r="UBK44" s="114"/>
      <c r="UBL44" s="114"/>
      <c r="UBM44" s="114"/>
      <c r="UBN44" s="114"/>
      <c r="UBO44" s="114"/>
      <c r="UBP44" s="114"/>
      <c r="UBQ44" s="114"/>
      <c r="UBR44" s="114"/>
      <c r="UBS44" s="114"/>
      <c r="UBT44" s="114"/>
      <c r="UBU44" s="114"/>
      <c r="UBV44" s="114"/>
      <c r="UBW44" s="114"/>
      <c r="UBX44" s="114"/>
      <c r="UBY44" s="114"/>
      <c r="UBZ44" s="114"/>
      <c r="UCA44" s="114"/>
      <c r="UCB44" s="114"/>
      <c r="UCC44" s="114"/>
      <c r="UCD44" s="114"/>
      <c r="UCE44" s="113"/>
      <c r="UCF44" s="114"/>
      <c r="UCG44" s="114"/>
      <c r="UCH44" s="114"/>
      <c r="UCI44" s="114"/>
      <c r="UCJ44" s="114"/>
      <c r="UCK44" s="114"/>
      <c r="UCL44" s="114"/>
      <c r="UCM44" s="114"/>
      <c r="UCN44" s="114"/>
      <c r="UCO44" s="114"/>
      <c r="UCP44" s="114"/>
      <c r="UCQ44" s="114"/>
      <c r="UCR44" s="114"/>
      <c r="UCS44" s="114"/>
      <c r="UCT44" s="114"/>
      <c r="UCU44" s="114"/>
      <c r="UCV44" s="114"/>
      <c r="UCW44" s="114"/>
      <c r="UCX44" s="114"/>
      <c r="UCY44" s="114"/>
      <c r="UCZ44" s="114"/>
      <c r="UDA44" s="113"/>
      <c r="UDB44" s="114"/>
      <c r="UDC44" s="114"/>
      <c r="UDD44" s="114"/>
      <c r="UDE44" s="114"/>
      <c r="UDF44" s="114"/>
      <c r="UDG44" s="114"/>
      <c r="UDH44" s="114"/>
      <c r="UDI44" s="114"/>
      <c r="UDJ44" s="114"/>
      <c r="UDK44" s="114"/>
      <c r="UDL44" s="114"/>
      <c r="UDM44" s="114"/>
      <c r="UDN44" s="114"/>
      <c r="UDO44" s="114"/>
      <c r="UDP44" s="114"/>
      <c r="UDQ44" s="114"/>
      <c r="UDR44" s="114"/>
      <c r="UDS44" s="114"/>
      <c r="UDT44" s="114"/>
      <c r="UDU44" s="114"/>
      <c r="UDV44" s="114"/>
      <c r="UDW44" s="113"/>
      <c r="UDX44" s="114"/>
      <c r="UDY44" s="114"/>
      <c r="UDZ44" s="114"/>
      <c r="UEA44" s="114"/>
      <c r="UEB44" s="114"/>
      <c r="UEC44" s="114"/>
      <c r="UED44" s="114"/>
      <c r="UEE44" s="114"/>
      <c r="UEF44" s="114"/>
      <c r="UEG44" s="114"/>
      <c r="UEH44" s="114"/>
      <c r="UEI44" s="114"/>
      <c r="UEJ44" s="114"/>
      <c r="UEK44" s="114"/>
      <c r="UEL44" s="114"/>
      <c r="UEM44" s="114"/>
      <c r="UEN44" s="114"/>
      <c r="UEO44" s="114"/>
      <c r="UEP44" s="114"/>
      <c r="UEQ44" s="114"/>
      <c r="UER44" s="114"/>
      <c r="UES44" s="113"/>
      <c r="UET44" s="114"/>
      <c r="UEU44" s="114"/>
      <c r="UEV44" s="114"/>
      <c r="UEW44" s="114"/>
      <c r="UEX44" s="114"/>
      <c r="UEY44" s="114"/>
      <c r="UEZ44" s="114"/>
      <c r="UFA44" s="114"/>
      <c r="UFB44" s="114"/>
      <c r="UFC44" s="114"/>
      <c r="UFD44" s="114"/>
      <c r="UFE44" s="114"/>
      <c r="UFF44" s="114"/>
      <c r="UFG44" s="114"/>
      <c r="UFH44" s="114"/>
      <c r="UFI44" s="114"/>
      <c r="UFJ44" s="114"/>
      <c r="UFK44" s="114"/>
      <c r="UFL44" s="114"/>
      <c r="UFM44" s="114"/>
      <c r="UFN44" s="114"/>
      <c r="UFO44" s="113"/>
      <c r="UFP44" s="114"/>
      <c r="UFQ44" s="114"/>
      <c r="UFR44" s="114"/>
      <c r="UFS44" s="114"/>
      <c r="UFT44" s="114"/>
      <c r="UFU44" s="114"/>
      <c r="UFV44" s="114"/>
      <c r="UFW44" s="114"/>
      <c r="UFX44" s="114"/>
      <c r="UFY44" s="114"/>
      <c r="UFZ44" s="114"/>
      <c r="UGA44" s="114"/>
      <c r="UGB44" s="114"/>
      <c r="UGC44" s="114"/>
      <c r="UGD44" s="114"/>
      <c r="UGE44" s="114"/>
      <c r="UGF44" s="114"/>
      <c r="UGG44" s="114"/>
      <c r="UGH44" s="114"/>
      <c r="UGI44" s="114"/>
      <c r="UGJ44" s="114"/>
      <c r="UGK44" s="113"/>
      <c r="UGL44" s="114"/>
      <c r="UGM44" s="114"/>
      <c r="UGN44" s="114"/>
      <c r="UGO44" s="114"/>
      <c r="UGP44" s="114"/>
      <c r="UGQ44" s="114"/>
      <c r="UGR44" s="114"/>
      <c r="UGS44" s="114"/>
      <c r="UGT44" s="114"/>
      <c r="UGU44" s="114"/>
      <c r="UGV44" s="114"/>
      <c r="UGW44" s="114"/>
      <c r="UGX44" s="114"/>
      <c r="UGY44" s="114"/>
      <c r="UGZ44" s="114"/>
      <c r="UHA44" s="114"/>
      <c r="UHB44" s="114"/>
      <c r="UHC44" s="114"/>
      <c r="UHD44" s="114"/>
      <c r="UHE44" s="114"/>
      <c r="UHF44" s="114"/>
      <c r="UHG44" s="113"/>
      <c r="UHH44" s="114"/>
      <c r="UHI44" s="114"/>
      <c r="UHJ44" s="114"/>
      <c r="UHK44" s="114"/>
      <c r="UHL44" s="114"/>
      <c r="UHM44" s="114"/>
      <c r="UHN44" s="114"/>
      <c r="UHO44" s="114"/>
      <c r="UHP44" s="114"/>
      <c r="UHQ44" s="114"/>
      <c r="UHR44" s="114"/>
      <c r="UHS44" s="114"/>
      <c r="UHT44" s="114"/>
      <c r="UHU44" s="114"/>
      <c r="UHV44" s="114"/>
      <c r="UHW44" s="114"/>
      <c r="UHX44" s="114"/>
      <c r="UHY44" s="114"/>
      <c r="UHZ44" s="114"/>
      <c r="UIA44" s="114"/>
      <c r="UIB44" s="114"/>
      <c r="UIC44" s="113"/>
      <c r="UID44" s="114"/>
      <c r="UIE44" s="114"/>
      <c r="UIF44" s="114"/>
      <c r="UIG44" s="114"/>
      <c r="UIH44" s="114"/>
      <c r="UII44" s="114"/>
      <c r="UIJ44" s="114"/>
      <c r="UIK44" s="114"/>
      <c r="UIL44" s="114"/>
      <c r="UIM44" s="114"/>
      <c r="UIN44" s="114"/>
      <c r="UIO44" s="114"/>
      <c r="UIP44" s="114"/>
      <c r="UIQ44" s="114"/>
      <c r="UIR44" s="114"/>
      <c r="UIS44" s="114"/>
      <c r="UIT44" s="114"/>
      <c r="UIU44" s="114"/>
      <c r="UIV44" s="114"/>
      <c r="UIW44" s="114"/>
      <c r="UIX44" s="114"/>
      <c r="UIY44" s="113"/>
      <c r="UIZ44" s="114"/>
      <c r="UJA44" s="114"/>
      <c r="UJB44" s="114"/>
      <c r="UJC44" s="114"/>
      <c r="UJD44" s="114"/>
      <c r="UJE44" s="114"/>
      <c r="UJF44" s="114"/>
      <c r="UJG44" s="114"/>
      <c r="UJH44" s="114"/>
      <c r="UJI44" s="114"/>
      <c r="UJJ44" s="114"/>
      <c r="UJK44" s="114"/>
      <c r="UJL44" s="114"/>
      <c r="UJM44" s="114"/>
      <c r="UJN44" s="114"/>
      <c r="UJO44" s="114"/>
      <c r="UJP44" s="114"/>
      <c r="UJQ44" s="114"/>
      <c r="UJR44" s="114"/>
      <c r="UJS44" s="114"/>
      <c r="UJT44" s="114"/>
      <c r="UJU44" s="113"/>
      <c r="UJV44" s="114"/>
      <c r="UJW44" s="114"/>
      <c r="UJX44" s="114"/>
      <c r="UJY44" s="114"/>
      <c r="UJZ44" s="114"/>
      <c r="UKA44" s="114"/>
      <c r="UKB44" s="114"/>
      <c r="UKC44" s="114"/>
      <c r="UKD44" s="114"/>
      <c r="UKE44" s="114"/>
      <c r="UKF44" s="114"/>
      <c r="UKG44" s="114"/>
      <c r="UKH44" s="114"/>
      <c r="UKI44" s="114"/>
      <c r="UKJ44" s="114"/>
      <c r="UKK44" s="114"/>
      <c r="UKL44" s="114"/>
      <c r="UKM44" s="114"/>
      <c r="UKN44" s="114"/>
      <c r="UKO44" s="114"/>
      <c r="UKP44" s="114"/>
      <c r="UKQ44" s="113"/>
      <c r="UKR44" s="114"/>
      <c r="UKS44" s="114"/>
      <c r="UKT44" s="114"/>
      <c r="UKU44" s="114"/>
      <c r="UKV44" s="114"/>
      <c r="UKW44" s="114"/>
      <c r="UKX44" s="114"/>
      <c r="UKY44" s="114"/>
      <c r="UKZ44" s="114"/>
      <c r="ULA44" s="114"/>
      <c r="ULB44" s="114"/>
      <c r="ULC44" s="114"/>
      <c r="ULD44" s="114"/>
      <c r="ULE44" s="114"/>
      <c r="ULF44" s="114"/>
      <c r="ULG44" s="114"/>
      <c r="ULH44" s="114"/>
      <c r="ULI44" s="114"/>
      <c r="ULJ44" s="114"/>
      <c r="ULK44" s="114"/>
      <c r="ULL44" s="114"/>
      <c r="ULM44" s="113"/>
      <c r="ULN44" s="114"/>
      <c r="ULO44" s="114"/>
      <c r="ULP44" s="114"/>
      <c r="ULQ44" s="114"/>
      <c r="ULR44" s="114"/>
      <c r="ULS44" s="114"/>
      <c r="ULT44" s="114"/>
      <c r="ULU44" s="114"/>
      <c r="ULV44" s="114"/>
      <c r="ULW44" s="114"/>
      <c r="ULX44" s="114"/>
      <c r="ULY44" s="114"/>
      <c r="ULZ44" s="114"/>
      <c r="UMA44" s="114"/>
      <c r="UMB44" s="114"/>
      <c r="UMC44" s="114"/>
      <c r="UMD44" s="114"/>
      <c r="UME44" s="114"/>
      <c r="UMF44" s="114"/>
      <c r="UMG44" s="114"/>
      <c r="UMH44" s="114"/>
      <c r="UMI44" s="113"/>
      <c r="UMJ44" s="114"/>
      <c r="UMK44" s="114"/>
      <c r="UML44" s="114"/>
      <c r="UMM44" s="114"/>
      <c r="UMN44" s="114"/>
      <c r="UMO44" s="114"/>
      <c r="UMP44" s="114"/>
      <c r="UMQ44" s="114"/>
      <c r="UMR44" s="114"/>
      <c r="UMS44" s="114"/>
      <c r="UMT44" s="114"/>
      <c r="UMU44" s="114"/>
      <c r="UMV44" s="114"/>
      <c r="UMW44" s="114"/>
      <c r="UMX44" s="114"/>
      <c r="UMY44" s="114"/>
      <c r="UMZ44" s="114"/>
      <c r="UNA44" s="114"/>
      <c r="UNB44" s="114"/>
      <c r="UNC44" s="114"/>
      <c r="UND44" s="114"/>
      <c r="UNE44" s="113"/>
      <c r="UNF44" s="114"/>
      <c r="UNG44" s="114"/>
      <c r="UNH44" s="114"/>
      <c r="UNI44" s="114"/>
      <c r="UNJ44" s="114"/>
      <c r="UNK44" s="114"/>
      <c r="UNL44" s="114"/>
      <c r="UNM44" s="114"/>
      <c r="UNN44" s="114"/>
      <c r="UNO44" s="114"/>
      <c r="UNP44" s="114"/>
      <c r="UNQ44" s="114"/>
      <c r="UNR44" s="114"/>
      <c r="UNS44" s="114"/>
      <c r="UNT44" s="114"/>
      <c r="UNU44" s="114"/>
      <c r="UNV44" s="114"/>
      <c r="UNW44" s="114"/>
      <c r="UNX44" s="114"/>
      <c r="UNY44" s="114"/>
      <c r="UNZ44" s="114"/>
      <c r="UOA44" s="113"/>
      <c r="UOB44" s="114"/>
      <c r="UOC44" s="114"/>
      <c r="UOD44" s="114"/>
      <c r="UOE44" s="114"/>
      <c r="UOF44" s="114"/>
      <c r="UOG44" s="114"/>
      <c r="UOH44" s="114"/>
      <c r="UOI44" s="114"/>
      <c r="UOJ44" s="114"/>
      <c r="UOK44" s="114"/>
      <c r="UOL44" s="114"/>
      <c r="UOM44" s="114"/>
      <c r="UON44" s="114"/>
      <c r="UOO44" s="114"/>
      <c r="UOP44" s="114"/>
      <c r="UOQ44" s="114"/>
      <c r="UOR44" s="114"/>
      <c r="UOS44" s="114"/>
      <c r="UOT44" s="114"/>
      <c r="UOU44" s="114"/>
      <c r="UOV44" s="114"/>
      <c r="UOW44" s="113"/>
      <c r="UOX44" s="114"/>
      <c r="UOY44" s="114"/>
      <c r="UOZ44" s="114"/>
      <c r="UPA44" s="114"/>
      <c r="UPB44" s="114"/>
      <c r="UPC44" s="114"/>
      <c r="UPD44" s="114"/>
      <c r="UPE44" s="114"/>
      <c r="UPF44" s="114"/>
      <c r="UPG44" s="114"/>
      <c r="UPH44" s="114"/>
      <c r="UPI44" s="114"/>
      <c r="UPJ44" s="114"/>
      <c r="UPK44" s="114"/>
      <c r="UPL44" s="114"/>
      <c r="UPM44" s="114"/>
      <c r="UPN44" s="114"/>
      <c r="UPO44" s="114"/>
      <c r="UPP44" s="114"/>
      <c r="UPQ44" s="114"/>
      <c r="UPR44" s="114"/>
      <c r="UPS44" s="113"/>
      <c r="UPT44" s="114"/>
      <c r="UPU44" s="114"/>
      <c r="UPV44" s="114"/>
      <c r="UPW44" s="114"/>
      <c r="UPX44" s="114"/>
      <c r="UPY44" s="114"/>
      <c r="UPZ44" s="114"/>
      <c r="UQA44" s="114"/>
      <c r="UQB44" s="114"/>
      <c r="UQC44" s="114"/>
      <c r="UQD44" s="114"/>
      <c r="UQE44" s="114"/>
      <c r="UQF44" s="114"/>
      <c r="UQG44" s="114"/>
      <c r="UQH44" s="114"/>
      <c r="UQI44" s="114"/>
      <c r="UQJ44" s="114"/>
      <c r="UQK44" s="114"/>
      <c r="UQL44" s="114"/>
      <c r="UQM44" s="114"/>
      <c r="UQN44" s="114"/>
      <c r="UQO44" s="113"/>
      <c r="UQP44" s="114"/>
      <c r="UQQ44" s="114"/>
      <c r="UQR44" s="114"/>
      <c r="UQS44" s="114"/>
      <c r="UQT44" s="114"/>
      <c r="UQU44" s="114"/>
      <c r="UQV44" s="114"/>
      <c r="UQW44" s="114"/>
      <c r="UQX44" s="114"/>
      <c r="UQY44" s="114"/>
      <c r="UQZ44" s="114"/>
      <c r="URA44" s="114"/>
      <c r="URB44" s="114"/>
      <c r="URC44" s="114"/>
      <c r="URD44" s="114"/>
      <c r="URE44" s="114"/>
      <c r="URF44" s="114"/>
      <c r="URG44" s="114"/>
      <c r="URH44" s="114"/>
      <c r="URI44" s="114"/>
      <c r="URJ44" s="114"/>
      <c r="URK44" s="113"/>
      <c r="URL44" s="114"/>
      <c r="URM44" s="114"/>
      <c r="URN44" s="114"/>
      <c r="URO44" s="114"/>
      <c r="URP44" s="114"/>
      <c r="URQ44" s="114"/>
      <c r="URR44" s="114"/>
      <c r="URS44" s="114"/>
      <c r="URT44" s="114"/>
      <c r="URU44" s="114"/>
      <c r="URV44" s="114"/>
      <c r="URW44" s="114"/>
      <c r="URX44" s="114"/>
      <c r="URY44" s="114"/>
      <c r="URZ44" s="114"/>
      <c r="USA44" s="114"/>
      <c r="USB44" s="114"/>
      <c r="USC44" s="114"/>
      <c r="USD44" s="114"/>
      <c r="USE44" s="114"/>
      <c r="USF44" s="114"/>
      <c r="USG44" s="113"/>
      <c r="USH44" s="114"/>
      <c r="USI44" s="114"/>
      <c r="USJ44" s="114"/>
      <c r="USK44" s="114"/>
      <c r="USL44" s="114"/>
      <c r="USM44" s="114"/>
      <c r="USN44" s="114"/>
      <c r="USO44" s="114"/>
      <c r="USP44" s="114"/>
      <c r="USQ44" s="114"/>
      <c r="USR44" s="114"/>
      <c r="USS44" s="114"/>
      <c r="UST44" s="114"/>
      <c r="USU44" s="114"/>
      <c r="USV44" s="114"/>
      <c r="USW44" s="114"/>
      <c r="USX44" s="114"/>
      <c r="USY44" s="114"/>
      <c r="USZ44" s="114"/>
      <c r="UTA44" s="114"/>
      <c r="UTB44" s="114"/>
      <c r="UTC44" s="113"/>
      <c r="UTD44" s="114"/>
      <c r="UTE44" s="114"/>
      <c r="UTF44" s="114"/>
      <c r="UTG44" s="114"/>
      <c r="UTH44" s="114"/>
      <c r="UTI44" s="114"/>
      <c r="UTJ44" s="114"/>
      <c r="UTK44" s="114"/>
      <c r="UTL44" s="114"/>
      <c r="UTM44" s="114"/>
      <c r="UTN44" s="114"/>
      <c r="UTO44" s="114"/>
      <c r="UTP44" s="114"/>
      <c r="UTQ44" s="114"/>
      <c r="UTR44" s="114"/>
      <c r="UTS44" s="114"/>
      <c r="UTT44" s="114"/>
      <c r="UTU44" s="114"/>
      <c r="UTV44" s="114"/>
      <c r="UTW44" s="114"/>
      <c r="UTX44" s="114"/>
      <c r="UTY44" s="113"/>
      <c r="UTZ44" s="114"/>
      <c r="UUA44" s="114"/>
      <c r="UUB44" s="114"/>
      <c r="UUC44" s="114"/>
      <c r="UUD44" s="114"/>
      <c r="UUE44" s="114"/>
      <c r="UUF44" s="114"/>
      <c r="UUG44" s="114"/>
      <c r="UUH44" s="114"/>
      <c r="UUI44" s="114"/>
      <c r="UUJ44" s="114"/>
      <c r="UUK44" s="114"/>
      <c r="UUL44" s="114"/>
      <c r="UUM44" s="114"/>
      <c r="UUN44" s="114"/>
      <c r="UUO44" s="114"/>
      <c r="UUP44" s="114"/>
      <c r="UUQ44" s="114"/>
      <c r="UUR44" s="114"/>
      <c r="UUS44" s="114"/>
      <c r="UUT44" s="114"/>
      <c r="UUU44" s="113"/>
      <c r="UUV44" s="114"/>
      <c r="UUW44" s="114"/>
      <c r="UUX44" s="114"/>
      <c r="UUY44" s="114"/>
      <c r="UUZ44" s="114"/>
      <c r="UVA44" s="114"/>
      <c r="UVB44" s="114"/>
      <c r="UVC44" s="114"/>
      <c r="UVD44" s="114"/>
      <c r="UVE44" s="114"/>
      <c r="UVF44" s="114"/>
      <c r="UVG44" s="114"/>
      <c r="UVH44" s="114"/>
      <c r="UVI44" s="114"/>
      <c r="UVJ44" s="114"/>
      <c r="UVK44" s="114"/>
      <c r="UVL44" s="114"/>
      <c r="UVM44" s="114"/>
      <c r="UVN44" s="114"/>
      <c r="UVO44" s="114"/>
      <c r="UVP44" s="114"/>
      <c r="UVQ44" s="113"/>
      <c r="UVR44" s="114"/>
      <c r="UVS44" s="114"/>
      <c r="UVT44" s="114"/>
      <c r="UVU44" s="114"/>
      <c r="UVV44" s="114"/>
      <c r="UVW44" s="114"/>
      <c r="UVX44" s="114"/>
      <c r="UVY44" s="114"/>
      <c r="UVZ44" s="114"/>
      <c r="UWA44" s="114"/>
      <c r="UWB44" s="114"/>
      <c r="UWC44" s="114"/>
      <c r="UWD44" s="114"/>
      <c r="UWE44" s="114"/>
      <c r="UWF44" s="114"/>
      <c r="UWG44" s="114"/>
      <c r="UWH44" s="114"/>
      <c r="UWI44" s="114"/>
      <c r="UWJ44" s="114"/>
      <c r="UWK44" s="114"/>
      <c r="UWL44" s="114"/>
      <c r="UWM44" s="113"/>
      <c r="UWN44" s="114"/>
      <c r="UWO44" s="114"/>
      <c r="UWP44" s="114"/>
      <c r="UWQ44" s="114"/>
      <c r="UWR44" s="114"/>
      <c r="UWS44" s="114"/>
      <c r="UWT44" s="114"/>
      <c r="UWU44" s="114"/>
      <c r="UWV44" s="114"/>
      <c r="UWW44" s="114"/>
      <c r="UWX44" s="114"/>
      <c r="UWY44" s="114"/>
      <c r="UWZ44" s="114"/>
      <c r="UXA44" s="114"/>
      <c r="UXB44" s="114"/>
      <c r="UXC44" s="114"/>
      <c r="UXD44" s="114"/>
      <c r="UXE44" s="114"/>
      <c r="UXF44" s="114"/>
      <c r="UXG44" s="114"/>
      <c r="UXH44" s="114"/>
      <c r="UXI44" s="113"/>
      <c r="UXJ44" s="114"/>
      <c r="UXK44" s="114"/>
      <c r="UXL44" s="114"/>
      <c r="UXM44" s="114"/>
      <c r="UXN44" s="114"/>
      <c r="UXO44" s="114"/>
      <c r="UXP44" s="114"/>
      <c r="UXQ44" s="114"/>
      <c r="UXR44" s="114"/>
      <c r="UXS44" s="114"/>
      <c r="UXT44" s="114"/>
      <c r="UXU44" s="114"/>
      <c r="UXV44" s="114"/>
      <c r="UXW44" s="114"/>
      <c r="UXX44" s="114"/>
      <c r="UXY44" s="114"/>
      <c r="UXZ44" s="114"/>
      <c r="UYA44" s="114"/>
      <c r="UYB44" s="114"/>
      <c r="UYC44" s="114"/>
      <c r="UYD44" s="114"/>
      <c r="UYE44" s="113"/>
      <c r="UYF44" s="114"/>
      <c r="UYG44" s="114"/>
      <c r="UYH44" s="114"/>
      <c r="UYI44" s="114"/>
      <c r="UYJ44" s="114"/>
      <c r="UYK44" s="114"/>
      <c r="UYL44" s="114"/>
      <c r="UYM44" s="114"/>
      <c r="UYN44" s="114"/>
      <c r="UYO44" s="114"/>
      <c r="UYP44" s="114"/>
      <c r="UYQ44" s="114"/>
      <c r="UYR44" s="114"/>
      <c r="UYS44" s="114"/>
      <c r="UYT44" s="114"/>
      <c r="UYU44" s="114"/>
      <c r="UYV44" s="114"/>
      <c r="UYW44" s="114"/>
      <c r="UYX44" s="114"/>
      <c r="UYY44" s="114"/>
      <c r="UYZ44" s="114"/>
      <c r="UZA44" s="113"/>
      <c r="UZB44" s="114"/>
      <c r="UZC44" s="114"/>
      <c r="UZD44" s="114"/>
      <c r="UZE44" s="114"/>
      <c r="UZF44" s="114"/>
      <c r="UZG44" s="114"/>
      <c r="UZH44" s="114"/>
      <c r="UZI44" s="114"/>
      <c r="UZJ44" s="114"/>
      <c r="UZK44" s="114"/>
      <c r="UZL44" s="114"/>
      <c r="UZM44" s="114"/>
      <c r="UZN44" s="114"/>
      <c r="UZO44" s="114"/>
      <c r="UZP44" s="114"/>
      <c r="UZQ44" s="114"/>
      <c r="UZR44" s="114"/>
      <c r="UZS44" s="114"/>
      <c r="UZT44" s="114"/>
      <c r="UZU44" s="114"/>
      <c r="UZV44" s="114"/>
      <c r="UZW44" s="113"/>
      <c r="UZX44" s="114"/>
      <c r="UZY44" s="114"/>
      <c r="UZZ44" s="114"/>
      <c r="VAA44" s="114"/>
      <c r="VAB44" s="114"/>
      <c r="VAC44" s="114"/>
      <c r="VAD44" s="114"/>
      <c r="VAE44" s="114"/>
      <c r="VAF44" s="114"/>
      <c r="VAG44" s="114"/>
      <c r="VAH44" s="114"/>
      <c r="VAI44" s="114"/>
      <c r="VAJ44" s="114"/>
      <c r="VAK44" s="114"/>
      <c r="VAL44" s="114"/>
      <c r="VAM44" s="114"/>
      <c r="VAN44" s="114"/>
      <c r="VAO44" s="114"/>
      <c r="VAP44" s="114"/>
      <c r="VAQ44" s="114"/>
      <c r="VAR44" s="114"/>
      <c r="VAS44" s="113"/>
      <c r="VAT44" s="114"/>
      <c r="VAU44" s="114"/>
      <c r="VAV44" s="114"/>
      <c r="VAW44" s="114"/>
      <c r="VAX44" s="114"/>
      <c r="VAY44" s="114"/>
      <c r="VAZ44" s="114"/>
      <c r="VBA44" s="114"/>
      <c r="VBB44" s="114"/>
      <c r="VBC44" s="114"/>
      <c r="VBD44" s="114"/>
      <c r="VBE44" s="114"/>
      <c r="VBF44" s="114"/>
      <c r="VBG44" s="114"/>
      <c r="VBH44" s="114"/>
      <c r="VBI44" s="114"/>
      <c r="VBJ44" s="114"/>
      <c r="VBK44" s="114"/>
      <c r="VBL44" s="114"/>
      <c r="VBM44" s="114"/>
      <c r="VBN44" s="114"/>
      <c r="VBO44" s="113"/>
      <c r="VBP44" s="114"/>
      <c r="VBQ44" s="114"/>
      <c r="VBR44" s="114"/>
      <c r="VBS44" s="114"/>
      <c r="VBT44" s="114"/>
      <c r="VBU44" s="114"/>
      <c r="VBV44" s="114"/>
      <c r="VBW44" s="114"/>
      <c r="VBX44" s="114"/>
      <c r="VBY44" s="114"/>
      <c r="VBZ44" s="114"/>
      <c r="VCA44" s="114"/>
      <c r="VCB44" s="114"/>
      <c r="VCC44" s="114"/>
      <c r="VCD44" s="114"/>
      <c r="VCE44" s="114"/>
      <c r="VCF44" s="114"/>
      <c r="VCG44" s="114"/>
      <c r="VCH44" s="114"/>
      <c r="VCI44" s="114"/>
      <c r="VCJ44" s="114"/>
      <c r="VCK44" s="113"/>
      <c r="VCL44" s="114"/>
      <c r="VCM44" s="114"/>
      <c r="VCN44" s="114"/>
      <c r="VCO44" s="114"/>
      <c r="VCP44" s="114"/>
      <c r="VCQ44" s="114"/>
      <c r="VCR44" s="114"/>
      <c r="VCS44" s="114"/>
      <c r="VCT44" s="114"/>
      <c r="VCU44" s="114"/>
      <c r="VCV44" s="114"/>
      <c r="VCW44" s="114"/>
      <c r="VCX44" s="114"/>
      <c r="VCY44" s="114"/>
      <c r="VCZ44" s="114"/>
      <c r="VDA44" s="114"/>
      <c r="VDB44" s="114"/>
      <c r="VDC44" s="114"/>
      <c r="VDD44" s="114"/>
      <c r="VDE44" s="114"/>
      <c r="VDF44" s="114"/>
      <c r="VDG44" s="113"/>
      <c r="VDH44" s="114"/>
      <c r="VDI44" s="114"/>
      <c r="VDJ44" s="114"/>
      <c r="VDK44" s="114"/>
      <c r="VDL44" s="114"/>
      <c r="VDM44" s="114"/>
      <c r="VDN44" s="114"/>
      <c r="VDO44" s="114"/>
      <c r="VDP44" s="114"/>
      <c r="VDQ44" s="114"/>
      <c r="VDR44" s="114"/>
      <c r="VDS44" s="114"/>
      <c r="VDT44" s="114"/>
      <c r="VDU44" s="114"/>
      <c r="VDV44" s="114"/>
      <c r="VDW44" s="114"/>
      <c r="VDX44" s="114"/>
      <c r="VDY44" s="114"/>
      <c r="VDZ44" s="114"/>
      <c r="VEA44" s="114"/>
      <c r="VEB44" s="114"/>
      <c r="VEC44" s="113"/>
      <c r="VED44" s="114"/>
      <c r="VEE44" s="114"/>
      <c r="VEF44" s="114"/>
      <c r="VEG44" s="114"/>
      <c r="VEH44" s="114"/>
      <c r="VEI44" s="114"/>
      <c r="VEJ44" s="114"/>
      <c r="VEK44" s="114"/>
      <c r="VEL44" s="114"/>
      <c r="VEM44" s="114"/>
      <c r="VEN44" s="114"/>
      <c r="VEO44" s="114"/>
      <c r="VEP44" s="114"/>
      <c r="VEQ44" s="114"/>
      <c r="VER44" s="114"/>
      <c r="VES44" s="114"/>
      <c r="VET44" s="114"/>
      <c r="VEU44" s="114"/>
      <c r="VEV44" s="114"/>
      <c r="VEW44" s="114"/>
      <c r="VEX44" s="114"/>
      <c r="VEY44" s="113"/>
      <c r="VEZ44" s="114"/>
      <c r="VFA44" s="114"/>
      <c r="VFB44" s="114"/>
      <c r="VFC44" s="114"/>
      <c r="VFD44" s="114"/>
      <c r="VFE44" s="114"/>
      <c r="VFF44" s="114"/>
      <c r="VFG44" s="114"/>
      <c r="VFH44" s="114"/>
      <c r="VFI44" s="114"/>
      <c r="VFJ44" s="114"/>
      <c r="VFK44" s="114"/>
      <c r="VFL44" s="114"/>
      <c r="VFM44" s="114"/>
      <c r="VFN44" s="114"/>
      <c r="VFO44" s="114"/>
      <c r="VFP44" s="114"/>
      <c r="VFQ44" s="114"/>
      <c r="VFR44" s="114"/>
      <c r="VFS44" s="114"/>
      <c r="VFT44" s="114"/>
      <c r="VFU44" s="113"/>
      <c r="VFV44" s="114"/>
      <c r="VFW44" s="114"/>
      <c r="VFX44" s="114"/>
      <c r="VFY44" s="114"/>
      <c r="VFZ44" s="114"/>
      <c r="VGA44" s="114"/>
      <c r="VGB44" s="114"/>
      <c r="VGC44" s="114"/>
      <c r="VGD44" s="114"/>
      <c r="VGE44" s="114"/>
      <c r="VGF44" s="114"/>
      <c r="VGG44" s="114"/>
      <c r="VGH44" s="114"/>
      <c r="VGI44" s="114"/>
      <c r="VGJ44" s="114"/>
      <c r="VGK44" s="114"/>
      <c r="VGL44" s="114"/>
      <c r="VGM44" s="114"/>
      <c r="VGN44" s="114"/>
      <c r="VGO44" s="114"/>
      <c r="VGP44" s="114"/>
      <c r="VGQ44" s="113"/>
      <c r="VGR44" s="114"/>
      <c r="VGS44" s="114"/>
      <c r="VGT44" s="114"/>
      <c r="VGU44" s="114"/>
      <c r="VGV44" s="114"/>
      <c r="VGW44" s="114"/>
      <c r="VGX44" s="114"/>
      <c r="VGY44" s="114"/>
      <c r="VGZ44" s="114"/>
      <c r="VHA44" s="114"/>
      <c r="VHB44" s="114"/>
      <c r="VHC44" s="114"/>
      <c r="VHD44" s="114"/>
      <c r="VHE44" s="114"/>
      <c r="VHF44" s="114"/>
      <c r="VHG44" s="114"/>
      <c r="VHH44" s="114"/>
      <c r="VHI44" s="114"/>
      <c r="VHJ44" s="114"/>
      <c r="VHK44" s="114"/>
      <c r="VHL44" s="114"/>
      <c r="VHM44" s="113"/>
      <c r="VHN44" s="114"/>
      <c r="VHO44" s="114"/>
      <c r="VHP44" s="114"/>
      <c r="VHQ44" s="114"/>
      <c r="VHR44" s="114"/>
      <c r="VHS44" s="114"/>
      <c r="VHT44" s="114"/>
      <c r="VHU44" s="114"/>
      <c r="VHV44" s="114"/>
      <c r="VHW44" s="114"/>
      <c r="VHX44" s="114"/>
      <c r="VHY44" s="114"/>
      <c r="VHZ44" s="114"/>
      <c r="VIA44" s="114"/>
      <c r="VIB44" s="114"/>
      <c r="VIC44" s="114"/>
      <c r="VID44" s="114"/>
      <c r="VIE44" s="114"/>
      <c r="VIF44" s="114"/>
      <c r="VIG44" s="114"/>
      <c r="VIH44" s="114"/>
      <c r="VII44" s="113"/>
      <c r="VIJ44" s="114"/>
      <c r="VIK44" s="114"/>
      <c r="VIL44" s="114"/>
      <c r="VIM44" s="114"/>
      <c r="VIN44" s="114"/>
      <c r="VIO44" s="114"/>
      <c r="VIP44" s="114"/>
      <c r="VIQ44" s="114"/>
      <c r="VIR44" s="114"/>
      <c r="VIS44" s="114"/>
      <c r="VIT44" s="114"/>
      <c r="VIU44" s="114"/>
      <c r="VIV44" s="114"/>
      <c r="VIW44" s="114"/>
      <c r="VIX44" s="114"/>
      <c r="VIY44" s="114"/>
      <c r="VIZ44" s="114"/>
      <c r="VJA44" s="114"/>
      <c r="VJB44" s="114"/>
      <c r="VJC44" s="114"/>
      <c r="VJD44" s="114"/>
      <c r="VJE44" s="113"/>
      <c r="VJF44" s="114"/>
      <c r="VJG44" s="114"/>
      <c r="VJH44" s="114"/>
      <c r="VJI44" s="114"/>
      <c r="VJJ44" s="114"/>
      <c r="VJK44" s="114"/>
      <c r="VJL44" s="114"/>
      <c r="VJM44" s="114"/>
      <c r="VJN44" s="114"/>
      <c r="VJO44" s="114"/>
      <c r="VJP44" s="114"/>
      <c r="VJQ44" s="114"/>
      <c r="VJR44" s="114"/>
      <c r="VJS44" s="114"/>
      <c r="VJT44" s="114"/>
      <c r="VJU44" s="114"/>
      <c r="VJV44" s="114"/>
      <c r="VJW44" s="114"/>
      <c r="VJX44" s="114"/>
      <c r="VJY44" s="114"/>
      <c r="VJZ44" s="114"/>
      <c r="VKA44" s="113"/>
      <c r="VKB44" s="114"/>
      <c r="VKC44" s="114"/>
      <c r="VKD44" s="114"/>
      <c r="VKE44" s="114"/>
      <c r="VKF44" s="114"/>
      <c r="VKG44" s="114"/>
      <c r="VKH44" s="114"/>
      <c r="VKI44" s="114"/>
      <c r="VKJ44" s="114"/>
      <c r="VKK44" s="114"/>
      <c r="VKL44" s="114"/>
      <c r="VKM44" s="114"/>
      <c r="VKN44" s="114"/>
      <c r="VKO44" s="114"/>
      <c r="VKP44" s="114"/>
      <c r="VKQ44" s="114"/>
      <c r="VKR44" s="114"/>
      <c r="VKS44" s="114"/>
      <c r="VKT44" s="114"/>
      <c r="VKU44" s="114"/>
      <c r="VKV44" s="114"/>
      <c r="VKW44" s="113"/>
      <c r="VKX44" s="114"/>
      <c r="VKY44" s="114"/>
      <c r="VKZ44" s="114"/>
      <c r="VLA44" s="114"/>
      <c r="VLB44" s="114"/>
      <c r="VLC44" s="114"/>
      <c r="VLD44" s="114"/>
      <c r="VLE44" s="114"/>
      <c r="VLF44" s="114"/>
      <c r="VLG44" s="114"/>
      <c r="VLH44" s="114"/>
      <c r="VLI44" s="114"/>
      <c r="VLJ44" s="114"/>
      <c r="VLK44" s="114"/>
      <c r="VLL44" s="114"/>
      <c r="VLM44" s="114"/>
      <c r="VLN44" s="114"/>
      <c r="VLO44" s="114"/>
      <c r="VLP44" s="114"/>
      <c r="VLQ44" s="114"/>
      <c r="VLR44" s="114"/>
      <c r="VLS44" s="113"/>
      <c r="VLT44" s="114"/>
      <c r="VLU44" s="114"/>
      <c r="VLV44" s="114"/>
      <c r="VLW44" s="114"/>
      <c r="VLX44" s="114"/>
      <c r="VLY44" s="114"/>
      <c r="VLZ44" s="114"/>
      <c r="VMA44" s="114"/>
      <c r="VMB44" s="114"/>
      <c r="VMC44" s="114"/>
      <c r="VMD44" s="114"/>
      <c r="VME44" s="114"/>
      <c r="VMF44" s="114"/>
      <c r="VMG44" s="114"/>
      <c r="VMH44" s="114"/>
      <c r="VMI44" s="114"/>
      <c r="VMJ44" s="114"/>
      <c r="VMK44" s="114"/>
      <c r="VML44" s="114"/>
      <c r="VMM44" s="114"/>
      <c r="VMN44" s="114"/>
      <c r="VMO44" s="113"/>
      <c r="VMP44" s="114"/>
      <c r="VMQ44" s="114"/>
      <c r="VMR44" s="114"/>
      <c r="VMS44" s="114"/>
      <c r="VMT44" s="114"/>
      <c r="VMU44" s="114"/>
      <c r="VMV44" s="114"/>
      <c r="VMW44" s="114"/>
      <c r="VMX44" s="114"/>
      <c r="VMY44" s="114"/>
      <c r="VMZ44" s="114"/>
      <c r="VNA44" s="114"/>
      <c r="VNB44" s="114"/>
      <c r="VNC44" s="114"/>
      <c r="VND44" s="114"/>
      <c r="VNE44" s="114"/>
      <c r="VNF44" s="114"/>
      <c r="VNG44" s="114"/>
      <c r="VNH44" s="114"/>
      <c r="VNI44" s="114"/>
      <c r="VNJ44" s="114"/>
      <c r="VNK44" s="113"/>
      <c r="VNL44" s="114"/>
      <c r="VNM44" s="114"/>
      <c r="VNN44" s="114"/>
      <c r="VNO44" s="114"/>
      <c r="VNP44" s="114"/>
      <c r="VNQ44" s="114"/>
      <c r="VNR44" s="114"/>
      <c r="VNS44" s="114"/>
      <c r="VNT44" s="114"/>
      <c r="VNU44" s="114"/>
      <c r="VNV44" s="114"/>
      <c r="VNW44" s="114"/>
      <c r="VNX44" s="114"/>
      <c r="VNY44" s="114"/>
      <c r="VNZ44" s="114"/>
      <c r="VOA44" s="114"/>
      <c r="VOB44" s="114"/>
      <c r="VOC44" s="114"/>
      <c r="VOD44" s="114"/>
      <c r="VOE44" s="114"/>
      <c r="VOF44" s="114"/>
      <c r="VOG44" s="113"/>
      <c r="VOH44" s="114"/>
      <c r="VOI44" s="114"/>
      <c r="VOJ44" s="114"/>
      <c r="VOK44" s="114"/>
      <c r="VOL44" s="114"/>
      <c r="VOM44" s="114"/>
      <c r="VON44" s="114"/>
      <c r="VOO44" s="114"/>
      <c r="VOP44" s="114"/>
      <c r="VOQ44" s="114"/>
      <c r="VOR44" s="114"/>
      <c r="VOS44" s="114"/>
      <c r="VOT44" s="114"/>
      <c r="VOU44" s="114"/>
      <c r="VOV44" s="114"/>
      <c r="VOW44" s="114"/>
      <c r="VOX44" s="114"/>
      <c r="VOY44" s="114"/>
      <c r="VOZ44" s="114"/>
      <c r="VPA44" s="114"/>
      <c r="VPB44" s="114"/>
      <c r="VPC44" s="113"/>
      <c r="VPD44" s="114"/>
      <c r="VPE44" s="114"/>
      <c r="VPF44" s="114"/>
      <c r="VPG44" s="114"/>
      <c r="VPH44" s="114"/>
      <c r="VPI44" s="114"/>
      <c r="VPJ44" s="114"/>
      <c r="VPK44" s="114"/>
      <c r="VPL44" s="114"/>
      <c r="VPM44" s="114"/>
      <c r="VPN44" s="114"/>
      <c r="VPO44" s="114"/>
      <c r="VPP44" s="114"/>
      <c r="VPQ44" s="114"/>
      <c r="VPR44" s="114"/>
      <c r="VPS44" s="114"/>
      <c r="VPT44" s="114"/>
      <c r="VPU44" s="114"/>
      <c r="VPV44" s="114"/>
      <c r="VPW44" s="114"/>
      <c r="VPX44" s="114"/>
      <c r="VPY44" s="113"/>
      <c r="VPZ44" s="114"/>
      <c r="VQA44" s="114"/>
      <c r="VQB44" s="114"/>
      <c r="VQC44" s="114"/>
      <c r="VQD44" s="114"/>
      <c r="VQE44" s="114"/>
      <c r="VQF44" s="114"/>
      <c r="VQG44" s="114"/>
      <c r="VQH44" s="114"/>
      <c r="VQI44" s="114"/>
      <c r="VQJ44" s="114"/>
      <c r="VQK44" s="114"/>
      <c r="VQL44" s="114"/>
      <c r="VQM44" s="114"/>
      <c r="VQN44" s="114"/>
      <c r="VQO44" s="114"/>
      <c r="VQP44" s="114"/>
      <c r="VQQ44" s="114"/>
      <c r="VQR44" s="114"/>
      <c r="VQS44" s="114"/>
      <c r="VQT44" s="114"/>
      <c r="VQU44" s="113"/>
      <c r="VQV44" s="114"/>
      <c r="VQW44" s="114"/>
      <c r="VQX44" s="114"/>
      <c r="VQY44" s="114"/>
      <c r="VQZ44" s="114"/>
      <c r="VRA44" s="114"/>
      <c r="VRB44" s="114"/>
      <c r="VRC44" s="114"/>
      <c r="VRD44" s="114"/>
      <c r="VRE44" s="114"/>
      <c r="VRF44" s="114"/>
      <c r="VRG44" s="114"/>
      <c r="VRH44" s="114"/>
      <c r="VRI44" s="114"/>
      <c r="VRJ44" s="114"/>
      <c r="VRK44" s="114"/>
      <c r="VRL44" s="114"/>
      <c r="VRM44" s="114"/>
      <c r="VRN44" s="114"/>
      <c r="VRO44" s="114"/>
      <c r="VRP44" s="114"/>
      <c r="VRQ44" s="113"/>
      <c r="VRR44" s="114"/>
      <c r="VRS44" s="114"/>
      <c r="VRT44" s="114"/>
      <c r="VRU44" s="114"/>
      <c r="VRV44" s="114"/>
      <c r="VRW44" s="114"/>
      <c r="VRX44" s="114"/>
      <c r="VRY44" s="114"/>
      <c r="VRZ44" s="114"/>
      <c r="VSA44" s="114"/>
      <c r="VSB44" s="114"/>
      <c r="VSC44" s="114"/>
      <c r="VSD44" s="114"/>
      <c r="VSE44" s="114"/>
      <c r="VSF44" s="114"/>
      <c r="VSG44" s="114"/>
      <c r="VSH44" s="114"/>
      <c r="VSI44" s="114"/>
      <c r="VSJ44" s="114"/>
      <c r="VSK44" s="114"/>
      <c r="VSL44" s="114"/>
      <c r="VSM44" s="113"/>
      <c r="VSN44" s="114"/>
      <c r="VSO44" s="114"/>
      <c r="VSP44" s="114"/>
      <c r="VSQ44" s="114"/>
      <c r="VSR44" s="114"/>
      <c r="VSS44" s="114"/>
      <c r="VST44" s="114"/>
      <c r="VSU44" s="114"/>
      <c r="VSV44" s="114"/>
      <c r="VSW44" s="114"/>
      <c r="VSX44" s="114"/>
      <c r="VSY44" s="114"/>
      <c r="VSZ44" s="114"/>
      <c r="VTA44" s="114"/>
      <c r="VTB44" s="114"/>
      <c r="VTC44" s="114"/>
      <c r="VTD44" s="114"/>
      <c r="VTE44" s="114"/>
      <c r="VTF44" s="114"/>
      <c r="VTG44" s="114"/>
      <c r="VTH44" s="114"/>
      <c r="VTI44" s="113"/>
      <c r="VTJ44" s="114"/>
      <c r="VTK44" s="114"/>
      <c r="VTL44" s="114"/>
      <c r="VTM44" s="114"/>
      <c r="VTN44" s="114"/>
      <c r="VTO44" s="114"/>
      <c r="VTP44" s="114"/>
      <c r="VTQ44" s="114"/>
      <c r="VTR44" s="114"/>
      <c r="VTS44" s="114"/>
      <c r="VTT44" s="114"/>
      <c r="VTU44" s="114"/>
      <c r="VTV44" s="114"/>
      <c r="VTW44" s="114"/>
      <c r="VTX44" s="114"/>
      <c r="VTY44" s="114"/>
      <c r="VTZ44" s="114"/>
      <c r="VUA44" s="114"/>
      <c r="VUB44" s="114"/>
      <c r="VUC44" s="114"/>
      <c r="VUD44" s="114"/>
      <c r="VUE44" s="113"/>
      <c r="VUF44" s="114"/>
      <c r="VUG44" s="114"/>
      <c r="VUH44" s="114"/>
      <c r="VUI44" s="114"/>
      <c r="VUJ44" s="114"/>
      <c r="VUK44" s="114"/>
      <c r="VUL44" s="114"/>
      <c r="VUM44" s="114"/>
      <c r="VUN44" s="114"/>
      <c r="VUO44" s="114"/>
      <c r="VUP44" s="114"/>
      <c r="VUQ44" s="114"/>
      <c r="VUR44" s="114"/>
      <c r="VUS44" s="114"/>
      <c r="VUT44" s="114"/>
      <c r="VUU44" s="114"/>
      <c r="VUV44" s="114"/>
      <c r="VUW44" s="114"/>
      <c r="VUX44" s="114"/>
      <c r="VUY44" s="114"/>
      <c r="VUZ44" s="114"/>
      <c r="VVA44" s="113"/>
      <c r="VVB44" s="114"/>
      <c r="VVC44" s="114"/>
      <c r="VVD44" s="114"/>
      <c r="VVE44" s="114"/>
      <c r="VVF44" s="114"/>
      <c r="VVG44" s="114"/>
      <c r="VVH44" s="114"/>
      <c r="VVI44" s="114"/>
      <c r="VVJ44" s="114"/>
      <c r="VVK44" s="114"/>
      <c r="VVL44" s="114"/>
      <c r="VVM44" s="114"/>
      <c r="VVN44" s="114"/>
      <c r="VVO44" s="114"/>
      <c r="VVP44" s="114"/>
      <c r="VVQ44" s="114"/>
      <c r="VVR44" s="114"/>
      <c r="VVS44" s="114"/>
      <c r="VVT44" s="114"/>
      <c r="VVU44" s="114"/>
      <c r="VVV44" s="114"/>
      <c r="VVW44" s="113"/>
      <c r="VVX44" s="114"/>
      <c r="VVY44" s="114"/>
      <c r="VVZ44" s="114"/>
      <c r="VWA44" s="114"/>
      <c r="VWB44" s="114"/>
      <c r="VWC44" s="114"/>
      <c r="VWD44" s="114"/>
      <c r="VWE44" s="114"/>
      <c r="VWF44" s="114"/>
      <c r="VWG44" s="114"/>
      <c r="VWH44" s="114"/>
      <c r="VWI44" s="114"/>
      <c r="VWJ44" s="114"/>
      <c r="VWK44" s="114"/>
      <c r="VWL44" s="114"/>
      <c r="VWM44" s="114"/>
      <c r="VWN44" s="114"/>
      <c r="VWO44" s="114"/>
      <c r="VWP44" s="114"/>
      <c r="VWQ44" s="114"/>
      <c r="VWR44" s="114"/>
      <c r="VWS44" s="113"/>
      <c r="VWT44" s="114"/>
      <c r="VWU44" s="114"/>
      <c r="VWV44" s="114"/>
      <c r="VWW44" s="114"/>
      <c r="VWX44" s="114"/>
      <c r="VWY44" s="114"/>
      <c r="VWZ44" s="114"/>
      <c r="VXA44" s="114"/>
      <c r="VXB44" s="114"/>
      <c r="VXC44" s="114"/>
      <c r="VXD44" s="114"/>
      <c r="VXE44" s="114"/>
      <c r="VXF44" s="114"/>
      <c r="VXG44" s="114"/>
      <c r="VXH44" s="114"/>
      <c r="VXI44" s="114"/>
      <c r="VXJ44" s="114"/>
      <c r="VXK44" s="114"/>
      <c r="VXL44" s="114"/>
      <c r="VXM44" s="114"/>
      <c r="VXN44" s="114"/>
      <c r="VXO44" s="113"/>
      <c r="VXP44" s="114"/>
      <c r="VXQ44" s="114"/>
      <c r="VXR44" s="114"/>
      <c r="VXS44" s="114"/>
      <c r="VXT44" s="114"/>
      <c r="VXU44" s="114"/>
      <c r="VXV44" s="114"/>
      <c r="VXW44" s="114"/>
      <c r="VXX44" s="114"/>
      <c r="VXY44" s="114"/>
      <c r="VXZ44" s="114"/>
      <c r="VYA44" s="114"/>
      <c r="VYB44" s="114"/>
      <c r="VYC44" s="114"/>
      <c r="VYD44" s="114"/>
      <c r="VYE44" s="114"/>
      <c r="VYF44" s="114"/>
      <c r="VYG44" s="114"/>
      <c r="VYH44" s="114"/>
      <c r="VYI44" s="114"/>
      <c r="VYJ44" s="114"/>
      <c r="VYK44" s="113"/>
      <c r="VYL44" s="114"/>
      <c r="VYM44" s="114"/>
      <c r="VYN44" s="114"/>
      <c r="VYO44" s="114"/>
      <c r="VYP44" s="114"/>
      <c r="VYQ44" s="114"/>
      <c r="VYR44" s="114"/>
      <c r="VYS44" s="114"/>
      <c r="VYT44" s="114"/>
      <c r="VYU44" s="114"/>
      <c r="VYV44" s="114"/>
      <c r="VYW44" s="114"/>
      <c r="VYX44" s="114"/>
      <c r="VYY44" s="114"/>
      <c r="VYZ44" s="114"/>
      <c r="VZA44" s="114"/>
      <c r="VZB44" s="114"/>
      <c r="VZC44" s="114"/>
      <c r="VZD44" s="114"/>
      <c r="VZE44" s="114"/>
      <c r="VZF44" s="114"/>
      <c r="VZG44" s="113"/>
      <c r="VZH44" s="114"/>
      <c r="VZI44" s="114"/>
      <c r="VZJ44" s="114"/>
      <c r="VZK44" s="114"/>
      <c r="VZL44" s="114"/>
      <c r="VZM44" s="114"/>
      <c r="VZN44" s="114"/>
      <c r="VZO44" s="114"/>
      <c r="VZP44" s="114"/>
      <c r="VZQ44" s="114"/>
      <c r="VZR44" s="114"/>
      <c r="VZS44" s="114"/>
      <c r="VZT44" s="114"/>
      <c r="VZU44" s="114"/>
      <c r="VZV44" s="114"/>
      <c r="VZW44" s="114"/>
      <c r="VZX44" s="114"/>
      <c r="VZY44" s="114"/>
      <c r="VZZ44" s="114"/>
      <c r="WAA44" s="114"/>
      <c r="WAB44" s="114"/>
      <c r="WAC44" s="113"/>
      <c r="WAD44" s="114"/>
      <c r="WAE44" s="114"/>
      <c r="WAF44" s="114"/>
      <c r="WAG44" s="114"/>
      <c r="WAH44" s="114"/>
      <c r="WAI44" s="114"/>
      <c r="WAJ44" s="114"/>
      <c r="WAK44" s="114"/>
      <c r="WAL44" s="114"/>
      <c r="WAM44" s="114"/>
      <c r="WAN44" s="114"/>
      <c r="WAO44" s="114"/>
      <c r="WAP44" s="114"/>
      <c r="WAQ44" s="114"/>
      <c r="WAR44" s="114"/>
      <c r="WAS44" s="114"/>
      <c r="WAT44" s="114"/>
      <c r="WAU44" s="114"/>
      <c r="WAV44" s="114"/>
      <c r="WAW44" s="114"/>
      <c r="WAX44" s="114"/>
      <c r="WAY44" s="113"/>
      <c r="WAZ44" s="114"/>
      <c r="WBA44" s="114"/>
      <c r="WBB44" s="114"/>
      <c r="WBC44" s="114"/>
      <c r="WBD44" s="114"/>
      <c r="WBE44" s="114"/>
      <c r="WBF44" s="114"/>
      <c r="WBG44" s="114"/>
      <c r="WBH44" s="114"/>
      <c r="WBI44" s="114"/>
      <c r="WBJ44" s="114"/>
      <c r="WBK44" s="114"/>
      <c r="WBL44" s="114"/>
      <c r="WBM44" s="114"/>
      <c r="WBN44" s="114"/>
      <c r="WBO44" s="114"/>
      <c r="WBP44" s="114"/>
      <c r="WBQ44" s="114"/>
      <c r="WBR44" s="114"/>
      <c r="WBS44" s="114"/>
      <c r="WBT44" s="114"/>
      <c r="WBU44" s="113"/>
      <c r="WBV44" s="114"/>
      <c r="WBW44" s="114"/>
      <c r="WBX44" s="114"/>
      <c r="WBY44" s="114"/>
      <c r="WBZ44" s="114"/>
      <c r="WCA44" s="114"/>
      <c r="WCB44" s="114"/>
      <c r="WCC44" s="114"/>
      <c r="WCD44" s="114"/>
      <c r="WCE44" s="114"/>
      <c r="WCF44" s="114"/>
      <c r="WCG44" s="114"/>
      <c r="WCH44" s="114"/>
      <c r="WCI44" s="114"/>
      <c r="WCJ44" s="114"/>
      <c r="WCK44" s="114"/>
      <c r="WCL44" s="114"/>
      <c r="WCM44" s="114"/>
      <c r="WCN44" s="114"/>
      <c r="WCO44" s="114"/>
      <c r="WCP44" s="114"/>
      <c r="WCQ44" s="113"/>
      <c r="WCR44" s="114"/>
      <c r="WCS44" s="114"/>
      <c r="WCT44" s="114"/>
      <c r="WCU44" s="114"/>
      <c r="WCV44" s="114"/>
      <c r="WCW44" s="114"/>
      <c r="WCX44" s="114"/>
      <c r="WCY44" s="114"/>
      <c r="WCZ44" s="114"/>
      <c r="WDA44" s="114"/>
      <c r="WDB44" s="114"/>
      <c r="WDC44" s="114"/>
      <c r="WDD44" s="114"/>
      <c r="WDE44" s="114"/>
      <c r="WDF44" s="114"/>
      <c r="WDG44" s="114"/>
      <c r="WDH44" s="114"/>
      <c r="WDI44" s="114"/>
      <c r="WDJ44" s="114"/>
      <c r="WDK44" s="114"/>
      <c r="WDL44" s="114"/>
      <c r="WDM44" s="113"/>
      <c r="WDN44" s="114"/>
      <c r="WDO44" s="114"/>
      <c r="WDP44" s="114"/>
      <c r="WDQ44" s="114"/>
      <c r="WDR44" s="114"/>
      <c r="WDS44" s="114"/>
      <c r="WDT44" s="114"/>
      <c r="WDU44" s="114"/>
      <c r="WDV44" s="114"/>
      <c r="WDW44" s="114"/>
      <c r="WDX44" s="114"/>
      <c r="WDY44" s="114"/>
      <c r="WDZ44" s="114"/>
      <c r="WEA44" s="114"/>
      <c r="WEB44" s="114"/>
      <c r="WEC44" s="114"/>
      <c r="WED44" s="114"/>
      <c r="WEE44" s="114"/>
      <c r="WEF44" s="114"/>
      <c r="WEG44" s="114"/>
      <c r="WEH44" s="114"/>
      <c r="WEI44" s="113"/>
      <c r="WEJ44" s="114"/>
      <c r="WEK44" s="114"/>
      <c r="WEL44" s="114"/>
      <c r="WEM44" s="114"/>
      <c r="WEN44" s="114"/>
      <c r="WEO44" s="114"/>
      <c r="WEP44" s="114"/>
      <c r="WEQ44" s="114"/>
      <c r="WER44" s="114"/>
      <c r="WES44" s="114"/>
      <c r="WET44" s="114"/>
      <c r="WEU44" s="114"/>
      <c r="WEV44" s="114"/>
      <c r="WEW44" s="114"/>
      <c r="WEX44" s="114"/>
      <c r="WEY44" s="114"/>
      <c r="WEZ44" s="114"/>
      <c r="WFA44" s="114"/>
      <c r="WFB44" s="114"/>
      <c r="WFC44" s="114"/>
      <c r="WFD44" s="114"/>
      <c r="WFE44" s="113"/>
      <c r="WFF44" s="114"/>
      <c r="WFG44" s="114"/>
      <c r="WFH44" s="114"/>
      <c r="WFI44" s="114"/>
      <c r="WFJ44" s="114"/>
      <c r="WFK44" s="114"/>
      <c r="WFL44" s="114"/>
      <c r="WFM44" s="114"/>
      <c r="WFN44" s="114"/>
      <c r="WFO44" s="114"/>
      <c r="WFP44" s="114"/>
      <c r="WFQ44" s="114"/>
      <c r="WFR44" s="114"/>
      <c r="WFS44" s="114"/>
      <c r="WFT44" s="114"/>
      <c r="WFU44" s="114"/>
      <c r="WFV44" s="114"/>
      <c r="WFW44" s="114"/>
      <c r="WFX44" s="114"/>
      <c r="WFY44" s="114"/>
      <c r="WFZ44" s="114"/>
      <c r="WGA44" s="113"/>
      <c r="WGB44" s="114"/>
      <c r="WGC44" s="114"/>
      <c r="WGD44" s="114"/>
      <c r="WGE44" s="114"/>
      <c r="WGF44" s="114"/>
      <c r="WGG44" s="114"/>
      <c r="WGH44" s="114"/>
      <c r="WGI44" s="114"/>
      <c r="WGJ44" s="114"/>
      <c r="WGK44" s="114"/>
      <c r="WGL44" s="114"/>
      <c r="WGM44" s="114"/>
      <c r="WGN44" s="114"/>
      <c r="WGO44" s="114"/>
      <c r="WGP44" s="114"/>
      <c r="WGQ44" s="114"/>
      <c r="WGR44" s="114"/>
      <c r="WGS44" s="114"/>
      <c r="WGT44" s="114"/>
      <c r="WGU44" s="114"/>
      <c r="WGV44" s="114"/>
      <c r="WGW44" s="113"/>
      <c r="WGX44" s="114"/>
      <c r="WGY44" s="114"/>
      <c r="WGZ44" s="114"/>
      <c r="WHA44" s="114"/>
      <c r="WHB44" s="114"/>
      <c r="WHC44" s="114"/>
      <c r="WHD44" s="114"/>
      <c r="WHE44" s="114"/>
      <c r="WHF44" s="114"/>
      <c r="WHG44" s="114"/>
      <c r="WHH44" s="114"/>
      <c r="WHI44" s="114"/>
      <c r="WHJ44" s="114"/>
      <c r="WHK44" s="114"/>
      <c r="WHL44" s="114"/>
      <c r="WHM44" s="114"/>
      <c r="WHN44" s="114"/>
      <c r="WHO44" s="114"/>
      <c r="WHP44" s="114"/>
      <c r="WHQ44" s="114"/>
      <c r="WHR44" s="114"/>
      <c r="WHS44" s="113"/>
      <c r="WHT44" s="114"/>
      <c r="WHU44" s="114"/>
      <c r="WHV44" s="114"/>
      <c r="WHW44" s="114"/>
      <c r="WHX44" s="114"/>
      <c r="WHY44" s="114"/>
      <c r="WHZ44" s="114"/>
      <c r="WIA44" s="114"/>
      <c r="WIB44" s="114"/>
      <c r="WIC44" s="114"/>
      <c r="WID44" s="114"/>
      <c r="WIE44" s="114"/>
      <c r="WIF44" s="114"/>
      <c r="WIG44" s="114"/>
      <c r="WIH44" s="114"/>
      <c r="WII44" s="114"/>
      <c r="WIJ44" s="114"/>
      <c r="WIK44" s="114"/>
      <c r="WIL44" s="114"/>
      <c r="WIM44" s="114"/>
      <c r="WIN44" s="114"/>
      <c r="WIO44" s="113"/>
      <c r="WIP44" s="114"/>
      <c r="WIQ44" s="114"/>
      <c r="WIR44" s="114"/>
      <c r="WIS44" s="114"/>
      <c r="WIT44" s="114"/>
      <c r="WIU44" s="114"/>
      <c r="WIV44" s="114"/>
      <c r="WIW44" s="114"/>
      <c r="WIX44" s="114"/>
      <c r="WIY44" s="114"/>
      <c r="WIZ44" s="114"/>
      <c r="WJA44" s="114"/>
      <c r="WJB44" s="114"/>
      <c r="WJC44" s="114"/>
      <c r="WJD44" s="114"/>
      <c r="WJE44" s="114"/>
      <c r="WJF44" s="114"/>
      <c r="WJG44" s="114"/>
      <c r="WJH44" s="114"/>
      <c r="WJI44" s="114"/>
      <c r="WJJ44" s="114"/>
      <c r="WJK44" s="113"/>
      <c r="WJL44" s="114"/>
      <c r="WJM44" s="114"/>
      <c r="WJN44" s="114"/>
      <c r="WJO44" s="114"/>
      <c r="WJP44" s="114"/>
      <c r="WJQ44" s="114"/>
      <c r="WJR44" s="114"/>
      <c r="WJS44" s="114"/>
      <c r="WJT44" s="114"/>
      <c r="WJU44" s="114"/>
      <c r="WJV44" s="114"/>
      <c r="WJW44" s="114"/>
      <c r="WJX44" s="114"/>
      <c r="WJY44" s="114"/>
      <c r="WJZ44" s="114"/>
      <c r="WKA44" s="114"/>
      <c r="WKB44" s="114"/>
      <c r="WKC44" s="114"/>
      <c r="WKD44" s="114"/>
      <c r="WKE44" s="114"/>
      <c r="WKF44" s="114"/>
      <c r="WKG44" s="113"/>
      <c r="WKH44" s="114"/>
      <c r="WKI44" s="114"/>
      <c r="WKJ44" s="114"/>
      <c r="WKK44" s="114"/>
      <c r="WKL44" s="114"/>
      <c r="WKM44" s="114"/>
      <c r="WKN44" s="114"/>
      <c r="WKO44" s="114"/>
      <c r="WKP44" s="114"/>
      <c r="WKQ44" s="114"/>
      <c r="WKR44" s="114"/>
      <c r="WKS44" s="114"/>
      <c r="WKT44" s="114"/>
      <c r="WKU44" s="114"/>
      <c r="WKV44" s="114"/>
      <c r="WKW44" s="114"/>
      <c r="WKX44" s="114"/>
      <c r="WKY44" s="114"/>
      <c r="WKZ44" s="114"/>
      <c r="WLA44" s="114"/>
      <c r="WLB44" s="114"/>
      <c r="WLC44" s="113"/>
      <c r="WLD44" s="114"/>
      <c r="WLE44" s="114"/>
      <c r="WLF44" s="114"/>
      <c r="WLG44" s="114"/>
      <c r="WLH44" s="114"/>
      <c r="WLI44" s="114"/>
      <c r="WLJ44" s="114"/>
      <c r="WLK44" s="114"/>
      <c r="WLL44" s="114"/>
      <c r="WLM44" s="114"/>
      <c r="WLN44" s="114"/>
      <c r="WLO44" s="114"/>
      <c r="WLP44" s="114"/>
      <c r="WLQ44" s="114"/>
      <c r="WLR44" s="114"/>
      <c r="WLS44" s="114"/>
      <c r="WLT44" s="114"/>
      <c r="WLU44" s="114"/>
      <c r="WLV44" s="114"/>
      <c r="WLW44" s="114"/>
      <c r="WLX44" s="114"/>
      <c r="WLY44" s="113"/>
      <c r="WLZ44" s="114"/>
      <c r="WMA44" s="114"/>
      <c r="WMB44" s="114"/>
      <c r="WMC44" s="114"/>
      <c r="WMD44" s="114"/>
      <c r="WME44" s="114"/>
      <c r="WMF44" s="114"/>
      <c r="WMG44" s="114"/>
      <c r="WMH44" s="114"/>
      <c r="WMI44" s="114"/>
      <c r="WMJ44" s="114"/>
      <c r="WMK44" s="114"/>
      <c r="WML44" s="114"/>
      <c r="WMM44" s="114"/>
      <c r="WMN44" s="114"/>
      <c r="WMO44" s="114"/>
      <c r="WMP44" s="114"/>
      <c r="WMQ44" s="114"/>
      <c r="WMR44" s="114"/>
      <c r="WMS44" s="114"/>
      <c r="WMT44" s="114"/>
      <c r="WMU44" s="113"/>
      <c r="WMV44" s="114"/>
      <c r="WMW44" s="114"/>
      <c r="WMX44" s="114"/>
      <c r="WMY44" s="114"/>
      <c r="WMZ44" s="114"/>
      <c r="WNA44" s="114"/>
      <c r="WNB44" s="114"/>
      <c r="WNC44" s="114"/>
      <c r="WND44" s="114"/>
      <c r="WNE44" s="114"/>
      <c r="WNF44" s="114"/>
      <c r="WNG44" s="114"/>
      <c r="WNH44" s="114"/>
      <c r="WNI44" s="114"/>
      <c r="WNJ44" s="114"/>
      <c r="WNK44" s="114"/>
      <c r="WNL44" s="114"/>
      <c r="WNM44" s="114"/>
      <c r="WNN44" s="114"/>
      <c r="WNO44" s="114"/>
      <c r="WNP44" s="114"/>
      <c r="WNQ44" s="113"/>
      <c r="WNR44" s="114"/>
      <c r="WNS44" s="114"/>
      <c r="WNT44" s="114"/>
      <c r="WNU44" s="114"/>
      <c r="WNV44" s="114"/>
      <c r="WNW44" s="114"/>
      <c r="WNX44" s="114"/>
      <c r="WNY44" s="114"/>
      <c r="WNZ44" s="114"/>
      <c r="WOA44" s="114"/>
      <c r="WOB44" s="114"/>
      <c r="WOC44" s="114"/>
      <c r="WOD44" s="114"/>
      <c r="WOE44" s="114"/>
      <c r="WOF44" s="114"/>
      <c r="WOG44" s="114"/>
      <c r="WOH44" s="114"/>
      <c r="WOI44" s="114"/>
      <c r="WOJ44" s="114"/>
      <c r="WOK44" s="114"/>
      <c r="WOL44" s="114"/>
      <c r="WOM44" s="113"/>
      <c r="WON44" s="114"/>
      <c r="WOO44" s="114"/>
      <c r="WOP44" s="114"/>
      <c r="WOQ44" s="114"/>
      <c r="WOR44" s="114"/>
      <c r="WOS44" s="114"/>
      <c r="WOT44" s="114"/>
      <c r="WOU44" s="114"/>
      <c r="WOV44" s="114"/>
      <c r="WOW44" s="114"/>
      <c r="WOX44" s="114"/>
      <c r="WOY44" s="114"/>
      <c r="WOZ44" s="114"/>
      <c r="WPA44" s="114"/>
      <c r="WPB44" s="114"/>
      <c r="WPC44" s="114"/>
      <c r="WPD44" s="114"/>
      <c r="WPE44" s="114"/>
      <c r="WPF44" s="114"/>
      <c r="WPG44" s="114"/>
      <c r="WPH44" s="114"/>
      <c r="WPI44" s="113"/>
      <c r="WPJ44" s="114"/>
      <c r="WPK44" s="114"/>
      <c r="WPL44" s="114"/>
      <c r="WPM44" s="114"/>
      <c r="WPN44" s="114"/>
      <c r="WPO44" s="114"/>
      <c r="WPP44" s="114"/>
      <c r="WPQ44" s="114"/>
      <c r="WPR44" s="114"/>
      <c r="WPS44" s="114"/>
      <c r="WPT44" s="114"/>
      <c r="WPU44" s="114"/>
      <c r="WPV44" s="114"/>
      <c r="WPW44" s="114"/>
      <c r="WPX44" s="114"/>
      <c r="WPY44" s="114"/>
      <c r="WPZ44" s="114"/>
      <c r="WQA44" s="114"/>
      <c r="WQB44" s="114"/>
      <c r="WQC44" s="114"/>
      <c r="WQD44" s="114"/>
      <c r="WQE44" s="113"/>
      <c r="WQF44" s="114"/>
      <c r="WQG44" s="114"/>
      <c r="WQH44" s="114"/>
      <c r="WQI44" s="114"/>
      <c r="WQJ44" s="114"/>
      <c r="WQK44" s="114"/>
      <c r="WQL44" s="114"/>
      <c r="WQM44" s="114"/>
      <c r="WQN44" s="114"/>
      <c r="WQO44" s="114"/>
      <c r="WQP44" s="114"/>
      <c r="WQQ44" s="114"/>
      <c r="WQR44" s="114"/>
      <c r="WQS44" s="114"/>
      <c r="WQT44" s="114"/>
      <c r="WQU44" s="114"/>
      <c r="WQV44" s="114"/>
      <c r="WQW44" s="114"/>
      <c r="WQX44" s="114"/>
      <c r="WQY44" s="114"/>
      <c r="WQZ44" s="114"/>
      <c r="WRA44" s="113"/>
      <c r="WRB44" s="114"/>
      <c r="WRC44" s="114"/>
      <c r="WRD44" s="114"/>
      <c r="WRE44" s="114"/>
      <c r="WRF44" s="114"/>
      <c r="WRG44" s="114"/>
      <c r="WRH44" s="114"/>
      <c r="WRI44" s="114"/>
      <c r="WRJ44" s="114"/>
      <c r="WRK44" s="114"/>
      <c r="WRL44" s="114"/>
      <c r="WRM44" s="114"/>
      <c r="WRN44" s="114"/>
      <c r="WRO44" s="114"/>
      <c r="WRP44" s="114"/>
      <c r="WRQ44" s="114"/>
      <c r="WRR44" s="114"/>
      <c r="WRS44" s="114"/>
      <c r="WRT44" s="114"/>
      <c r="WRU44" s="114"/>
      <c r="WRV44" s="114"/>
      <c r="WRW44" s="113"/>
      <c r="WRX44" s="114"/>
      <c r="WRY44" s="114"/>
      <c r="WRZ44" s="114"/>
      <c r="WSA44" s="114"/>
      <c r="WSB44" s="114"/>
      <c r="WSC44" s="114"/>
      <c r="WSD44" s="114"/>
      <c r="WSE44" s="114"/>
      <c r="WSF44" s="114"/>
      <c r="WSG44" s="114"/>
      <c r="WSH44" s="114"/>
      <c r="WSI44" s="114"/>
      <c r="WSJ44" s="114"/>
      <c r="WSK44" s="114"/>
      <c r="WSL44" s="114"/>
      <c r="WSM44" s="114"/>
      <c r="WSN44" s="114"/>
      <c r="WSO44" s="114"/>
      <c r="WSP44" s="114"/>
      <c r="WSQ44" s="114"/>
      <c r="WSR44" s="114"/>
      <c r="WSS44" s="113"/>
      <c r="WST44" s="114"/>
      <c r="WSU44" s="114"/>
      <c r="WSV44" s="114"/>
      <c r="WSW44" s="114"/>
      <c r="WSX44" s="114"/>
      <c r="WSY44" s="114"/>
      <c r="WSZ44" s="114"/>
      <c r="WTA44" s="114"/>
      <c r="WTB44" s="114"/>
      <c r="WTC44" s="114"/>
      <c r="WTD44" s="114"/>
      <c r="WTE44" s="114"/>
      <c r="WTF44" s="114"/>
      <c r="WTG44" s="114"/>
      <c r="WTH44" s="114"/>
      <c r="WTI44" s="114"/>
      <c r="WTJ44" s="114"/>
      <c r="WTK44" s="114"/>
      <c r="WTL44" s="114"/>
      <c r="WTM44" s="114"/>
      <c r="WTN44" s="114"/>
      <c r="WTO44" s="113"/>
      <c r="WTP44" s="114"/>
      <c r="WTQ44" s="114"/>
      <c r="WTR44" s="114"/>
      <c r="WTS44" s="114"/>
      <c r="WTT44" s="114"/>
      <c r="WTU44" s="114"/>
      <c r="WTV44" s="114"/>
      <c r="WTW44" s="114"/>
      <c r="WTX44" s="114"/>
      <c r="WTY44" s="114"/>
      <c r="WTZ44" s="114"/>
      <c r="WUA44" s="114"/>
      <c r="WUB44" s="114"/>
      <c r="WUC44" s="114"/>
      <c r="WUD44" s="114"/>
      <c r="WUE44" s="114"/>
      <c r="WUF44" s="114"/>
      <c r="WUG44" s="114"/>
      <c r="WUH44" s="114"/>
      <c r="WUI44" s="114"/>
      <c r="WUJ44" s="114"/>
      <c r="WUK44" s="113"/>
      <c r="WUL44" s="114"/>
      <c r="WUM44" s="114"/>
      <c r="WUN44" s="114"/>
      <c r="WUO44" s="114"/>
      <c r="WUP44" s="114"/>
      <c r="WUQ44" s="114"/>
      <c r="WUR44" s="114"/>
      <c r="WUS44" s="114"/>
      <c r="WUT44" s="114"/>
      <c r="WUU44" s="114"/>
      <c r="WUV44" s="114"/>
      <c r="WUW44" s="114"/>
      <c r="WUX44" s="114"/>
      <c r="WUY44" s="114"/>
      <c r="WUZ44" s="114"/>
      <c r="WVA44" s="114"/>
      <c r="WVB44" s="114"/>
      <c r="WVC44" s="114"/>
      <c r="WVD44" s="114"/>
      <c r="WVE44" s="114"/>
      <c r="WVF44" s="114"/>
      <c r="WVG44" s="113"/>
      <c r="WVH44" s="114"/>
      <c r="WVI44" s="114"/>
      <c r="WVJ44" s="114"/>
      <c r="WVK44" s="114"/>
      <c r="WVL44" s="114"/>
      <c r="WVM44" s="114"/>
      <c r="WVN44" s="114"/>
      <c r="WVO44" s="114"/>
      <c r="WVP44" s="114"/>
      <c r="WVQ44" s="114"/>
      <c r="WVR44" s="114"/>
      <c r="WVS44" s="114"/>
      <c r="WVT44" s="114"/>
      <c r="WVU44" s="114"/>
      <c r="WVV44" s="114"/>
      <c r="WVW44" s="114"/>
      <c r="WVX44" s="114"/>
      <c r="WVY44" s="114"/>
      <c r="WVZ44" s="114"/>
      <c r="WWA44" s="114"/>
      <c r="WWB44" s="114"/>
      <c r="WWC44" s="113"/>
      <c r="WWD44" s="114"/>
      <c r="WWE44" s="114"/>
      <c r="WWF44" s="114"/>
      <c r="WWG44" s="114"/>
      <c r="WWH44" s="114"/>
      <c r="WWI44" s="114"/>
      <c r="WWJ44" s="114"/>
      <c r="WWK44" s="114"/>
      <c r="WWL44" s="114"/>
      <c r="WWM44" s="114"/>
      <c r="WWN44" s="114"/>
      <c r="WWO44" s="114"/>
      <c r="WWP44" s="114"/>
      <c r="WWQ44" s="114"/>
      <c r="WWR44" s="114"/>
      <c r="WWS44" s="114"/>
      <c r="WWT44" s="114"/>
      <c r="WWU44" s="114"/>
      <c r="WWV44" s="114"/>
      <c r="WWW44" s="114"/>
      <c r="WWX44" s="114"/>
      <c r="WWY44" s="113"/>
      <c r="WWZ44" s="114"/>
      <c r="WXA44" s="114"/>
      <c r="WXB44" s="114"/>
      <c r="WXC44" s="114"/>
      <c r="WXD44" s="114"/>
      <c r="WXE44" s="114"/>
      <c r="WXF44" s="114"/>
      <c r="WXG44" s="114"/>
      <c r="WXH44" s="114"/>
      <c r="WXI44" s="114"/>
      <c r="WXJ44" s="114"/>
      <c r="WXK44" s="114"/>
      <c r="WXL44" s="114"/>
      <c r="WXM44" s="114"/>
      <c r="WXN44" s="114"/>
      <c r="WXO44" s="114"/>
      <c r="WXP44" s="114"/>
      <c r="WXQ44" s="114"/>
      <c r="WXR44" s="114"/>
      <c r="WXS44" s="114"/>
      <c r="WXT44" s="114"/>
      <c r="WXU44" s="113"/>
      <c r="WXV44" s="114"/>
      <c r="WXW44" s="114"/>
      <c r="WXX44" s="114"/>
      <c r="WXY44" s="114"/>
      <c r="WXZ44" s="114"/>
      <c r="WYA44" s="114"/>
      <c r="WYB44" s="114"/>
      <c r="WYC44" s="114"/>
      <c r="WYD44" s="114"/>
      <c r="WYE44" s="114"/>
      <c r="WYF44" s="114"/>
      <c r="WYG44" s="114"/>
      <c r="WYH44" s="114"/>
      <c r="WYI44" s="114"/>
      <c r="WYJ44" s="114"/>
      <c r="WYK44" s="114"/>
      <c r="WYL44" s="114"/>
      <c r="WYM44" s="114"/>
      <c r="WYN44" s="114"/>
      <c r="WYO44" s="114"/>
      <c r="WYP44" s="114"/>
      <c r="WYQ44" s="113"/>
      <c r="WYR44" s="114"/>
      <c r="WYS44" s="114"/>
      <c r="WYT44" s="114"/>
      <c r="WYU44" s="114"/>
      <c r="WYV44" s="114"/>
      <c r="WYW44" s="114"/>
      <c r="WYX44" s="114"/>
      <c r="WYY44" s="114"/>
      <c r="WYZ44" s="114"/>
      <c r="WZA44" s="114"/>
      <c r="WZB44" s="114"/>
      <c r="WZC44" s="114"/>
      <c r="WZD44" s="114"/>
      <c r="WZE44" s="114"/>
      <c r="WZF44" s="114"/>
      <c r="WZG44" s="114"/>
      <c r="WZH44" s="114"/>
      <c r="WZI44" s="114"/>
      <c r="WZJ44" s="114"/>
      <c r="WZK44" s="114"/>
      <c r="WZL44" s="114"/>
      <c r="WZM44" s="113"/>
      <c r="WZN44" s="114"/>
      <c r="WZO44" s="114"/>
      <c r="WZP44" s="114"/>
      <c r="WZQ44" s="114"/>
      <c r="WZR44" s="114"/>
      <c r="WZS44" s="114"/>
      <c r="WZT44" s="114"/>
      <c r="WZU44" s="114"/>
      <c r="WZV44" s="114"/>
      <c r="WZW44" s="114"/>
      <c r="WZX44" s="114"/>
      <c r="WZY44" s="114"/>
      <c r="WZZ44" s="114"/>
      <c r="XAA44" s="114"/>
      <c r="XAB44" s="114"/>
      <c r="XAC44" s="114"/>
      <c r="XAD44" s="114"/>
      <c r="XAE44" s="114"/>
      <c r="XAF44" s="114"/>
      <c r="XAG44" s="114"/>
      <c r="XAH44" s="114"/>
      <c r="XAI44" s="113"/>
      <c r="XAJ44" s="114"/>
      <c r="XAK44" s="114"/>
      <c r="XAL44" s="114"/>
      <c r="XAM44" s="114"/>
      <c r="XAN44" s="114"/>
      <c r="XAO44" s="114"/>
      <c r="XAP44" s="114"/>
      <c r="XAQ44" s="114"/>
      <c r="XAR44" s="114"/>
      <c r="XAS44" s="114"/>
      <c r="XAT44" s="114"/>
      <c r="XAU44" s="114"/>
      <c r="XAV44" s="114"/>
      <c r="XAW44" s="114"/>
      <c r="XAX44" s="114"/>
      <c r="XAY44" s="114"/>
      <c r="XAZ44" s="114"/>
      <c r="XBA44" s="114"/>
      <c r="XBB44" s="114"/>
      <c r="XBC44" s="114"/>
      <c r="XBD44" s="114"/>
      <c r="XBE44" s="113"/>
      <c r="XBF44" s="114"/>
      <c r="XBG44" s="114"/>
      <c r="XBH44" s="114"/>
      <c r="XBI44" s="114"/>
      <c r="XBJ44" s="114"/>
      <c r="XBK44" s="114"/>
      <c r="XBL44" s="114"/>
      <c r="XBM44" s="114"/>
      <c r="XBN44" s="114"/>
      <c r="XBO44" s="114"/>
      <c r="XBP44" s="114"/>
      <c r="XBQ44" s="114"/>
      <c r="XBR44" s="114"/>
      <c r="XBS44" s="114"/>
      <c r="XBT44" s="114"/>
      <c r="XBU44" s="114"/>
      <c r="XBV44" s="114"/>
      <c r="XBW44" s="114"/>
      <c r="XBX44" s="114"/>
      <c r="XBY44" s="114"/>
      <c r="XBZ44" s="114"/>
      <c r="XCA44" s="113"/>
      <c r="XCB44" s="114"/>
      <c r="XCC44" s="114"/>
      <c r="XCD44" s="114"/>
      <c r="XCE44" s="114"/>
      <c r="XCF44" s="114"/>
      <c r="XCG44" s="114"/>
      <c r="XCH44" s="114"/>
      <c r="XCI44" s="114"/>
      <c r="XCJ44" s="114"/>
      <c r="XCK44" s="114"/>
      <c r="XCL44" s="114"/>
      <c r="XCM44" s="114"/>
      <c r="XCN44" s="114"/>
      <c r="XCO44" s="114"/>
      <c r="XCP44" s="114"/>
      <c r="XCQ44" s="114"/>
      <c r="XCR44" s="114"/>
      <c r="XCS44" s="114"/>
      <c r="XCT44" s="114"/>
      <c r="XCU44" s="114"/>
      <c r="XCV44" s="114"/>
      <c r="XCW44" s="113"/>
      <c r="XCX44" s="114"/>
      <c r="XCY44" s="114"/>
      <c r="XCZ44" s="114"/>
      <c r="XDA44" s="114"/>
      <c r="XDB44" s="114"/>
      <c r="XDC44" s="114"/>
      <c r="XDD44" s="114"/>
      <c r="XDE44" s="114"/>
      <c r="XDF44" s="114"/>
      <c r="XDG44" s="114"/>
      <c r="XDH44" s="114"/>
      <c r="XDI44" s="114"/>
      <c r="XDJ44" s="114"/>
      <c r="XDK44" s="114"/>
      <c r="XDL44" s="114"/>
      <c r="XDM44" s="114"/>
      <c r="XDN44" s="114"/>
      <c r="XDO44" s="114"/>
      <c r="XDP44" s="114"/>
      <c r="XDQ44" s="114"/>
      <c r="XDR44" s="114"/>
      <c r="XDS44" s="113"/>
      <c r="XDT44" s="114"/>
      <c r="XDU44" s="114"/>
      <c r="XDV44" s="114"/>
      <c r="XDW44" s="114"/>
      <c r="XDX44" s="114"/>
      <c r="XDY44" s="114"/>
      <c r="XDZ44" s="114"/>
      <c r="XEA44" s="114"/>
      <c r="XEB44" s="114"/>
      <c r="XEC44" s="114"/>
      <c r="XED44" s="114"/>
      <c r="XEE44" s="114"/>
      <c r="XEF44" s="114"/>
      <c r="XEG44" s="114"/>
      <c r="XEH44" s="114"/>
      <c r="XEI44" s="114"/>
      <c r="XEJ44" s="114"/>
      <c r="XEK44" s="114"/>
      <c r="XEL44" s="114"/>
      <c r="XEM44" s="114"/>
      <c r="XEN44" s="114"/>
      <c r="XEO44" s="113"/>
      <c r="XEP44" s="113"/>
      <c r="XEQ44" s="113"/>
      <c r="XER44" s="113"/>
      <c r="XES44" s="113"/>
      <c r="XET44" s="113"/>
      <c r="XEU44" s="113"/>
      <c r="XEV44" s="113"/>
      <c r="XEW44" s="113"/>
      <c r="XEX44" s="113"/>
      <c r="XEY44" s="113"/>
      <c r="XEZ44" s="113"/>
      <c r="XFA44" s="113"/>
      <c r="XFB44" s="113"/>
      <c r="XFC44" s="113"/>
      <c r="XFD44" s="113"/>
    </row>
    <row r="46" spans="1:16384" s="7" customFormat="1" ht="27.95" customHeight="1" x14ac:dyDescent="0.2"/>
    <row r="47" spans="1:16384" s="7" customFormat="1" ht="27.95" customHeight="1" x14ac:dyDescent="0.2"/>
    <row r="48" spans="1:16384" s="7" customFormat="1" ht="27.95" customHeight="1" x14ac:dyDescent="0.2"/>
    <row r="55" spans="1:14" s="115" customFormat="1" ht="51.75" customHeight="1" x14ac:dyDescent="0.25">
      <c r="A55" s="121" t="s">
        <v>114</v>
      </c>
    </row>
    <row r="56" spans="1:14" s="109" customFormat="1" ht="27.95" customHeight="1" x14ac:dyDescent="0.25">
      <c r="A56" s="115"/>
    </row>
    <row r="57" spans="1:14" ht="27.95" customHeight="1" x14ac:dyDescent="0.25">
      <c r="A57" s="22" t="s">
        <v>92</v>
      </c>
      <c r="C57" s="13">
        <v>41640</v>
      </c>
      <c r="D57" s="13">
        <v>41671</v>
      </c>
      <c r="E57" s="13">
        <v>41699</v>
      </c>
      <c r="F57" s="13">
        <v>41730</v>
      </c>
      <c r="G57" s="13">
        <v>41760</v>
      </c>
      <c r="H57" s="13">
        <v>41791</v>
      </c>
      <c r="I57" s="13">
        <v>41821</v>
      </c>
      <c r="J57" s="13">
        <v>41852</v>
      </c>
      <c r="K57" s="13">
        <v>41883</v>
      </c>
      <c r="L57" s="13">
        <v>41913</v>
      </c>
      <c r="M57" s="13">
        <v>41944</v>
      </c>
      <c r="N57" s="13">
        <v>41974</v>
      </c>
    </row>
    <row r="58" spans="1:14" ht="27.95" customHeight="1" x14ac:dyDescent="0.25">
      <c r="B58" s="22" t="s">
        <v>90</v>
      </c>
      <c r="C58" s="92"/>
      <c r="D58" s="92">
        <f>ABS((D12-C12)/C12)</f>
        <v>0.22928031710673655</v>
      </c>
      <c r="E58" s="92">
        <f>ABS((E12-D12)/D12)</f>
        <v>1.6934382084005415E-2</v>
      </c>
      <c r="F58" s="92">
        <f>ABS((F12-E12)/E12)</f>
        <v>6.8079572190555007E-2</v>
      </c>
      <c r="G58" s="92">
        <f>ABS((G12-F12)/F12)</f>
        <v>4.636120775671098E-2</v>
      </c>
      <c r="H58" s="92">
        <f>ABS((H12-G12)/G12)</f>
        <v>0.15114527099542904</v>
      </c>
      <c r="I58" s="92">
        <f>ABS((I12-H12)/H12)</f>
        <v>0.12675392477516101</v>
      </c>
      <c r="J58" s="92">
        <f>ABS((J12-I12)/I12)</f>
        <v>1.441949857527529E-2</v>
      </c>
      <c r="K58" s="92">
        <f>ABS((K12-J12)/J12)</f>
        <v>0.14455355181604804</v>
      </c>
      <c r="L58" s="92">
        <f>ABS((L12-K12)/K12)</f>
        <v>3.0638119562364736E-2</v>
      </c>
      <c r="M58" s="92">
        <f>ABS((M12-L12)/L12)</f>
        <v>3.8044289446908908E-2</v>
      </c>
      <c r="N58" s="92">
        <f>ABS((N12-M12)/M12)</f>
        <v>0.11886145714555826</v>
      </c>
    </row>
    <row r="59" spans="1:14" ht="27.95" customHeight="1" x14ac:dyDescent="0.25">
      <c r="B59" s="22" t="s">
        <v>89</v>
      </c>
      <c r="C59" s="92"/>
      <c r="D59" s="92">
        <f>ABS((D11-C11)/C11)</f>
        <v>0.36753540775234583</v>
      </c>
      <c r="E59" s="92">
        <f>ABS((E11-D11)/D11)</f>
        <v>0.22820788514606619</v>
      </c>
      <c r="F59" s="92">
        <f>ABS((F11-E11)/E11)</f>
        <v>0.22595924758867073</v>
      </c>
      <c r="G59" s="92">
        <f>ABS((G11-F11)/F11)</f>
        <v>0.17746919038940095</v>
      </c>
      <c r="H59" s="92">
        <f>ABS((H11-G11)/G11)</f>
        <v>0.21273605190689909</v>
      </c>
      <c r="I59" s="92">
        <f>ABS((I11-H11)/H11)</f>
        <v>0.49970978356012807</v>
      </c>
      <c r="J59" s="92">
        <f>ABS((J11-I11)/I11)</f>
        <v>0.21176521831112857</v>
      </c>
      <c r="K59" s="92">
        <f>ABS((K11-J11)/J11)</f>
        <v>0.26080820632899221</v>
      </c>
      <c r="L59" s="92">
        <f>ABS((L11-K11)/K11)</f>
        <v>0.42051153210708542</v>
      </c>
      <c r="M59" s="92">
        <f>ABS((M11-L11)/L11)</f>
        <v>0.31323184590597841</v>
      </c>
      <c r="N59" s="92">
        <f>ABS((N11-M11)/M11)</f>
        <v>5.6178185511016832E-2</v>
      </c>
    </row>
    <row r="60" spans="1:14" ht="27.95" customHeight="1" x14ac:dyDescent="0.25">
      <c r="B60" s="22" t="s">
        <v>91</v>
      </c>
      <c r="C60" s="93"/>
      <c r="D60" s="93">
        <f>D58/D59</f>
        <v>0.62383191461441756</v>
      </c>
      <c r="E60" s="93">
        <f t="shared" ref="E60:N60" si="0">E58/E59</f>
        <v>7.4205946359681807E-2</v>
      </c>
      <c r="F60" s="93">
        <f t="shared" si="0"/>
        <v>0.30129137407327966</v>
      </c>
      <c r="G60" s="93">
        <f t="shared" si="0"/>
        <v>0.26123524683346855</v>
      </c>
      <c r="H60" s="93">
        <f t="shared" si="0"/>
        <v>0.71048263630264052</v>
      </c>
      <c r="I60" s="93">
        <f t="shared" si="0"/>
        <v>0.25365507929846087</v>
      </c>
      <c r="J60" s="93">
        <f t="shared" si="0"/>
        <v>6.809191183648465E-2</v>
      </c>
      <c r="K60" s="93">
        <f t="shared" si="0"/>
        <v>0.55425231380067597</v>
      </c>
      <c r="L60" s="93">
        <f t="shared" si="0"/>
        <v>7.2859166094314351E-2</v>
      </c>
      <c r="M60" s="93">
        <f t="shared" si="0"/>
        <v>0.12145728457740697</v>
      </c>
      <c r="N60" s="93">
        <f t="shared" si="0"/>
        <v>2.1157938097208375</v>
      </c>
    </row>
    <row r="61" spans="1:14" ht="27.95" customHeight="1" x14ac:dyDescent="0.25">
      <c r="B61" s="22" t="s">
        <v>94</v>
      </c>
      <c r="C61" s="94">
        <f>AVERAGE(D60:N60)</f>
        <v>0.46883242577378809</v>
      </c>
    </row>
    <row r="62" spans="1:14" ht="27.95" customHeight="1" x14ac:dyDescent="0.25">
      <c r="B62" s="22"/>
      <c r="C62" s="120" t="s">
        <v>97</v>
      </c>
    </row>
    <row r="63" spans="1:14" ht="27.95" customHeight="1" x14ac:dyDescent="0.25">
      <c r="A63" s="22" t="s">
        <v>93</v>
      </c>
      <c r="C63" s="13">
        <v>41640</v>
      </c>
      <c r="D63" s="13">
        <v>41671</v>
      </c>
      <c r="E63" s="13">
        <v>41699</v>
      </c>
      <c r="F63" s="13">
        <v>41730</v>
      </c>
      <c r="G63" s="13">
        <v>41760</v>
      </c>
      <c r="H63" s="13">
        <v>41791</v>
      </c>
      <c r="I63" s="13">
        <v>41821</v>
      </c>
      <c r="J63" s="13">
        <v>41852</v>
      </c>
      <c r="K63" s="13">
        <v>41883</v>
      </c>
      <c r="L63" s="13">
        <v>41913</v>
      </c>
      <c r="M63" s="13">
        <v>41944</v>
      </c>
      <c r="N63" s="13">
        <v>41974</v>
      </c>
    </row>
    <row r="64" spans="1:14" ht="27.95" customHeight="1" x14ac:dyDescent="0.25">
      <c r="B64" s="22" t="s">
        <v>90</v>
      </c>
      <c r="C64" s="92"/>
      <c r="D64" s="92">
        <f>ABS((D9-C9)/C9)</f>
        <v>0.22928031710673655</v>
      </c>
      <c r="E64" s="92">
        <f>ABS((E9-D9)/D9)</f>
        <v>1.6934382084005415E-2</v>
      </c>
      <c r="F64" s="92">
        <f>ABS((F9-E9)/E9)</f>
        <v>6.8079572190555007E-2</v>
      </c>
      <c r="G64" s="92">
        <f>ABS((G9-F9)/F9)</f>
        <v>4.636120775671098E-2</v>
      </c>
      <c r="H64" s="92">
        <f>ABS((H9-G9)/G9)</f>
        <v>0.15114527099542904</v>
      </c>
      <c r="I64" s="92">
        <f>ABS((I9-H9)/H9)</f>
        <v>0.12675392477516101</v>
      </c>
      <c r="J64" s="92">
        <f>ABS((J9-I9)/I9)</f>
        <v>1.441949857527529E-2</v>
      </c>
      <c r="K64" s="92">
        <f>ABS((K9-J9)/J9)</f>
        <v>0.14455355181604804</v>
      </c>
      <c r="L64" s="92">
        <f>ABS((L9-K9)/K9)</f>
        <v>3.0638119562364736E-2</v>
      </c>
      <c r="M64" s="92">
        <f>ABS((M9-L9)/L9)</f>
        <v>3.8044289446908908E-2</v>
      </c>
      <c r="N64" s="92">
        <f>ABS((N9-M9)/M9)</f>
        <v>0.11886145714555826</v>
      </c>
    </row>
    <row r="65" spans="2:14" ht="27.95" customHeight="1" x14ac:dyDescent="0.25">
      <c r="B65" s="22" t="s">
        <v>89</v>
      </c>
      <c r="C65" s="92"/>
      <c r="D65" s="92">
        <f>ABS((D8-C8)/C8)</f>
        <v>3.902946273831108E-2</v>
      </c>
      <c r="E65" s="92">
        <f>ABS((E8-D8)/D8)</f>
        <v>1.765857130148563E-2</v>
      </c>
      <c r="F65" s="92">
        <f>ABS((F8-E8)/E8)</f>
        <v>0.14730963700852792</v>
      </c>
      <c r="G65" s="92">
        <f>ABS((G8-F8)/F8)</f>
        <v>1.84706611204534E-2</v>
      </c>
      <c r="H65" s="92">
        <f>ABS((H8-G8)/G8)</f>
        <v>6.6419875387784752E-2</v>
      </c>
      <c r="I65" s="92">
        <f>ABS((I8-H8)/H8)</f>
        <v>5.7336810830132409E-2</v>
      </c>
      <c r="J65" s="92">
        <f>ABS((J8-I8)/I8)</f>
        <v>2.1995096550419532E-2</v>
      </c>
      <c r="K65" s="92">
        <f>ABS((K8-J8)/J8)</f>
        <v>1.5410234484000605E-2</v>
      </c>
      <c r="L65" s="92">
        <f>ABS((L8-K8)/K8)</f>
        <v>1.255241252759145E-2</v>
      </c>
      <c r="M65" s="92">
        <f>ABS((M8-L8)/L8)</f>
        <v>2.8908363464451556E-2</v>
      </c>
      <c r="N65" s="92">
        <f>ABS((N8-M8)/M8)</f>
        <v>2.1609974666654687E-2</v>
      </c>
    </row>
    <row r="66" spans="2:14" ht="27.95" customHeight="1" x14ac:dyDescent="0.25">
      <c r="B66" s="22" t="s">
        <v>91</v>
      </c>
      <c r="C66" s="52"/>
      <c r="D66" s="52">
        <f>D64/D65</f>
        <v>5.8745445368807605</v>
      </c>
      <c r="E66" s="52">
        <f t="shared" ref="E66:N66" si="1">E64/E65</f>
        <v>0.95898936527105749</v>
      </c>
      <c r="F66" s="52">
        <f t="shared" si="1"/>
        <v>0.46215287453741943</v>
      </c>
      <c r="G66" s="52">
        <f t="shared" si="1"/>
        <v>2.5099917893774313</v>
      </c>
      <c r="H66" s="52">
        <f t="shared" si="1"/>
        <v>2.2756030497345092</v>
      </c>
      <c r="I66" s="52">
        <f t="shared" si="1"/>
        <v>2.2106901821010871</v>
      </c>
      <c r="J66" s="52">
        <f t="shared" si="1"/>
        <v>0.65557787128696443</v>
      </c>
      <c r="K66" s="52">
        <f t="shared" si="1"/>
        <v>9.3803603031562002</v>
      </c>
      <c r="L66" s="52">
        <f t="shared" si="1"/>
        <v>2.4408152213782892</v>
      </c>
      <c r="M66" s="52">
        <f t="shared" si="1"/>
        <v>1.3160305492108451</v>
      </c>
      <c r="N66" s="52">
        <f t="shared" si="1"/>
        <v>5.5003052515821622</v>
      </c>
    </row>
    <row r="67" spans="2:14" ht="27.95" customHeight="1" x14ac:dyDescent="0.25">
      <c r="B67" s="22" t="s">
        <v>94</v>
      </c>
      <c r="C67" s="94">
        <f>AVERAGE(D66:N66)</f>
        <v>3.0531873631378841</v>
      </c>
    </row>
    <row r="68" spans="2:14" ht="27.95" customHeight="1" x14ac:dyDescent="0.25">
      <c r="C68" s="120" t="s">
        <v>96</v>
      </c>
    </row>
    <row r="81" s="7" customFormat="1" ht="27.95" customHeight="1" x14ac:dyDescent="0.2"/>
    <row r="82" s="7" customFormat="1" ht="27.95" customHeight="1" x14ac:dyDescent="0.2"/>
    <row r="83" s="7" customFormat="1" ht="27.95" customHeight="1" x14ac:dyDescent="0.2"/>
    <row r="84" s="7" customFormat="1" ht="27.95" customHeight="1" x14ac:dyDescent="0.2"/>
    <row r="85" s="7" customFormat="1" ht="27.95" customHeight="1" x14ac:dyDescent="0.2"/>
    <row r="86" s="7" customFormat="1" ht="27.95" customHeight="1" x14ac:dyDescent="0.2"/>
    <row r="87" s="7" customFormat="1" ht="27.95" customHeight="1" x14ac:dyDescent="0.2"/>
    <row r="88" s="7" customFormat="1" ht="27.95" customHeight="1" x14ac:dyDescent="0.2"/>
    <row r="95" s="7" customFormat="1" ht="27.95" customHeight="1" x14ac:dyDescent="0.2"/>
    <row r="96" s="7" customFormat="1" ht="27.95" customHeight="1" x14ac:dyDescent="0.2"/>
    <row r="97" s="7" customFormat="1" ht="27.95" customHeight="1" x14ac:dyDescent="0.2"/>
  </sheetData>
  <mergeCells count="1499">
    <mergeCell ref="A15:V15"/>
    <mergeCell ref="A2:XFD2"/>
    <mergeCell ref="A27:C27"/>
    <mergeCell ref="E27:H27"/>
    <mergeCell ref="J27:N27"/>
    <mergeCell ref="A28:V28"/>
    <mergeCell ref="A40:C40"/>
    <mergeCell ref="E40:H40"/>
    <mergeCell ref="J40:N40"/>
    <mergeCell ref="UE43:UZ43"/>
    <mergeCell ref="TI43:UD43"/>
    <mergeCell ref="SM43:TH43"/>
    <mergeCell ref="RQ43:SL43"/>
    <mergeCell ref="QU43:RP43"/>
    <mergeCell ref="PY43:QT43"/>
    <mergeCell ref="PC43:PX43"/>
    <mergeCell ref="OG43:PB43"/>
    <mergeCell ref="NK43:OF43"/>
    <mergeCell ref="MO43:NJ43"/>
    <mergeCell ref="LS43:MN43"/>
    <mergeCell ref="KW43:LR43"/>
    <mergeCell ref="KA43:KV43"/>
    <mergeCell ref="JE43:JZ43"/>
    <mergeCell ref="A43:V43"/>
    <mergeCell ref="AIO43:AJJ43"/>
    <mergeCell ref="AHS43:AIN43"/>
    <mergeCell ref="AGW43:AHR43"/>
    <mergeCell ref="AGA43:AGV43"/>
    <mergeCell ref="AFE43:AFZ43"/>
    <mergeCell ref="AEI43:AFD43"/>
    <mergeCell ref="ADM43:AEH43"/>
    <mergeCell ref="ACQ43:ADL43"/>
    <mergeCell ref="ABU43:ACP43"/>
    <mergeCell ref="AAY43:ABT43"/>
    <mergeCell ref="AAC43:AAX43"/>
    <mergeCell ref="ZG43:AAB43"/>
    <mergeCell ref="YK43:ZF43"/>
    <mergeCell ref="XO43:YJ43"/>
    <mergeCell ref="WS43:XN43"/>
    <mergeCell ref="VW43:WR43"/>
    <mergeCell ref="VA43:VV43"/>
    <mergeCell ref="AWY43:AXT43"/>
    <mergeCell ref="AWC43:AWX43"/>
    <mergeCell ref="AVG43:AWB43"/>
    <mergeCell ref="AUK43:AVF43"/>
    <mergeCell ref="ATO43:AUJ43"/>
    <mergeCell ref="ASS43:ATN43"/>
    <mergeCell ref="ARW43:ASR43"/>
    <mergeCell ref="ARA43:ARV43"/>
    <mergeCell ref="AQE43:AQZ43"/>
    <mergeCell ref="API43:AQD43"/>
    <mergeCell ref="AOM43:APH43"/>
    <mergeCell ref="ANQ43:AOL43"/>
    <mergeCell ref="AMU43:ANP43"/>
    <mergeCell ref="ALY43:AMT43"/>
    <mergeCell ref="ALC43:ALX43"/>
    <mergeCell ref="AKG43:ALB43"/>
    <mergeCell ref="AJK43:AKF43"/>
    <mergeCell ref="BLI43:BMD43"/>
    <mergeCell ref="BKM43:BLH43"/>
    <mergeCell ref="BJQ43:BKL43"/>
    <mergeCell ref="BIU43:BJP43"/>
    <mergeCell ref="BHY43:BIT43"/>
    <mergeCell ref="BHC43:BHX43"/>
    <mergeCell ref="BGG43:BHB43"/>
    <mergeCell ref="BFK43:BGF43"/>
    <mergeCell ref="BEO43:BFJ43"/>
    <mergeCell ref="BDS43:BEN43"/>
    <mergeCell ref="BCW43:BDR43"/>
    <mergeCell ref="BCA43:BCV43"/>
    <mergeCell ref="BBE43:BBZ43"/>
    <mergeCell ref="BAI43:BBD43"/>
    <mergeCell ref="AZM43:BAH43"/>
    <mergeCell ref="AYQ43:AZL43"/>
    <mergeCell ref="AXU43:AYP43"/>
    <mergeCell ref="BZS43:CAN43"/>
    <mergeCell ref="BYW43:BZR43"/>
    <mergeCell ref="BYA43:BYV43"/>
    <mergeCell ref="BXE43:BXZ43"/>
    <mergeCell ref="BWI43:BXD43"/>
    <mergeCell ref="BVM43:BWH43"/>
    <mergeCell ref="BUQ43:BVL43"/>
    <mergeCell ref="BTU43:BUP43"/>
    <mergeCell ref="BSY43:BTT43"/>
    <mergeCell ref="BSC43:BSX43"/>
    <mergeCell ref="BRG43:BSB43"/>
    <mergeCell ref="BQK43:BRF43"/>
    <mergeCell ref="BPO43:BQJ43"/>
    <mergeCell ref="BOS43:BPN43"/>
    <mergeCell ref="BNW43:BOR43"/>
    <mergeCell ref="BNA43:BNV43"/>
    <mergeCell ref="BME43:BMZ43"/>
    <mergeCell ref="COC43:COX43"/>
    <mergeCell ref="CNG43:COB43"/>
    <mergeCell ref="CMK43:CNF43"/>
    <mergeCell ref="CLO43:CMJ43"/>
    <mergeCell ref="CKS43:CLN43"/>
    <mergeCell ref="CJW43:CKR43"/>
    <mergeCell ref="CJA43:CJV43"/>
    <mergeCell ref="CIE43:CIZ43"/>
    <mergeCell ref="CHI43:CID43"/>
    <mergeCell ref="CGM43:CHH43"/>
    <mergeCell ref="CFQ43:CGL43"/>
    <mergeCell ref="CEU43:CFP43"/>
    <mergeCell ref="CDY43:CET43"/>
    <mergeCell ref="CDC43:CDX43"/>
    <mergeCell ref="CCG43:CDB43"/>
    <mergeCell ref="CBK43:CCF43"/>
    <mergeCell ref="CAO43:CBJ43"/>
    <mergeCell ref="DCM43:DDH43"/>
    <mergeCell ref="DBQ43:DCL43"/>
    <mergeCell ref="DAU43:DBP43"/>
    <mergeCell ref="CZY43:DAT43"/>
    <mergeCell ref="CZC43:CZX43"/>
    <mergeCell ref="CYG43:CZB43"/>
    <mergeCell ref="CXK43:CYF43"/>
    <mergeCell ref="CWO43:CXJ43"/>
    <mergeCell ref="CVS43:CWN43"/>
    <mergeCell ref="CUW43:CVR43"/>
    <mergeCell ref="CUA43:CUV43"/>
    <mergeCell ref="CTE43:CTZ43"/>
    <mergeCell ref="CSI43:CTD43"/>
    <mergeCell ref="CRM43:CSH43"/>
    <mergeCell ref="CQQ43:CRL43"/>
    <mergeCell ref="CPU43:CQP43"/>
    <mergeCell ref="COY43:CPT43"/>
    <mergeCell ref="DQW43:DRR43"/>
    <mergeCell ref="DQA43:DQV43"/>
    <mergeCell ref="DPE43:DPZ43"/>
    <mergeCell ref="DOI43:DPD43"/>
    <mergeCell ref="DNM43:DOH43"/>
    <mergeCell ref="DMQ43:DNL43"/>
    <mergeCell ref="DLU43:DMP43"/>
    <mergeCell ref="DKY43:DLT43"/>
    <mergeCell ref="DKC43:DKX43"/>
    <mergeCell ref="DJG43:DKB43"/>
    <mergeCell ref="DIK43:DJF43"/>
    <mergeCell ref="DHO43:DIJ43"/>
    <mergeCell ref="DGS43:DHN43"/>
    <mergeCell ref="DFW43:DGR43"/>
    <mergeCell ref="DFA43:DFV43"/>
    <mergeCell ref="DEE43:DEZ43"/>
    <mergeCell ref="DDI43:DED43"/>
    <mergeCell ref="EFG43:EGB43"/>
    <mergeCell ref="EEK43:EFF43"/>
    <mergeCell ref="EDO43:EEJ43"/>
    <mergeCell ref="ECS43:EDN43"/>
    <mergeCell ref="EBW43:ECR43"/>
    <mergeCell ref="EBA43:EBV43"/>
    <mergeCell ref="EAE43:EAZ43"/>
    <mergeCell ref="DZI43:EAD43"/>
    <mergeCell ref="DYM43:DZH43"/>
    <mergeCell ref="DXQ43:DYL43"/>
    <mergeCell ref="DWU43:DXP43"/>
    <mergeCell ref="DVY43:DWT43"/>
    <mergeCell ref="DVC43:DVX43"/>
    <mergeCell ref="DUG43:DVB43"/>
    <mergeCell ref="DTK43:DUF43"/>
    <mergeCell ref="DSO43:DTJ43"/>
    <mergeCell ref="DRS43:DSN43"/>
    <mergeCell ref="ETQ43:EUL43"/>
    <mergeCell ref="ESU43:ETP43"/>
    <mergeCell ref="ERY43:EST43"/>
    <mergeCell ref="ERC43:ERX43"/>
    <mergeCell ref="EQG43:ERB43"/>
    <mergeCell ref="EPK43:EQF43"/>
    <mergeCell ref="EOO43:EPJ43"/>
    <mergeCell ref="ENS43:EON43"/>
    <mergeCell ref="EMW43:ENR43"/>
    <mergeCell ref="EMA43:EMV43"/>
    <mergeCell ref="ELE43:ELZ43"/>
    <mergeCell ref="EKI43:ELD43"/>
    <mergeCell ref="EJM43:EKH43"/>
    <mergeCell ref="EIQ43:EJL43"/>
    <mergeCell ref="EHU43:EIP43"/>
    <mergeCell ref="EGY43:EHT43"/>
    <mergeCell ref="EGC43:EGX43"/>
    <mergeCell ref="FIA43:FIV43"/>
    <mergeCell ref="FHE43:FHZ43"/>
    <mergeCell ref="FGI43:FHD43"/>
    <mergeCell ref="FFM43:FGH43"/>
    <mergeCell ref="FEQ43:FFL43"/>
    <mergeCell ref="FDU43:FEP43"/>
    <mergeCell ref="FCY43:FDT43"/>
    <mergeCell ref="FCC43:FCX43"/>
    <mergeCell ref="FBG43:FCB43"/>
    <mergeCell ref="FAK43:FBF43"/>
    <mergeCell ref="EZO43:FAJ43"/>
    <mergeCell ref="EYS43:EZN43"/>
    <mergeCell ref="EXW43:EYR43"/>
    <mergeCell ref="EXA43:EXV43"/>
    <mergeCell ref="EWE43:EWZ43"/>
    <mergeCell ref="EVI43:EWD43"/>
    <mergeCell ref="EUM43:EVH43"/>
    <mergeCell ref="FWK43:FXF43"/>
    <mergeCell ref="FVO43:FWJ43"/>
    <mergeCell ref="FUS43:FVN43"/>
    <mergeCell ref="FTW43:FUR43"/>
    <mergeCell ref="FTA43:FTV43"/>
    <mergeCell ref="FSE43:FSZ43"/>
    <mergeCell ref="FRI43:FSD43"/>
    <mergeCell ref="FQM43:FRH43"/>
    <mergeCell ref="FPQ43:FQL43"/>
    <mergeCell ref="FOU43:FPP43"/>
    <mergeCell ref="FNY43:FOT43"/>
    <mergeCell ref="FNC43:FNX43"/>
    <mergeCell ref="FMG43:FNB43"/>
    <mergeCell ref="FLK43:FMF43"/>
    <mergeCell ref="FKO43:FLJ43"/>
    <mergeCell ref="FJS43:FKN43"/>
    <mergeCell ref="FIW43:FJR43"/>
    <mergeCell ref="GKU43:GLP43"/>
    <mergeCell ref="GJY43:GKT43"/>
    <mergeCell ref="GJC43:GJX43"/>
    <mergeCell ref="GIG43:GJB43"/>
    <mergeCell ref="GHK43:GIF43"/>
    <mergeCell ref="GGO43:GHJ43"/>
    <mergeCell ref="GFS43:GGN43"/>
    <mergeCell ref="GEW43:GFR43"/>
    <mergeCell ref="GEA43:GEV43"/>
    <mergeCell ref="GDE43:GDZ43"/>
    <mergeCell ref="GCI43:GDD43"/>
    <mergeCell ref="GBM43:GCH43"/>
    <mergeCell ref="GAQ43:GBL43"/>
    <mergeCell ref="FZU43:GAP43"/>
    <mergeCell ref="FYY43:FZT43"/>
    <mergeCell ref="FYC43:FYX43"/>
    <mergeCell ref="FXG43:FYB43"/>
    <mergeCell ref="GZE43:GZZ43"/>
    <mergeCell ref="GYI43:GZD43"/>
    <mergeCell ref="GXM43:GYH43"/>
    <mergeCell ref="GWQ43:GXL43"/>
    <mergeCell ref="GVU43:GWP43"/>
    <mergeCell ref="GUY43:GVT43"/>
    <mergeCell ref="GUC43:GUX43"/>
    <mergeCell ref="GTG43:GUB43"/>
    <mergeCell ref="GSK43:GTF43"/>
    <mergeCell ref="GRO43:GSJ43"/>
    <mergeCell ref="GQS43:GRN43"/>
    <mergeCell ref="GPW43:GQR43"/>
    <mergeCell ref="GPA43:GPV43"/>
    <mergeCell ref="GOE43:GOZ43"/>
    <mergeCell ref="GNI43:GOD43"/>
    <mergeCell ref="GMM43:GNH43"/>
    <mergeCell ref="GLQ43:GML43"/>
    <mergeCell ref="HNO43:HOJ43"/>
    <mergeCell ref="HMS43:HNN43"/>
    <mergeCell ref="HLW43:HMR43"/>
    <mergeCell ref="HLA43:HLV43"/>
    <mergeCell ref="HKE43:HKZ43"/>
    <mergeCell ref="HJI43:HKD43"/>
    <mergeCell ref="HIM43:HJH43"/>
    <mergeCell ref="HHQ43:HIL43"/>
    <mergeCell ref="HGU43:HHP43"/>
    <mergeCell ref="HFY43:HGT43"/>
    <mergeCell ref="HFC43:HFX43"/>
    <mergeCell ref="HEG43:HFB43"/>
    <mergeCell ref="HDK43:HEF43"/>
    <mergeCell ref="HCO43:HDJ43"/>
    <mergeCell ref="HBS43:HCN43"/>
    <mergeCell ref="HAW43:HBR43"/>
    <mergeCell ref="HAA43:HAV43"/>
    <mergeCell ref="IBY43:ICT43"/>
    <mergeCell ref="IBC43:IBX43"/>
    <mergeCell ref="IAG43:IBB43"/>
    <mergeCell ref="HZK43:IAF43"/>
    <mergeCell ref="HYO43:HZJ43"/>
    <mergeCell ref="HXS43:HYN43"/>
    <mergeCell ref="HWW43:HXR43"/>
    <mergeCell ref="HWA43:HWV43"/>
    <mergeCell ref="HVE43:HVZ43"/>
    <mergeCell ref="HUI43:HVD43"/>
    <mergeCell ref="HTM43:HUH43"/>
    <mergeCell ref="HSQ43:HTL43"/>
    <mergeCell ref="HRU43:HSP43"/>
    <mergeCell ref="HQY43:HRT43"/>
    <mergeCell ref="HQC43:HQX43"/>
    <mergeCell ref="HPG43:HQB43"/>
    <mergeCell ref="HOK43:HPF43"/>
    <mergeCell ref="IQI43:IRD43"/>
    <mergeCell ref="IPM43:IQH43"/>
    <mergeCell ref="IOQ43:IPL43"/>
    <mergeCell ref="INU43:IOP43"/>
    <mergeCell ref="IMY43:INT43"/>
    <mergeCell ref="IMC43:IMX43"/>
    <mergeCell ref="ILG43:IMB43"/>
    <mergeCell ref="IKK43:ILF43"/>
    <mergeCell ref="IJO43:IKJ43"/>
    <mergeCell ref="IIS43:IJN43"/>
    <mergeCell ref="IHW43:IIR43"/>
    <mergeCell ref="IHA43:IHV43"/>
    <mergeCell ref="IGE43:IGZ43"/>
    <mergeCell ref="IFI43:IGD43"/>
    <mergeCell ref="IEM43:IFH43"/>
    <mergeCell ref="IDQ43:IEL43"/>
    <mergeCell ref="ICU43:IDP43"/>
    <mergeCell ref="JES43:JFN43"/>
    <mergeCell ref="JDW43:JER43"/>
    <mergeCell ref="JDA43:JDV43"/>
    <mergeCell ref="JCE43:JCZ43"/>
    <mergeCell ref="JBI43:JCD43"/>
    <mergeCell ref="JAM43:JBH43"/>
    <mergeCell ref="IZQ43:JAL43"/>
    <mergeCell ref="IYU43:IZP43"/>
    <mergeCell ref="IXY43:IYT43"/>
    <mergeCell ref="IXC43:IXX43"/>
    <mergeCell ref="IWG43:IXB43"/>
    <mergeCell ref="IVK43:IWF43"/>
    <mergeCell ref="IUO43:IVJ43"/>
    <mergeCell ref="ITS43:IUN43"/>
    <mergeCell ref="ISW43:ITR43"/>
    <mergeCell ref="ISA43:ISV43"/>
    <mergeCell ref="IRE43:IRZ43"/>
    <mergeCell ref="JTC43:JTX43"/>
    <mergeCell ref="JSG43:JTB43"/>
    <mergeCell ref="JRK43:JSF43"/>
    <mergeCell ref="JQO43:JRJ43"/>
    <mergeCell ref="JPS43:JQN43"/>
    <mergeCell ref="JOW43:JPR43"/>
    <mergeCell ref="JOA43:JOV43"/>
    <mergeCell ref="JNE43:JNZ43"/>
    <mergeCell ref="JMI43:JND43"/>
    <mergeCell ref="JLM43:JMH43"/>
    <mergeCell ref="JKQ43:JLL43"/>
    <mergeCell ref="JJU43:JKP43"/>
    <mergeCell ref="JIY43:JJT43"/>
    <mergeCell ref="JIC43:JIX43"/>
    <mergeCell ref="JHG43:JIB43"/>
    <mergeCell ref="JGK43:JHF43"/>
    <mergeCell ref="JFO43:JGJ43"/>
    <mergeCell ref="KHM43:KIH43"/>
    <mergeCell ref="KGQ43:KHL43"/>
    <mergeCell ref="KFU43:KGP43"/>
    <mergeCell ref="KEY43:KFT43"/>
    <mergeCell ref="KEC43:KEX43"/>
    <mergeCell ref="KDG43:KEB43"/>
    <mergeCell ref="KCK43:KDF43"/>
    <mergeCell ref="KBO43:KCJ43"/>
    <mergeCell ref="KAS43:KBN43"/>
    <mergeCell ref="JZW43:KAR43"/>
    <mergeCell ref="JZA43:JZV43"/>
    <mergeCell ref="JYE43:JYZ43"/>
    <mergeCell ref="JXI43:JYD43"/>
    <mergeCell ref="JWM43:JXH43"/>
    <mergeCell ref="JVQ43:JWL43"/>
    <mergeCell ref="JUU43:JVP43"/>
    <mergeCell ref="JTY43:JUT43"/>
    <mergeCell ref="KVW43:KWR43"/>
    <mergeCell ref="KVA43:KVV43"/>
    <mergeCell ref="KUE43:KUZ43"/>
    <mergeCell ref="KTI43:KUD43"/>
    <mergeCell ref="KSM43:KTH43"/>
    <mergeCell ref="KRQ43:KSL43"/>
    <mergeCell ref="KQU43:KRP43"/>
    <mergeCell ref="KPY43:KQT43"/>
    <mergeCell ref="KPC43:KPX43"/>
    <mergeCell ref="KOG43:KPB43"/>
    <mergeCell ref="KNK43:KOF43"/>
    <mergeCell ref="KMO43:KNJ43"/>
    <mergeCell ref="KLS43:KMN43"/>
    <mergeCell ref="KKW43:KLR43"/>
    <mergeCell ref="KKA43:KKV43"/>
    <mergeCell ref="KJE43:KJZ43"/>
    <mergeCell ref="KII43:KJD43"/>
    <mergeCell ref="LKG43:LLB43"/>
    <mergeCell ref="LJK43:LKF43"/>
    <mergeCell ref="LIO43:LJJ43"/>
    <mergeCell ref="LHS43:LIN43"/>
    <mergeCell ref="LGW43:LHR43"/>
    <mergeCell ref="LGA43:LGV43"/>
    <mergeCell ref="LFE43:LFZ43"/>
    <mergeCell ref="LEI43:LFD43"/>
    <mergeCell ref="LDM43:LEH43"/>
    <mergeCell ref="LCQ43:LDL43"/>
    <mergeCell ref="LBU43:LCP43"/>
    <mergeCell ref="LAY43:LBT43"/>
    <mergeCell ref="LAC43:LAX43"/>
    <mergeCell ref="KZG43:LAB43"/>
    <mergeCell ref="KYK43:KZF43"/>
    <mergeCell ref="KXO43:KYJ43"/>
    <mergeCell ref="KWS43:KXN43"/>
    <mergeCell ref="LYQ43:LZL43"/>
    <mergeCell ref="LXU43:LYP43"/>
    <mergeCell ref="LWY43:LXT43"/>
    <mergeCell ref="LWC43:LWX43"/>
    <mergeCell ref="LVG43:LWB43"/>
    <mergeCell ref="LUK43:LVF43"/>
    <mergeCell ref="LTO43:LUJ43"/>
    <mergeCell ref="LSS43:LTN43"/>
    <mergeCell ref="LRW43:LSR43"/>
    <mergeCell ref="LRA43:LRV43"/>
    <mergeCell ref="LQE43:LQZ43"/>
    <mergeCell ref="LPI43:LQD43"/>
    <mergeCell ref="LOM43:LPH43"/>
    <mergeCell ref="LNQ43:LOL43"/>
    <mergeCell ref="LMU43:LNP43"/>
    <mergeCell ref="LLY43:LMT43"/>
    <mergeCell ref="LLC43:LLX43"/>
    <mergeCell ref="MNA43:MNV43"/>
    <mergeCell ref="MME43:MMZ43"/>
    <mergeCell ref="MLI43:MMD43"/>
    <mergeCell ref="MKM43:MLH43"/>
    <mergeCell ref="MJQ43:MKL43"/>
    <mergeCell ref="MIU43:MJP43"/>
    <mergeCell ref="MHY43:MIT43"/>
    <mergeCell ref="MHC43:MHX43"/>
    <mergeCell ref="MGG43:MHB43"/>
    <mergeCell ref="MFK43:MGF43"/>
    <mergeCell ref="MEO43:MFJ43"/>
    <mergeCell ref="MDS43:MEN43"/>
    <mergeCell ref="MCW43:MDR43"/>
    <mergeCell ref="MCA43:MCV43"/>
    <mergeCell ref="MBE43:MBZ43"/>
    <mergeCell ref="MAI43:MBD43"/>
    <mergeCell ref="LZM43:MAH43"/>
    <mergeCell ref="NBK43:NCF43"/>
    <mergeCell ref="NAO43:NBJ43"/>
    <mergeCell ref="MZS43:NAN43"/>
    <mergeCell ref="MYW43:MZR43"/>
    <mergeCell ref="MYA43:MYV43"/>
    <mergeCell ref="MXE43:MXZ43"/>
    <mergeCell ref="MWI43:MXD43"/>
    <mergeCell ref="MVM43:MWH43"/>
    <mergeCell ref="MUQ43:MVL43"/>
    <mergeCell ref="MTU43:MUP43"/>
    <mergeCell ref="MSY43:MTT43"/>
    <mergeCell ref="MSC43:MSX43"/>
    <mergeCell ref="MRG43:MSB43"/>
    <mergeCell ref="MQK43:MRF43"/>
    <mergeCell ref="MPO43:MQJ43"/>
    <mergeCell ref="MOS43:MPN43"/>
    <mergeCell ref="MNW43:MOR43"/>
    <mergeCell ref="NPU43:NQP43"/>
    <mergeCell ref="NOY43:NPT43"/>
    <mergeCell ref="NOC43:NOX43"/>
    <mergeCell ref="NNG43:NOB43"/>
    <mergeCell ref="NMK43:NNF43"/>
    <mergeCell ref="NLO43:NMJ43"/>
    <mergeCell ref="NKS43:NLN43"/>
    <mergeCell ref="NJW43:NKR43"/>
    <mergeCell ref="NJA43:NJV43"/>
    <mergeCell ref="NIE43:NIZ43"/>
    <mergeCell ref="NHI43:NID43"/>
    <mergeCell ref="NGM43:NHH43"/>
    <mergeCell ref="NFQ43:NGL43"/>
    <mergeCell ref="NEU43:NFP43"/>
    <mergeCell ref="NDY43:NET43"/>
    <mergeCell ref="NDC43:NDX43"/>
    <mergeCell ref="NCG43:NDB43"/>
    <mergeCell ref="OEE43:OEZ43"/>
    <mergeCell ref="ODI43:OED43"/>
    <mergeCell ref="OCM43:ODH43"/>
    <mergeCell ref="OBQ43:OCL43"/>
    <mergeCell ref="OAU43:OBP43"/>
    <mergeCell ref="NZY43:OAT43"/>
    <mergeCell ref="NZC43:NZX43"/>
    <mergeCell ref="NYG43:NZB43"/>
    <mergeCell ref="NXK43:NYF43"/>
    <mergeCell ref="NWO43:NXJ43"/>
    <mergeCell ref="NVS43:NWN43"/>
    <mergeCell ref="NUW43:NVR43"/>
    <mergeCell ref="NUA43:NUV43"/>
    <mergeCell ref="NTE43:NTZ43"/>
    <mergeCell ref="NSI43:NTD43"/>
    <mergeCell ref="NRM43:NSH43"/>
    <mergeCell ref="NQQ43:NRL43"/>
    <mergeCell ref="OSO43:OTJ43"/>
    <mergeCell ref="ORS43:OSN43"/>
    <mergeCell ref="OQW43:ORR43"/>
    <mergeCell ref="OQA43:OQV43"/>
    <mergeCell ref="OPE43:OPZ43"/>
    <mergeCell ref="OOI43:OPD43"/>
    <mergeCell ref="ONM43:OOH43"/>
    <mergeCell ref="OMQ43:ONL43"/>
    <mergeCell ref="OLU43:OMP43"/>
    <mergeCell ref="OKY43:OLT43"/>
    <mergeCell ref="OKC43:OKX43"/>
    <mergeCell ref="OJG43:OKB43"/>
    <mergeCell ref="OIK43:OJF43"/>
    <mergeCell ref="OHO43:OIJ43"/>
    <mergeCell ref="OGS43:OHN43"/>
    <mergeCell ref="OFW43:OGR43"/>
    <mergeCell ref="OFA43:OFV43"/>
    <mergeCell ref="PGY43:PHT43"/>
    <mergeCell ref="PGC43:PGX43"/>
    <mergeCell ref="PFG43:PGB43"/>
    <mergeCell ref="PEK43:PFF43"/>
    <mergeCell ref="PDO43:PEJ43"/>
    <mergeCell ref="PCS43:PDN43"/>
    <mergeCell ref="PBW43:PCR43"/>
    <mergeCell ref="PBA43:PBV43"/>
    <mergeCell ref="PAE43:PAZ43"/>
    <mergeCell ref="OZI43:PAD43"/>
    <mergeCell ref="OYM43:OZH43"/>
    <mergeCell ref="OXQ43:OYL43"/>
    <mergeCell ref="OWU43:OXP43"/>
    <mergeCell ref="OVY43:OWT43"/>
    <mergeCell ref="OVC43:OVX43"/>
    <mergeCell ref="OUG43:OVB43"/>
    <mergeCell ref="OTK43:OUF43"/>
    <mergeCell ref="PVI43:PWD43"/>
    <mergeCell ref="PUM43:PVH43"/>
    <mergeCell ref="PTQ43:PUL43"/>
    <mergeCell ref="PSU43:PTP43"/>
    <mergeCell ref="PRY43:PST43"/>
    <mergeCell ref="PRC43:PRX43"/>
    <mergeCell ref="PQG43:PRB43"/>
    <mergeCell ref="PPK43:PQF43"/>
    <mergeCell ref="POO43:PPJ43"/>
    <mergeCell ref="PNS43:PON43"/>
    <mergeCell ref="PMW43:PNR43"/>
    <mergeCell ref="PMA43:PMV43"/>
    <mergeCell ref="PLE43:PLZ43"/>
    <mergeCell ref="PKI43:PLD43"/>
    <mergeCell ref="PJM43:PKH43"/>
    <mergeCell ref="PIQ43:PJL43"/>
    <mergeCell ref="PHU43:PIP43"/>
    <mergeCell ref="QJS43:QKN43"/>
    <mergeCell ref="QIW43:QJR43"/>
    <mergeCell ref="QIA43:QIV43"/>
    <mergeCell ref="QHE43:QHZ43"/>
    <mergeCell ref="QGI43:QHD43"/>
    <mergeCell ref="QFM43:QGH43"/>
    <mergeCell ref="QEQ43:QFL43"/>
    <mergeCell ref="QDU43:QEP43"/>
    <mergeCell ref="QCY43:QDT43"/>
    <mergeCell ref="QCC43:QCX43"/>
    <mergeCell ref="QBG43:QCB43"/>
    <mergeCell ref="QAK43:QBF43"/>
    <mergeCell ref="PZO43:QAJ43"/>
    <mergeCell ref="PYS43:PZN43"/>
    <mergeCell ref="PXW43:PYR43"/>
    <mergeCell ref="PXA43:PXV43"/>
    <mergeCell ref="PWE43:PWZ43"/>
    <mergeCell ref="QYC43:QYX43"/>
    <mergeCell ref="QXG43:QYB43"/>
    <mergeCell ref="QWK43:QXF43"/>
    <mergeCell ref="QVO43:QWJ43"/>
    <mergeCell ref="QUS43:QVN43"/>
    <mergeCell ref="QTW43:QUR43"/>
    <mergeCell ref="QTA43:QTV43"/>
    <mergeCell ref="QSE43:QSZ43"/>
    <mergeCell ref="QRI43:QSD43"/>
    <mergeCell ref="QQM43:QRH43"/>
    <mergeCell ref="QPQ43:QQL43"/>
    <mergeCell ref="QOU43:QPP43"/>
    <mergeCell ref="QNY43:QOT43"/>
    <mergeCell ref="QNC43:QNX43"/>
    <mergeCell ref="QMG43:QNB43"/>
    <mergeCell ref="QLK43:QMF43"/>
    <mergeCell ref="QKO43:QLJ43"/>
    <mergeCell ref="RMM43:RNH43"/>
    <mergeCell ref="RLQ43:RML43"/>
    <mergeCell ref="RKU43:RLP43"/>
    <mergeCell ref="RJY43:RKT43"/>
    <mergeCell ref="RJC43:RJX43"/>
    <mergeCell ref="RIG43:RJB43"/>
    <mergeCell ref="RHK43:RIF43"/>
    <mergeCell ref="RGO43:RHJ43"/>
    <mergeCell ref="RFS43:RGN43"/>
    <mergeCell ref="REW43:RFR43"/>
    <mergeCell ref="REA43:REV43"/>
    <mergeCell ref="RDE43:RDZ43"/>
    <mergeCell ref="RCI43:RDD43"/>
    <mergeCell ref="RBM43:RCH43"/>
    <mergeCell ref="RAQ43:RBL43"/>
    <mergeCell ref="QZU43:RAP43"/>
    <mergeCell ref="QYY43:QZT43"/>
    <mergeCell ref="SAW43:SBR43"/>
    <mergeCell ref="SAA43:SAV43"/>
    <mergeCell ref="RZE43:RZZ43"/>
    <mergeCell ref="RYI43:RZD43"/>
    <mergeCell ref="RXM43:RYH43"/>
    <mergeCell ref="RWQ43:RXL43"/>
    <mergeCell ref="RVU43:RWP43"/>
    <mergeCell ref="RUY43:RVT43"/>
    <mergeCell ref="RUC43:RUX43"/>
    <mergeCell ref="RTG43:RUB43"/>
    <mergeCell ref="RSK43:RTF43"/>
    <mergeCell ref="RRO43:RSJ43"/>
    <mergeCell ref="RQS43:RRN43"/>
    <mergeCell ref="RPW43:RQR43"/>
    <mergeCell ref="RPA43:RPV43"/>
    <mergeCell ref="ROE43:ROZ43"/>
    <mergeCell ref="RNI43:ROD43"/>
    <mergeCell ref="SPG43:SQB43"/>
    <mergeCell ref="SOK43:SPF43"/>
    <mergeCell ref="SNO43:SOJ43"/>
    <mergeCell ref="SMS43:SNN43"/>
    <mergeCell ref="SLW43:SMR43"/>
    <mergeCell ref="SLA43:SLV43"/>
    <mergeCell ref="SKE43:SKZ43"/>
    <mergeCell ref="SJI43:SKD43"/>
    <mergeCell ref="SIM43:SJH43"/>
    <mergeCell ref="SHQ43:SIL43"/>
    <mergeCell ref="SGU43:SHP43"/>
    <mergeCell ref="SFY43:SGT43"/>
    <mergeCell ref="SFC43:SFX43"/>
    <mergeCell ref="SEG43:SFB43"/>
    <mergeCell ref="SDK43:SEF43"/>
    <mergeCell ref="SCO43:SDJ43"/>
    <mergeCell ref="SBS43:SCN43"/>
    <mergeCell ref="TDQ43:TEL43"/>
    <mergeCell ref="TCU43:TDP43"/>
    <mergeCell ref="TBY43:TCT43"/>
    <mergeCell ref="TBC43:TBX43"/>
    <mergeCell ref="TAG43:TBB43"/>
    <mergeCell ref="SZK43:TAF43"/>
    <mergeCell ref="SYO43:SZJ43"/>
    <mergeCell ref="SXS43:SYN43"/>
    <mergeCell ref="SWW43:SXR43"/>
    <mergeCell ref="SWA43:SWV43"/>
    <mergeCell ref="SVE43:SVZ43"/>
    <mergeCell ref="SUI43:SVD43"/>
    <mergeCell ref="STM43:SUH43"/>
    <mergeCell ref="SSQ43:STL43"/>
    <mergeCell ref="SRU43:SSP43"/>
    <mergeCell ref="SQY43:SRT43"/>
    <mergeCell ref="SQC43:SQX43"/>
    <mergeCell ref="TSA43:TSV43"/>
    <mergeCell ref="TRE43:TRZ43"/>
    <mergeCell ref="TQI43:TRD43"/>
    <mergeCell ref="TPM43:TQH43"/>
    <mergeCell ref="TOQ43:TPL43"/>
    <mergeCell ref="TNU43:TOP43"/>
    <mergeCell ref="TMY43:TNT43"/>
    <mergeCell ref="TMC43:TMX43"/>
    <mergeCell ref="TLG43:TMB43"/>
    <mergeCell ref="TKK43:TLF43"/>
    <mergeCell ref="TJO43:TKJ43"/>
    <mergeCell ref="TIS43:TJN43"/>
    <mergeCell ref="THW43:TIR43"/>
    <mergeCell ref="THA43:THV43"/>
    <mergeCell ref="TGE43:TGZ43"/>
    <mergeCell ref="TFI43:TGD43"/>
    <mergeCell ref="TEM43:TFH43"/>
    <mergeCell ref="UGK43:UHF43"/>
    <mergeCell ref="UFO43:UGJ43"/>
    <mergeCell ref="UES43:UFN43"/>
    <mergeCell ref="UDW43:UER43"/>
    <mergeCell ref="UDA43:UDV43"/>
    <mergeCell ref="UCE43:UCZ43"/>
    <mergeCell ref="UBI43:UCD43"/>
    <mergeCell ref="UAM43:UBH43"/>
    <mergeCell ref="TZQ43:UAL43"/>
    <mergeCell ref="TYU43:TZP43"/>
    <mergeCell ref="TXY43:TYT43"/>
    <mergeCell ref="TXC43:TXX43"/>
    <mergeCell ref="TWG43:TXB43"/>
    <mergeCell ref="TVK43:TWF43"/>
    <mergeCell ref="TUO43:TVJ43"/>
    <mergeCell ref="TTS43:TUN43"/>
    <mergeCell ref="TSW43:TTR43"/>
    <mergeCell ref="UUU43:UVP43"/>
    <mergeCell ref="UTY43:UUT43"/>
    <mergeCell ref="UTC43:UTX43"/>
    <mergeCell ref="USG43:UTB43"/>
    <mergeCell ref="URK43:USF43"/>
    <mergeCell ref="UQO43:URJ43"/>
    <mergeCell ref="UPS43:UQN43"/>
    <mergeCell ref="UOW43:UPR43"/>
    <mergeCell ref="UOA43:UOV43"/>
    <mergeCell ref="UNE43:UNZ43"/>
    <mergeCell ref="UMI43:UND43"/>
    <mergeCell ref="ULM43:UMH43"/>
    <mergeCell ref="UKQ43:ULL43"/>
    <mergeCell ref="UJU43:UKP43"/>
    <mergeCell ref="UIY43:UJT43"/>
    <mergeCell ref="UIC43:UIX43"/>
    <mergeCell ref="UHG43:UIB43"/>
    <mergeCell ref="VJE43:VJZ43"/>
    <mergeCell ref="VII43:VJD43"/>
    <mergeCell ref="VHM43:VIH43"/>
    <mergeCell ref="VGQ43:VHL43"/>
    <mergeCell ref="VFU43:VGP43"/>
    <mergeCell ref="VEY43:VFT43"/>
    <mergeCell ref="VEC43:VEX43"/>
    <mergeCell ref="VDG43:VEB43"/>
    <mergeCell ref="VCK43:VDF43"/>
    <mergeCell ref="VBO43:VCJ43"/>
    <mergeCell ref="VAS43:VBN43"/>
    <mergeCell ref="UZW43:VAR43"/>
    <mergeCell ref="UZA43:UZV43"/>
    <mergeCell ref="UYE43:UYZ43"/>
    <mergeCell ref="UXI43:UYD43"/>
    <mergeCell ref="UWM43:UXH43"/>
    <mergeCell ref="UVQ43:UWL43"/>
    <mergeCell ref="VXO43:VYJ43"/>
    <mergeCell ref="VWS43:VXN43"/>
    <mergeCell ref="VVW43:VWR43"/>
    <mergeCell ref="VVA43:VVV43"/>
    <mergeCell ref="VUE43:VUZ43"/>
    <mergeCell ref="VTI43:VUD43"/>
    <mergeCell ref="VSM43:VTH43"/>
    <mergeCell ref="VRQ43:VSL43"/>
    <mergeCell ref="VQU43:VRP43"/>
    <mergeCell ref="VPY43:VQT43"/>
    <mergeCell ref="VPC43:VPX43"/>
    <mergeCell ref="VOG43:VPB43"/>
    <mergeCell ref="VNK43:VOF43"/>
    <mergeCell ref="VMO43:VNJ43"/>
    <mergeCell ref="VLS43:VMN43"/>
    <mergeCell ref="VKW43:VLR43"/>
    <mergeCell ref="VKA43:VKV43"/>
    <mergeCell ref="WLY43:WMT43"/>
    <mergeCell ref="WLC43:WLX43"/>
    <mergeCell ref="WKG43:WLB43"/>
    <mergeCell ref="WJK43:WKF43"/>
    <mergeCell ref="WIO43:WJJ43"/>
    <mergeCell ref="WHS43:WIN43"/>
    <mergeCell ref="WGW43:WHR43"/>
    <mergeCell ref="WGA43:WGV43"/>
    <mergeCell ref="WFE43:WFZ43"/>
    <mergeCell ref="WEI43:WFD43"/>
    <mergeCell ref="WDM43:WEH43"/>
    <mergeCell ref="WCQ43:WDL43"/>
    <mergeCell ref="WBU43:WCP43"/>
    <mergeCell ref="WAY43:WBT43"/>
    <mergeCell ref="WAC43:WAX43"/>
    <mergeCell ref="VZG43:WAB43"/>
    <mergeCell ref="VYK43:VZF43"/>
    <mergeCell ref="KW44:LR44"/>
    <mergeCell ref="KA44:KV44"/>
    <mergeCell ref="JE44:JZ44"/>
    <mergeCell ref="II44:JD44"/>
    <mergeCell ref="HM44:IH44"/>
    <mergeCell ref="GQ44:HL44"/>
    <mergeCell ref="FU44:GP44"/>
    <mergeCell ref="EY44:FT44"/>
    <mergeCell ref="EC44:EX44"/>
    <mergeCell ref="DG44:EB44"/>
    <mergeCell ref="XDS43:XEN43"/>
    <mergeCell ref="XEO43:XFD43"/>
    <mergeCell ref="XCW43:XDR43"/>
    <mergeCell ref="XCA43:XCV43"/>
    <mergeCell ref="XBE43:XBZ43"/>
    <mergeCell ref="XAI43:XBD43"/>
    <mergeCell ref="WZM43:XAH43"/>
    <mergeCell ref="WYQ43:WZL43"/>
    <mergeCell ref="WXU43:WYP43"/>
    <mergeCell ref="WWY43:WXT43"/>
    <mergeCell ref="WWC43:WWX43"/>
    <mergeCell ref="WVG43:WWB43"/>
    <mergeCell ref="WUK43:WVF43"/>
    <mergeCell ref="WTO43:WUJ43"/>
    <mergeCell ref="WSS43:WTN43"/>
    <mergeCell ref="WRW43:WSR43"/>
    <mergeCell ref="WRA43:WRV43"/>
    <mergeCell ref="WQE43:WQZ43"/>
    <mergeCell ref="WPI43:WQD43"/>
    <mergeCell ref="WOM43:WPH43"/>
    <mergeCell ref="WNQ43:WOL43"/>
    <mergeCell ref="WMU43:WNP43"/>
    <mergeCell ref="ZG44:AAB44"/>
    <mergeCell ref="YK44:ZF44"/>
    <mergeCell ref="XO44:YJ44"/>
    <mergeCell ref="WS44:XN44"/>
    <mergeCell ref="VW44:WR44"/>
    <mergeCell ref="VA44:VV44"/>
    <mergeCell ref="UE44:UZ44"/>
    <mergeCell ref="TI44:UD44"/>
    <mergeCell ref="SM44:TH44"/>
    <mergeCell ref="RQ44:SL44"/>
    <mergeCell ref="QU44:RP44"/>
    <mergeCell ref="PY44:QT44"/>
    <mergeCell ref="PC44:PX44"/>
    <mergeCell ref="OG44:PB44"/>
    <mergeCell ref="NK44:OF44"/>
    <mergeCell ref="MO44:NJ44"/>
    <mergeCell ref="LS44:MN44"/>
    <mergeCell ref="ANQ44:AOL44"/>
    <mergeCell ref="AMU44:ANP44"/>
    <mergeCell ref="ALY44:AMT44"/>
    <mergeCell ref="ALC44:ALX44"/>
    <mergeCell ref="AKG44:ALB44"/>
    <mergeCell ref="AJK44:AKF44"/>
    <mergeCell ref="AIO44:AJJ44"/>
    <mergeCell ref="AHS44:AIN44"/>
    <mergeCell ref="AGW44:AHR44"/>
    <mergeCell ref="AGA44:AGV44"/>
    <mergeCell ref="AFE44:AFZ44"/>
    <mergeCell ref="AEI44:AFD44"/>
    <mergeCell ref="ADM44:AEH44"/>
    <mergeCell ref="ACQ44:ADL44"/>
    <mergeCell ref="ABU44:ACP44"/>
    <mergeCell ref="AAY44:ABT44"/>
    <mergeCell ref="AAC44:AAX44"/>
    <mergeCell ref="BCA44:BCV44"/>
    <mergeCell ref="BBE44:BBZ44"/>
    <mergeCell ref="BAI44:BBD44"/>
    <mergeCell ref="AZM44:BAH44"/>
    <mergeCell ref="AYQ44:AZL44"/>
    <mergeCell ref="AXU44:AYP44"/>
    <mergeCell ref="AWY44:AXT44"/>
    <mergeCell ref="AWC44:AWX44"/>
    <mergeCell ref="AVG44:AWB44"/>
    <mergeCell ref="AUK44:AVF44"/>
    <mergeCell ref="ATO44:AUJ44"/>
    <mergeCell ref="ASS44:ATN44"/>
    <mergeCell ref="ARW44:ASR44"/>
    <mergeCell ref="ARA44:ARV44"/>
    <mergeCell ref="AQE44:AQZ44"/>
    <mergeCell ref="API44:AQD44"/>
    <mergeCell ref="AOM44:APH44"/>
    <mergeCell ref="BQK44:BRF44"/>
    <mergeCell ref="BPO44:BQJ44"/>
    <mergeCell ref="BOS44:BPN44"/>
    <mergeCell ref="BNW44:BOR44"/>
    <mergeCell ref="BNA44:BNV44"/>
    <mergeCell ref="BME44:BMZ44"/>
    <mergeCell ref="BLI44:BMD44"/>
    <mergeCell ref="BKM44:BLH44"/>
    <mergeCell ref="BJQ44:BKL44"/>
    <mergeCell ref="BIU44:BJP44"/>
    <mergeCell ref="BHY44:BIT44"/>
    <mergeCell ref="BHC44:BHX44"/>
    <mergeCell ref="BGG44:BHB44"/>
    <mergeCell ref="BFK44:BGF44"/>
    <mergeCell ref="BEO44:BFJ44"/>
    <mergeCell ref="BDS44:BEN44"/>
    <mergeCell ref="BCW44:BDR44"/>
    <mergeCell ref="CEU44:CFP44"/>
    <mergeCell ref="CDY44:CET44"/>
    <mergeCell ref="CDC44:CDX44"/>
    <mergeCell ref="CCG44:CDB44"/>
    <mergeCell ref="CBK44:CCF44"/>
    <mergeCell ref="CAO44:CBJ44"/>
    <mergeCell ref="BZS44:CAN44"/>
    <mergeCell ref="BYW44:BZR44"/>
    <mergeCell ref="BYA44:BYV44"/>
    <mergeCell ref="BXE44:BXZ44"/>
    <mergeCell ref="BWI44:BXD44"/>
    <mergeCell ref="BVM44:BWH44"/>
    <mergeCell ref="BUQ44:BVL44"/>
    <mergeCell ref="BTU44:BUP44"/>
    <mergeCell ref="BSY44:BTT44"/>
    <mergeCell ref="BSC44:BSX44"/>
    <mergeCell ref="BRG44:BSB44"/>
    <mergeCell ref="CTE44:CTZ44"/>
    <mergeCell ref="CSI44:CTD44"/>
    <mergeCell ref="CRM44:CSH44"/>
    <mergeCell ref="CQQ44:CRL44"/>
    <mergeCell ref="CPU44:CQP44"/>
    <mergeCell ref="COY44:CPT44"/>
    <mergeCell ref="COC44:COX44"/>
    <mergeCell ref="CNG44:COB44"/>
    <mergeCell ref="CMK44:CNF44"/>
    <mergeCell ref="CLO44:CMJ44"/>
    <mergeCell ref="CKS44:CLN44"/>
    <mergeCell ref="CJW44:CKR44"/>
    <mergeCell ref="CJA44:CJV44"/>
    <mergeCell ref="CIE44:CIZ44"/>
    <mergeCell ref="CHI44:CID44"/>
    <mergeCell ref="CGM44:CHH44"/>
    <mergeCell ref="CFQ44:CGL44"/>
    <mergeCell ref="DHO44:DIJ44"/>
    <mergeCell ref="DGS44:DHN44"/>
    <mergeCell ref="DFW44:DGR44"/>
    <mergeCell ref="DFA44:DFV44"/>
    <mergeCell ref="DEE44:DEZ44"/>
    <mergeCell ref="DDI44:DED44"/>
    <mergeCell ref="DCM44:DDH44"/>
    <mergeCell ref="DBQ44:DCL44"/>
    <mergeCell ref="DAU44:DBP44"/>
    <mergeCell ref="CZY44:DAT44"/>
    <mergeCell ref="CZC44:CZX44"/>
    <mergeCell ref="CYG44:CZB44"/>
    <mergeCell ref="CXK44:CYF44"/>
    <mergeCell ref="CWO44:CXJ44"/>
    <mergeCell ref="CVS44:CWN44"/>
    <mergeCell ref="CUW44:CVR44"/>
    <mergeCell ref="CUA44:CUV44"/>
    <mergeCell ref="DVY44:DWT44"/>
    <mergeCell ref="DVC44:DVX44"/>
    <mergeCell ref="DUG44:DVB44"/>
    <mergeCell ref="DTK44:DUF44"/>
    <mergeCell ref="DSO44:DTJ44"/>
    <mergeCell ref="DRS44:DSN44"/>
    <mergeCell ref="DQW44:DRR44"/>
    <mergeCell ref="DQA44:DQV44"/>
    <mergeCell ref="DPE44:DPZ44"/>
    <mergeCell ref="DOI44:DPD44"/>
    <mergeCell ref="DNM44:DOH44"/>
    <mergeCell ref="DMQ44:DNL44"/>
    <mergeCell ref="DLU44:DMP44"/>
    <mergeCell ref="DKY44:DLT44"/>
    <mergeCell ref="DKC44:DKX44"/>
    <mergeCell ref="DJG44:DKB44"/>
    <mergeCell ref="DIK44:DJF44"/>
    <mergeCell ref="EKI44:ELD44"/>
    <mergeCell ref="EJM44:EKH44"/>
    <mergeCell ref="EIQ44:EJL44"/>
    <mergeCell ref="EHU44:EIP44"/>
    <mergeCell ref="EGY44:EHT44"/>
    <mergeCell ref="EGC44:EGX44"/>
    <mergeCell ref="EFG44:EGB44"/>
    <mergeCell ref="EEK44:EFF44"/>
    <mergeCell ref="EDO44:EEJ44"/>
    <mergeCell ref="ECS44:EDN44"/>
    <mergeCell ref="EBW44:ECR44"/>
    <mergeCell ref="EBA44:EBV44"/>
    <mergeCell ref="EAE44:EAZ44"/>
    <mergeCell ref="DZI44:EAD44"/>
    <mergeCell ref="DYM44:DZH44"/>
    <mergeCell ref="DXQ44:DYL44"/>
    <mergeCell ref="DWU44:DXP44"/>
    <mergeCell ref="EYS44:EZN44"/>
    <mergeCell ref="EXW44:EYR44"/>
    <mergeCell ref="EXA44:EXV44"/>
    <mergeCell ref="EWE44:EWZ44"/>
    <mergeCell ref="EVI44:EWD44"/>
    <mergeCell ref="EUM44:EVH44"/>
    <mergeCell ref="ETQ44:EUL44"/>
    <mergeCell ref="ESU44:ETP44"/>
    <mergeCell ref="ERY44:EST44"/>
    <mergeCell ref="ERC44:ERX44"/>
    <mergeCell ref="EQG44:ERB44"/>
    <mergeCell ref="EPK44:EQF44"/>
    <mergeCell ref="EOO44:EPJ44"/>
    <mergeCell ref="ENS44:EON44"/>
    <mergeCell ref="EMW44:ENR44"/>
    <mergeCell ref="EMA44:EMV44"/>
    <mergeCell ref="ELE44:ELZ44"/>
    <mergeCell ref="FNC44:FNX44"/>
    <mergeCell ref="FMG44:FNB44"/>
    <mergeCell ref="FLK44:FMF44"/>
    <mergeCell ref="FKO44:FLJ44"/>
    <mergeCell ref="FJS44:FKN44"/>
    <mergeCell ref="FIW44:FJR44"/>
    <mergeCell ref="FIA44:FIV44"/>
    <mergeCell ref="FHE44:FHZ44"/>
    <mergeCell ref="FGI44:FHD44"/>
    <mergeCell ref="FFM44:FGH44"/>
    <mergeCell ref="FEQ44:FFL44"/>
    <mergeCell ref="FDU44:FEP44"/>
    <mergeCell ref="FCY44:FDT44"/>
    <mergeCell ref="FCC44:FCX44"/>
    <mergeCell ref="FBG44:FCB44"/>
    <mergeCell ref="FAK44:FBF44"/>
    <mergeCell ref="EZO44:FAJ44"/>
    <mergeCell ref="GBM44:GCH44"/>
    <mergeCell ref="GAQ44:GBL44"/>
    <mergeCell ref="FZU44:GAP44"/>
    <mergeCell ref="FYY44:FZT44"/>
    <mergeCell ref="FYC44:FYX44"/>
    <mergeCell ref="FXG44:FYB44"/>
    <mergeCell ref="FWK44:FXF44"/>
    <mergeCell ref="FVO44:FWJ44"/>
    <mergeCell ref="FUS44:FVN44"/>
    <mergeCell ref="FTW44:FUR44"/>
    <mergeCell ref="FTA44:FTV44"/>
    <mergeCell ref="FSE44:FSZ44"/>
    <mergeCell ref="FRI44:FSD44"/>
    <mergeCell ref="FQM44:FRH44"/>
    <mergeCell ref="FPQ44:FQL44"/>
    <mergeCell ref="FOU44:FPP44"/>
    <mergeCell ref="FNY44:FOT44"/>
    <mergeCell ref="GPW44:GQR44"/>
    <mergeCell ref="GPA44:GPV44"/>
    <mergeCell ref="GOE44:GOZ44"/>
    <mergeCell ref="GNI44:GOD44"/>
    <mergeCell ref="GMM44:GNH44"/>
    <mergeCell ref="GLQ44:GML44"/>
    <mergeCell ref="GKU44:GLP44"/>
    <mergeCell ref="GJY44:GKT44"/>
    <mergeCell ref="GJC44:GJX44"/>
    <mergeCell ref="GIG44:GJB44"/>
    <mergeCell ref="GHK44:GIF44"/>
    <mergeCell ref="GGO44:GHJ44"/>
    <mergeCell ref="GFS44:GGN44"/>
    <mergeCell ref="GEW44:GFR44"/>
    <mergeCell ref="GEA44:GEV44"/>
    <mergeCell ref="GDE44:GDZ44"/>
    <mergeCell ref="GCI44:GDD44"/>
    <mergeCell ref="HEG44:HFB44"/>
    <mergeCell ref="HDK44:HEF44"/>
    <mergeCell ref="HCO44:HDJ44"/>
    <mergeCell ref="HBS44:HCN44"/>
    <mergeCell ref="HAW44:HBR44"/>
    <mergeCell ref="HAA44:HAV44"/>
    <mergeCell ref="GZE44:GZZ44"/>
    <mergeCell ref="GYI44:GZD44"/>
    <mergeCell ref="GXM44:GYH44"/>
    <mergeCell ref="GWQ44:GXL44"/>
    <mergeCell ref="GVU44:GWP44"/>
    <mergeCell ref="GUY44:GVT44"/>
    <mergeCell ref="GUC44:GUX44"/>
    <mergeCell ref="GTG44:GUB44"/>
    <mergeCell ref="GSK44:GTF44"/>
    <mergeCell ref="GRO44:GSJ44"/>
    <mergeCell ref="GQS44:GRN44"/>
    <mergeCell ref="HSQ44:HTL44"/>
    <mergeCell ref="HRU44:HSP44"/>
    <mergeCell ref="HQY44:HRT44"/>
    <mergeCell ref="HQC44:HQX44"/>
    <mergeCell ref="HPG44:HQB44"/>
    <mergeCell ref="HOK44:HPF44"/>
    <mergeCell ref="HNO44:HOJ44"/>
    <mergeCell ref="HMS44:HNN44"/>
    <mergeCell ref="HLW44:HMR44"/>
    <mergeCell ref="HLA44:HLV44"/>
    <mergeCell ref="HKE44:HKZ44"/>
    <mergeCell ref="HJI44:HKD44"/>
    <mergeCell ref="HIM44:HJH44"/>
    <mergeCell ref="HHQ44:HIL44"/>
    <mergeCell ref="HGU44:HHP44"/>
    <mergeCell ref="HFY44:HGT44"/>
    <mergeCell ref="HFC44:HFX44"/>
    <mergeCell ref="IHA44:IHV44"/>
    <mergeCell ref="IGE44:IGZ44"/>
    <mergeCell ref="IFI44:IGD44"/>
    <mergeCell ref="IEM44:IFH44"/>
    <mergeCell ref="IDQ44:IEL44"/>
    <mergeCell ref="ICU44:IDP44"/>
    <mergeCell ref="IBY44:ICT44"/>
    <mergeCell ref="IBC44:IBX44"/>
    <mergeCell ref="IAG44:IBB44"/>
    <mergeCell ref="HZK44:IAF44"/>
    <mergeCell ref="HYO44:HZJ44"/>
    <mergeCell ref="HXS44:HYN44"/>
    <mergeCell ref="HWW44:HXR44"/>
    <mergeCell ref="HWA44:HWV44"/>
    <mergeCell ref="HVE44:HVZ44"/>
    <mergeCell ref="HUI44:HVD44"/>
    <mergeCell ref="HTM44:HUH44"/>
    <mergeCell ref="IVK44:IWF44"/>
    <mergeCell ref="IUO44:IVJ44"/>
    <mergeCell ref="ITS44:IUN44"/>
    <mergeCell ref="ISW44:ITR44"/>
    <mergeCell ref="ISA44:ISV44"/>
    <mergeCell ref="IRE44:IRZ44"/>
    <mergeCell ref="IQI44:IRD44"/>
    <mergeCell ref="IPM44:IQH44"/>
    <mergeCell ref="IOQ44:IPL44"/>
    <mergeCell ref="INU44:IOP44"/>
    <mergeCell ref="IMY44:INT44"/>
    <mergeCell ref="IMC44:IMX44"/>
    <mergeCell ref="ILG44:IMB44"/>
    <mergeCell ref="IKK44:ILF44"/>
    <mergeCell ref="IJO44:IKJ44"/>
    <mergeCell ref="IIS44:IJN44"/>
    <mergeCell ref="IHW44:IIR44"/>
    <mergeCell ref="JJU44:JKP44"/>
    <mergeCell ref="JIY44:JJT44"/>
    <mergeCell ref="JIC44:JIX44"/>
    <mergeCell ref="JHG44:JIB44"/>
    <mergeCell ref="JGK44:JHF44"/>
    <mergeCell ref="JFO44:JGJ44"/>
    <mergeCell ref="JES44:JFN44"/>
    <mergeCell ref="JDW44:JER44"/>
    <mergeCell ref="JDA44:JDV44"/>
    <mergeCell ref="JCE44:JCZ44"/>
    <mergeCell ref="JBI44:JCD44"/>
    <mergeCell ref="JAM44:JBH44"/>
    <mergeCell ref="IZQ44:JAL44"/>
    <mergeCell ref="IYU44:IZP44"/>
    <mergeCell ref="IXY44:IYT44"/>
    <mergeCell ref="IXC44:IXX44"/>
    <mergeCell ref="IWG44:IXB44"/>
    <mergeCell ref="JYE44:JYZ44"/>
    <mergeCell ref="JXI44:JYD44"/>
    <mergeCell ref="JWM44:JXH44"/>
    <mergeCell ref="JVQ44:JWL44"/>
    <mergeCell ref="JUU44:JVP44"/>
    <mergeCell ref="JTY44:JUT44"/>
    <mergeCell ref="JTC44:JTX44"/>
    <mergeCell ref="JSG44:JTB44"/>
    <mergeCell ref="JRK44:JSF44"/>
    <mergeCell ref="JQO44:JRJ44"/>
    <mergeCell ref="JPS44:JQN44"/>
    <mergeCell ref="JOW44:JPR44"/>
    <mergeCell ref="JOA44:JOV44"/>
    <mergeCell ref="JNE44:JNZ44"/>
    <mergeCell ref="JMI44:JND44"/>
    <mergeCell ref="JLM44:JMH44"/>
    <mergeCell ref="JKQ44:JLL44"/>
    <mergeCell ref="KMO44:KNJ44"/>
    <mergeCell ref="KLS44:KMN44"/>
    <mergeCell ref="KKW44:KLR44"/>
    <mergeCell ref="KKA44:KKV44"/>
    <mergeCell ref="KJE44:KJZ44"/>
    <mergeCell ref="KII44:KJD44"/>
    <mergeCell ref="KHM44:KIH44"/>
    <mergeCell ref="KGQ44:KHL44"/>
    <mergeCell ref="KFU44:KGP44"/>
    <mergeCell ref="KEY44:KFT44"/>
    <mergeCell ref="KEC44:KEX44"/>
    <mergeCell ref="KDG44:KEB44"/>
    <mergeCell ref="KCK44:KDF44"/>
    <mergeCell ref="KBO44:KCJ44"/>
    <mergeCell ref="KAS44:KBN44"/>
    <mergeCell ref="JZW44:KAR44"/>
    <mergeCell ref="JZA44:JZV44"/>
    <mergeCell ref="LAY44:LBT44"/>
    <mergeCell ref="LAC44:LAX44"/>
    <mergeCell ref="KZG44:LAB44"/>
    <mergeCell ref="KYK44:KZF44"/>
    <mergeCell ref="KXO44:KYJ44"/>
    <mergeCell ref="KWS44:KXN44"/>
    <mergeCell ref="KVW44:KWR44"/>
    <mergeCell ref="KVA44:KVV44"/>
    <mergeCell ref="KUE44:KUZ44"/>
    <mergeCell ref="KTI44:KUD44"/>
    <mergeCell ref="KSM44:KTH44"/>
    <mergeCell ref="KRQ44:KSL44"/>
    <mergeCell ref="KQU44:KRP44"/>
    <mergeCell ref="KPY44:KQT44"/>
    <mergeCell ref="KPC44:KPX44"/>
    <mergeCell ref="KOG44:KPB44"/>
    <mergeCell ref="KNK44:KOF44"/>
    <mergeCell ref="LPI44:LQD44"/>
    <mergeCell ref="LOM44:LPH44"/>
    <mergeCell ref="LNQ44:LOL44"/>
    <mergeCell ref="LMU44:LNP44"/>
    <mergeCell ref="LLY44:LMT44"/>
    <mergeCell ref="LLC44:LLX44"/>
    <mergeCell ref="LKG44:LLB44"/>
    <mergeCell ref="LJK44:LKF44"/>
    <mergeCell ref="LIO44:LJJ44"/>
    <mergeCell ref="LHS44:LIN44"/>
    <mergeCell ref="LGW44:LHR44"/>
    <mergeCell ref="LGA44:LGV44"/>
    <mergeCell ref="LFE44:LFZ44"/>
    <mergeCell ref="LEI44:LFD44"/>
    <mergeCell ref="LDM44:LEH44"/>
    <mergeCell ref="LCQ44:LDL44"/>
    <mergeCell ref="LBU44:LCP44"/>
    <mergeCell ref="MDS44:MEN44"/>
    <mergeCell ref="MCW44:MDR44"/>
    <mergeCell ref="MCA44:MCV44"/>
    <mergeCell ref="MBE44:MBZ44"/>
    <mergeCell ref="MAI44:MBD44"/>
    <mergeCell ref="LZM44:MAH44"/>
    <mergeCell ref="LYQ44:LZL44"/>
    <mergeCell ref="LXU44:LYP44"/>
    <mergeCell ref="LWY44:LXT44"/>
    <mergeCell ref="LWC44:LWX44"/>
    <mergeCell ref="LVG44:LWB44"/>
    <mergeCell ref="LUK44:LVF44"/>
    <mergeCell ref="LTO44:LUJ44"/>
    <mergeCell ref="LSS44:LTN44"/>
    <mergeCell ref="LRW44:LSR44"/>
    <mergeCell ref="LRA44:LRV44"/>
    <mergeCell ref="LQE44:LQZ44"/>
    <mergeCell ref="MSC44:MSX44"/>
    <mergeCell ref="MRG44:MSB44"/>
    <mergeCell ref="MQK44:MRF44"/>
    <mergeCell ref="MPO44:MQJ44"/>
    <mergeCell ref="MOS44:MPN44"/>
    <mergeCell ref="MNW44:MOR44"/>
    <mergeCell ref="MNA44:MNV44"/>
    <mergeCell ref="MME44:MMZ44"/>
    <mergeCell ref="MLI44:MMD44"/>
    <mergeCell ref="MKM44:MLH44"/>
    <mergeCell ref="MJQ44:MKL44"/>
    <mergeCell ref="MIU44:MJP44"/>
    <mergeCell ref="MHY44:MIT44"/>
    <mergeCell ref="MHC44:MHX44"/>
    <mergeCell ref="MGG44:MHB44"/>
    <mergeCell ref="MFK44:MGF44"/>
    <mergeCell ref="MEO44:MFJ44"/>
    <mergeCell ref="NGM44:NHH44"/>
    <mergeCell ref="NFQ44:NGL44"/>
    <mergeCell ref="NEU44:NFP44"/>
    <mergeCell ref="NDY44:NET44"/>
    <mergeCell ref="NDC44:NDX44"/>
    <mergeCell ref="NCG44:NDB44"/>
    <mergeCell ref="NBK44:NCF44"/>
    <mergeCell ref="NAO44:NBJ44"/>
    <mergeCell ref="MZS44:NAN44"/>
    <mergeCell ref="MYW44:MZR44"/>
    <mergeCell ref="MYA44:MYV44"/>
    <mergeCell ref="MXE44:MXZ44"/>
    <mergeCell ref="MWI44:MXD44"/>
    <mergeCell ref="MVM44:MWH44"/>
    <mergeCell ref="MUQ44:MVL44"/>
    <mergeCell ref="MTU44:MUP44"/>
    <mergeCell ref="MSY44:MTT44"/>
    <mergeCell ref="NUW44:NVR44"/>
    <mergeCell ref="NUA44:NUV44"/>
    <mergeCell ref="NTE44:NTZ44"/>
    <mergeCell ref="NSI44:NTD44"/>
    <mergeCell ref="NRM44:NSH44"/>
    <mergeCell ref="NQQ44:NRL44"/>
    <mergeCell ref="NPU44:NQP44"/>
    <mergeCell ref="NOY44:NPT44"/>
    <mergeCell ref="NOC44:NOX44"/>
    <mergeCell ref="NNG44:NOB44"/>
    <mergeCell ref="NMK44:NNF44"/>
    <mergeCell ref="NLO44:NMJ44"/>
    <mergeCell ref="NKS44:NLN44"/>
    <mergeCell ref="NJW44:NKR44"/>
    <mergeCell ref="NJA44:NJV44"/>
    <mergeCell ref="NIE44:NIZ44"/>
    <mergeCell ref="NHI44:NID44"/>
    <mergeCell ref="OJG44:OKB44"/>
    <mergeCell ref="OIK44:OJF44"/>
    <mergeCell ref="OHO44:OIJ44"/>
    <mergeCell ref="OGS44:OHN44"/>
    <mergeCell ref="OFW44:OGR44"/>
    <mergeCell ref="OFA44:OFV44"/>
    <mergeCell ref="OEE44:OEZ44"/>
    <mergeCell ref="ODI44:OED44"/>
    <mergeCell ref="OCM44:ODH44"/>
    <mergeCell ref="OBQ44:OCL44"/>
    <mergeCell ref="OAU44:OBP44"/>
    <mergeCell ref="NZY44:OAT44"/>
    <mergeCell ref="NZC44:NZX44"/>
    <mergeCell ref="NYG44:NZB44"/>
    <mergeCell ref="NXK44:NYF44"/>
    <mergeCell ref="NWO44:NXJ44"/>
    <mergeCell ref="NVS44:NWN44"/>
    <mergeCell ref="OXQ44:OYL44"/>
    <mergeCell ref="OWU44:OXP44"/>
    <mergeCell ref="OVY44:OWT44"/>
    <mergeCell ref="OVC44:OVX44"/>
    <mergeCell ref="OUG44:OVB44"/>
    <mergeCell ref="OTK44:OUF44"/>
    <mergeCell ref="OSO44:OTJ44"/>
    <mergeCell ref="ORS44:OSN44"/>
    <mergeCell ref="OQW44:ORR44"/>
    <mergeCell ref="OQA44:OQV44"/>
    <mergeCell ref="OPE44:OPZ44"/>
    <mergeCell ref="OOI44:OPD44"/>
    <mergeCell ref="ONM44:OOH44"/>
    <mergeCell ref="OMQ44:ONL44"/>
    <mergeCell ref="OLU44:OMP44"/>
    <mergeCell ref="OKY44:OLT44"/>
    <mergeCell ref="OKC44:OKX44"/>
    <mergeCell ref="PMA44:PMV44"/>
    <mergeCell ref="PLE44:PLZ44"/>
    <mergeCell ref="PKI44:PLD44"/>
    <mergeCell ref="PJM44:PKH44"/>
    <mergeCell ref="PIQ44:PJL44"/>
    <mergeCell ref="PHU44:PIP44"/>
    <mergeCell ref="PGY44:PHT44"/>
    <mergeCell ref="PGC44:PGX44"/>
    <mergeCell ref="PFG44:PGB44"/>
    <mergeCell ref="PEK44:PFF44"/>
    <mergeCell ref="PDO44:PEJ44"/>
    <mergeCell ref="PCS44:PDN44"/>
    <mergeCell ref="PBW44:PCR44"/>
    <mergeCell ref="PBA44:PBV44"/>
    <mergeCell ref="PAE44:PAZ44"/>
    <mergeCell ref="OZI44:PAD44"/>
    <mergeCell ref="OYM44:OZH44"/>
    <mergeCell ref="QAK44:QBF44"/>
    <mergeCell ref="PZO44:QAJ44"/>
    <mergeCell ref="PYS44:PZN44"/>
    <mergeCell ref="PXW44:PYR44"/>
    <mergeCell ref="PXA44:PXV44"/>
    <mergeCell ref="PWE44:PWZ44"/>
    <mergeCell ref="PVI44:PWD44"/>
    <mergeCell ref="PUM44:PVH44"/>
    <mergeCell ref="PTQ44:PUL44"/>
    <mergeCell ref="PSU44:PTP44"/>
    <mergeCell ref="PRY44:PST44"/>
    <mergeCell ref="PRC44:PRX44"/>
    <mergeCell ref="PQG44:PRB44"/>
    <mergeCell ref="PPK44:PQF44"/>
    <mergeCell ref="POO44:PPJ44"/>
    <mergeCell ref="PNS44:PON44"/>
    <mergeCell ref="PMW44:PNR44"/>
    <mergeCell ref="QOU44:QPP44"/>
    <mergeCell ref="QNY44:QOT44"/>
    <mergeCell ref="QNC44:QNX44"/>
    <mergeCell ref="QMG44:QNB44"/>
    <mergeCell ref="QLK44:QMF44"/>
    <mergeCell ref="QKO44:QLJ44"/>
    <mergeCell ref="QJS44:QKN44"/>
    <mergeCell ref="QIW44:QJR44"/>
    <mergeCell ref="QIA44:QIV44"/>
    <mergeCell ref="QHE44:QHZ44"/>
    <mergeCell ref="QGI44:QHD44"/>
    <mergeCell ref="QFM44:QGH44"/>
    <mergeCell ref="QEQ44:QFL44"/>
    <mergeCell ref="QDU44:QEP44"/>
    <mergeCell ref="QCY44:QDT44"/>
    <mergeCell ref="QCC44:QCX44"/>
    <mergeCell ref="QBG44:QCB44"/>
    <mergeCell ref="RDE44:RDZ44"/>
    <mergeCell ref="RCI44:RDD44"/>
    <mergeCell ref="RBM44:RCH44"/>
    <mergeCell ref="RAQ44:RBL44"/>
    <mergeCell ref="QZU44:RAP44"/>
    <mergeCell ref="QYY44:QZT44"/>
    <mergeCell ref="QYC44:QYX44"/>
    <mergeCell ref="QXG44:QYB44"/>
    <mergeCell ref="QWK44:QXF44"/>
    <mergeCell ref="QVO44:QWJ44"/>
    <mergeCell ref="QUS44:QVN44"/>
    <mergeCell ref="QTW44:QUR44"/>
    <mergeCell ref="QTA44:QTV44"/>
    <mergeCell ref="QSE44:QSZ44"/>
    <mergeCell ref="QRI44:QSD44"/>
    <mergeCell ref="QQM44:QRH44"/>
    <mergeCell ref="QPQ44:QQL44"/>
    <mergeCell ref="RRO44:RSJ44"/>
    <mergeCell ref="RQS44:RRN44"/>
    <mergeCell ref="RPW44:RQR44"/>
    <mergeCell ref="RPA44:RPV44"/>
    <mergeCell ref="ROE44:ROZ44"/>
    <mergeCell ref="RNI44:ROD44"/>
    <mergeCell ref="RMM44:RNH44"/>
    <mergeCell ref="RLQ44:RML44"/>
    <mergeCell ref="RKU44:RLP44"/>
    <mergeCell ref="RJY44:RKT44"/>
    <mergeCell ref="RJC44:RJX44"/>
    <mergeCell ref="RIG44:RJB44"/>
    <mergeCell ref="RHK44:RIF44"/>
    <mergeCell ref="RGO44:RHJ44"/>
    <mergeCell ref="RFS44:RGN44"/>
    <mergeCell ref="REW44:RFR44"/>
    <mergeCell ref="REA44:REV44"/>
    <mergeCell ref="SFY44:SGT44"/>
    <mergeCell ref="SFC44:SFX44"/>
    <mergeCell ref="SEG44:SFB44"/>
    <mergeCell ref="SDK44:SEF44"/>
    <mergeCell ref="SCO44:SDJ44"/>
    <mergeCell ref="SBS44:SCN44"/>
    <mergeCell ref="SAW44:SBR44"/>
    <mergeCell ref="SAA44:SAV44"/>
    <mergeCell ref="RZE44:RZZ44"/>
    <mergeCell ref="RYI44:RZD44"/>
    <mergeCell ref="RXM44:RYH44"/>
    <mergeCell ref="RWQ44:RXL44"/>
    <mergeCell ref="RVU44:RWP44"/>
    <mergeCell ref="RUY44:RVT44"/>
    <mergeCell ref="RUC44:RUX44"/>
    <mergeCell ref="RTG44:RUB44"/>
    <mergeCell ref="RSK44:RTF44"/>
    <mergeCell ref="SUI44:SVD44"/>
    <mergeCell ref="STM44:SUH44"/>
    <mergeCell ref="SSQ44:STL44"/>
    <mergeCell ref="SRU44:SSP44"/>
    <mergeCell ref="SQY44:SRT44"/>
    <mergeCell ref="SQC44:SQX44"/>
    <mergeCell ref="SPG44:SQB44"/>
    <mergeCell ref="SOK44:SPF44"/>
    <mergeCell ref="SNO44:SOJ44"/>
    <mergeCell ref="SMS44:SNN44"/>
    <mergeCell ref="SLW44:SMR44"/>
    <mergeCell ref="SLA44:SLV44"/>
    <mergeCell ref="SKE44:SKZ44"/>
    <mergeCell ref="SJI44:SKD44"/>
    <mergeCell ref="SIM44:SJH44"/>
    <mergeCell ref="SHQ44:SIL44"/>
    <mergeCell ref="SGU44:SHP44"/>
    <mergeCell ref="TIS44:TJN44"/>
    <mergeCell ref="THW44:TIR44"/>
    <mergeCell ref="THA44:THV44"/>
    <mergeCell ref="TGE44:TGZ44"/>
    <mergeCell ref="TFI44:TGD44"/>
    <mergeCell ref="TEM44:TFH44"/>
    <mergeCell ref="TDQ44:TEL44"/>
    <mergeCell ref="TCU44:TDP44"/>
    <mergeCell ref="TBY44:TCT44"/>
    <mergeCell ref="TBC44:TBX44"/>
    <mergeCell ref="TAG44:TBB44"/>
    <mergeCell ref="SZK44:TAF44"/>
    <mergeCell ref="SYO44:SZJ44"/>
    <mergeCell ref="SXS44:SYN44"/>
    <mergeCell ref="SWW44:SXR44"/>
    <mergeCell ref="SWA44:SWV44"/>
    <mergeCell ref="SVE44:SVZ44"/>
    <mergeCell ref="TXC44:TXX44"/>
    <mergeCell ref="TWG44:TXB44"/>
    <mergeCell ref="TVK44:TWF44"/>
    <mergeCell ref="TUO44:TVJ44"/>
    <mergeCell ref="TTS44:TUN44"/>
    <mergeCell ref="TSW44:TTR44"/>
    <mergeCell ref="TSA44:TSV44"/>
    <mergeCell ref="TRE44:TRZ44"/>
    <mergeCell ref="TQI44:TRD44"/>
    <mergeCell ref="TPM44:TQH44"/>
    <mergeCell ref="TOQ44:TPL44"/>
    <mergeCell ref="TNU44:TOP44"/>
    <mergeCell ref="TMY44:TNT44"/>
    <mergeCell ref="TMC44:TMX44"/>
    <mergeCell ref="TLG44:TMB44"/>
    <mergeCell ref="TKK44:TLF44"/>
    <mergeCell ref="TJO44:TKJ44"/>
    <mergeCell ref="ULM44:UMH44"/>
    <mergeCell ref="UKQ44:ULL44"/>
    <mergeCell ref="UJU44:UKP44"/>
    <mergeCell ref="UIY44:UJT44"/>
    <mergeCell ref="UIC44:UIX44"/>
    <mergeCell ref="UHG44:UIB44"/>
    <mergeCell ref="UGK44:UHF44"/>
    <mergeCell ref="UFO44:UGJ44"/>
    <mergeCell ref="UES44:UFN44"/>
    <mergeCell ref="UDW44:UER44"/>
    <mergeCell ref="UDA44:UDV44"/>
    <mergeCell ref="UCE44:UCZ44"/>
    <mergeCell ref="UBI44:UCD44"/>
    <mergeCell ref="UAM44:UBH44"/>
    <mergeCell ref="TZQ44:UAL44"/>
    <mergeCell ref="TYU44:TZP44"/>
    <mergeCell ref="TXY44:TYT44"/>
    <mergeCell ref="UZW44:VAR44"/>
    <mergeCell ref="UZA44:UZV44"/>
    <mergeCell ref="UYE44:UYZ44"/>
    <mergeCell ref="UXI44:UYD44"/>
    <mergeCell ref="UWM44:UXH44"/>
    <mergeCell ref="UVQ44:UWL44"/>
    <mergeCell ref="UUU44:UVP44"/>
    <mergeCell ref="UTY44:UUT44"/>
    <mergeCell ref="UTC44:UTX44"/>
    <mergeCell ref="USG44:UTB44"/>
    <mergeCell ref="URK44:USF44"/>
    <mergeCell ref="UQO44:URJ44"/>
    <mergeCell ref="UPS44:UQN44"/>
    <mergeCell ref="UOW44:UPR44"/>
    <mergeCell ref="UOA44:UOV44"/>
    <mergeCell ref="UNE44:UNZ44"/>
    <mergeCell ref="UMI44:UND44"/>
    <mergeCell ref="VOG44:VPB44"/>
    <mergeCell ref="VNK44:VOF44"/>
    <mergeCell ref="VMO44:VNJ44"/>
    <mergeCell ref="VLS44:VMN44"/>
    <mergeCell ref="VKW44:VLR44"/>
    <mergeCell ref="VKA44:VKV44"/>
    <mergeCell ref="VJE44:VJZ44"/>
    <mergeCell ref="VII44:VJD44"/>
    <mergeCell ref="VHM44:VIH44"/>
    <mergeCell ref="VGQ44:VHL44"/>
    <mergeCell ref="VFU44:VGP44"/>
    <mergeCell ref="VEY44:VFT44"/>
    <mergeCell ref="VEC44:VEX44"/>
    <mergeCell ref="VDG44:VEB44"/>
    <mergeCell ref="VCK44:VDF44"/>
    <mergeCell ref="VBO44:VCJ44"/>
    <mergeCell ref="VAS44:VBN44"/>
    <mergeCell ref="WCQ44:WDL44"/>
    <mergeCell ref="WBU44:WCP44"/>
    <mergeCell ref="WAY44:WBT44"/>
    <mergeCell ref="WAC44:WAX44"/>
    <mergeCell ref="VZG44:WAB44"/>
    <mergeCell ref="VYK44:VZF44"/>
    <mergeCell ref="VXO44:VYJ44"/>
    <mergeCell ref="VWS44:VXN44"/>
    <mergeCell ref="VVW44:VWR44"/>
    <mergeCell ref="VVA44:VVV44"/>
    <mergeCell ref="VUE44:VUZ44"/>
    <mergeCell ref="VTI44:VUD44"/>
    <mergeCell ref="VSM44:VTH44"/>
    <mergeCell ref="VRQ44:VSL44"/>
    <mergeCell ref="VQU44:VRP44"/>
    <mergeCell ref="VPY44:VQT44"/>
    <mergeCell ref="VPC44:VPX44"/>
    <mergeCell ref="XEO44:XFD44"/>
    <mergeCell ref="XCW44:XDR44"/>
    <mergeCell ref="XCA44:XCV44"/>
    <mergeCell ref="XBE44:XBZ44"/>
    <mergeCell ref="XAI44:XBD44"/>
    <mergeCell ref="WZM44:XAH44"/>
    <mergeCell ref="WYQ44:WZL44"/>
    <mergeCell ref="WXU44:WYP44"/>
    <mergeCell ref="WWY44:WXT44"/>
    <mergeCell ref="WWC44:WWX44"/>
    <mergeCell ref="WVG44:WWB44"/>
    <mergeCell ref="WUK44:WVF44"/>
    <mergeCell ref="WTO44:WUJ44"/>
    <mergeCell ref="WSS44:WTN44"/>
    <mergeCell ref="WRW44:WSR44"/>
    <mergeCell ref="WRA44:WRV44"/>
    <mergeCell ref="WQE44:WQZ44"/>
    <mergeCell ref="A44:V44"/>
    <mergeCell ref="W44:AR44"/>
    <mergeCell ref="AS44:BN44"/>
    <mergeCell ref="BO44:CJ44"/>
    <mergeCell ref="CK44:DF44"/>
    <mergeCell ref="W43:AR43"/>
    <mergeCell ref="AS43:BN43"/>
    <mergeCell ref="BO43:CJ43"/>
    <mergeCell ref="CK43:DF43"/>
    <mergeCell ref="DG43:EB43"/>
    <mergeCell ref="EC43:EX43"/>
    <mergeCell ref="EY43:FT43"/>
    <mergeCell ref="FU43:GP43"/>
    <mergeCell ref="GQ43:HL43"/>
    <mergeCell ref="HM43:IH43"/>
    <mergeCell ref="II43:JD43"/>
    <mergeCell ref="XDS44:XEN44"/>
    <mergeCell ref="WPI44:WQD44"/>
    <mergeCell ref="WOM44:WPH44"/>
    <mergeCell ref="WNQ44:WOL44"/>
    <mergeCell ref="WMU44:WNP44"/>
    <mergeCell ref="WLY44:WMT44"/>
    <mergeCell ref="WLC44:WLX44"/>
    <mergeCell ref="WKG44:WLB44"/>
    <mergeCell ref="WJK44:WKF44"/>
    <mergeCell ref="WIO44:WJJ44"/>
    <mergeCell ref="WHS44:WIN44"/>
    <mergeCell ref="WGW44:WHR44"/>
    <mergeCell ref="WGA44:WGV44"/>
    <mergeCell ref="WFE44:WFZ44"/>
    <mergeCell ref="WEI44:WFD44"/>
    <mergeCell ref="WDM44:WEH44"/>
  </mergeCells>
  <conditionalFormatting sqref="C5:N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:N7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8:N8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9:N9"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1:N1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2:N12"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8:N6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4:N6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0 I40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0:Q10 O8:Q9 O11:Q12">
    <cfRule type="colorScale" priority="6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:Q7"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8:Q26 I27 O27:Q27">
    <cfRule type="colorScale" priority="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8972-A412-4938-AFC9-B2C923BB66B3}">
  <sheetPr>
    <tabColor theme="9" tint="0.59999389629810485"/>
  </sheetPr>
  <dimension ref="A1:XFD224"/>
  <sheetViews>
    <sheetView showGridLines="0" zoomScale="90" zoomScaleNormal="90" workbookViewId="0">
      <selection activeCell="N225" sqref="N225"/>
    </sheetView>
  </sheetViews>
  <sheetFormatPr defaultRowHeight="15" x14ac:dyDescent="0.25"/>
  <cols>
    <col min="1" max="1" width="19.85546875" customWidth="1"/>
    <col min="2" max="2" width="12.85546875" customWidth="1"/>
    <col min="3" max="3" width="33.140625" bestFit="1" customWidth="1"/>
    <col min="4" max="4" width="21.42578125" bestFit="1" customWidth="1"/>
    <col min="5" max="5" width="21.42578125" customWidth="1"/>
    <col min="6" max="6" width="14.85546875" style="5" bestFit="1" customWidth="1"/>
    <col min="7" max="7" width="15.28515625" style="5" customWidth="1"/>
    <col min="8" max="8" width="16" style="5" customWidth="1"/>
    <col min="9" max="9" width="15.140625" style="5" customWidth="1"/>
    <col min="10" max="10" width="14.85546875" style="5" customWidth="1"/>
    <col min="11" max="12" width="15.140625" style="5" customWidth="1"/>
    <col min="13" max="13" width="15" style="5" customWidth="1"/>
    <col min="14" max="14" width="14.7109375" style="5" customWidth="1"/>
    <col min="15" max="15" width="14.85546875" style="5" bestFit="1" customWidth="1"/>
    <col min="16" max="17" width="15.28515625" style="5" customWidth="1"/>
    <col min="18" max="18" width="14.5703125" style="5" bestFit="1" customWidth="1"/>
    <col min="19" max="19" width="14.7109375" bestFit="1" customWidth="1"/>
    <col min="20" max="20" width="16.42578125" bestFit="1" customWidth="1"/>
  </cols>
  <sheetData>
    <row r="1" spans="1:23" ht="18" x14ac:dyDescent="0.25">
      <c r="A1" s="9" t="s">
        <v>115</v>
      </c>
      <c r="B1" s="10"/>
    </row>
    <row r="2" spans="1:23" s="125" customFormat="1" ht="83.1" customHeight="1" x14ac:dyDescent="0.25">
      <c r="A2" s="122" t="s">
        <v>116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4"/>
    </row>
    <row r="3" spans="1:23" s="125" customFormat="1" ht="18.75" customHeight="1" x14ac:dyDescent="0.25">
      <c r="A3" s="126" t="s">
        <v>98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</row>
    <row r="4" spans="1:23" x14ac:dyDescent="0.25">
      <c r="A4" s="12" t="s">
        <v>36</v>
      </c>
      <c r="B4" s="12" t="s">
        <v>5</v>
      </c>
      <c r="C4" s="12" t="s">
        <v>11</v>
      </c>
      <c r="D4" s="12" t="s">
        <v>1</v>
      </c>
      <c r="E4" s="12" t="s">
        <v>2</v>
      </c>
      <c r="F4" s="12"/>
      <c r="G4" s="23">
        <v>41456</v>
      </c>
      <c r="H4" s="23">
        <v>41487</v>
      </c>
      <c r="I4" s="23">
        <v>41518</v>
      </c>
      <c r="J4" s="23">
        <v>41548</v>
      </c>
      <c r="K4" s="23">
        <v>41579</v>
      </c>
      <c r="L4" s="23">
        <v>41609</v>
      </c>
      <c r="M4" s="23">
        <v>41640</v>
      </c>
      <c r="N4" s="23">
        <v>41671</v>
      </c>
      <c r="O4" s="23">
        <v>41699</v>
      </c>
      <c r="P4" s="23">
        <v>41730</v>
      </c>
      <c r="Q4" s="23">
        <v>41760</v>
      </c>
      <c r="R4" s="23">
        <v>41791</v>
      </c>
      <c r="S4" s="26" t="s">
        <v>3</v>
      </c>
      <c r="T4" s="14"/>
      <c r="U4" s="14"/>
      <c r="V4" s="14"/>
      <c r="W4" s="14"/>
    </row>
    <row r="5" spans="1:23" x14ac:dyDescent="0.25">
      <c r="A5" s="12"/>
      <c r="B5" s="12"/>
      <c r="C5" s="12"/>
      <c r="D5" s="12"/>
      <c r="E5" s="12"/>
      <c r="F5" s="12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  <c r="T5" s="14"/>
      <c r="U5" s="14"/>
      <c r="V5" s="14"/>
      <c r="W5" s="14"/>
    </row>
    <row r="6" spans="1:23" x14ac:dyDescent="0.25">
      <c r="A6" s="12"/>
      <c r="B6" s="12"/>
      <c r="C6" s="12"/>
      <c r="D6" s="12"/>
      <c r="E6" s="12"/>
      <c r="F6" s="12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38"/>
      <c r="T6" s="14"/>
      <c r="U6" s="14"/>
      <c r="V6" s="14"/>
      <c r="W6" s="14"/>
    </row>
    <row r="7" spans="1:23" x14ac:dyDescent="0.25">
      <c r="A7" s="8" t="s">
        <v>62</v>
      </c>
      <c r="B7" s="8" t="s">
        <v>6</v>
      </c>
      <c r="C7" s="8" t="s">
        <v>35</v>
      </c>
      <c r="D7" s="8" t="s">
        <v>24</v>
      </c>
      <c r="E7" s="8" t="s">
        <v>25</v>
      </c>
      <c r="F7" s="27"/>
      <c r="G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Analysis'!$G$4)</f>
        <v>593751.84077137313</v>
      </c>
      <c r="H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Analysis'!$H$4)</f>
        <v>820393.03401412489</v>
      </c>
      <c r="I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Analysis'!$I$4)</f>
        <v>642291.58212862327</v>
      </c>
      <c r="J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Analysis'!$J$4)</f>
        <v>609639.97288837493</v>
      </c>
      <c r="K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Analysis'!$K$4)</f>
        <v>626073.16897124995</v>
      </c>
      <c r="L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Analysis'!$L$4)</f>
        <v>602153.37789750006</v>
      </c>
      <c r="M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Analysis'!$M$4)</f>
        <v>1146143.9846999997</v>
      </c>
      <c r="N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Analysis'!$N$4)</f>
        <v>964931.83751249989</v>
      </c>
      <c r="O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Analysis'!$O$4)</f>
        <v>962733.95790000004</v>
      </c>
      <c r="P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Analysis'!$P$4)</f>
        <v>964825.21760624985</v>
      </c>
      <c r="Q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Analysis'!$Q$4)</f>
        <v>1024534.78359375</v>
      </c>
      <c r="R7" s="21">
        <f>SUMIFS('Data Repository Table'!$J$3:$J$1010,'Data Repository Table'!$A$3:$A$1010,"Financial Actual",'Data Repository Table'!$C$3:$C$1010,'Economic Cost Analysis'!B7,'Data Repository Table'!$B$3:$B$1010,'Economic Cost Analysis'!C7,'Data Repository Table'!$G$3:$G$1010,'Economic Cost Analysis'!D7,'Data Repository Table'!$H$3:$H$1010,'Economic Cost Analysis'!E7,'Data Repository Table'!$D$3:$D$1010,'Economic Cost Analysis'!$R$4)</f>
        <v>1168045.22566875</v>
      </c>
      <c r="S7" s="21">
        <f t="shared" ref="S7:S15" si="0">SUM(G7:R7)</f>
        <v>10125517.983652497</v>
      </c>
      <c r="T7" s="7"/>
      <c r="U7" s="7"/>
      <c r="V7" s="7"/>
      <c r="W7" s="7"/>
    </row>
    <row r="8" spans="1:23" x14ac:dyDescent="0.25">
      <c r="A8" s="8" t="s">
        <v>62</v>
      </c>
      <c r="B8" s="8" t="s">
        <v>6</v>
      </c>
      <c r="C8" s="8" t="s">
        <v>35</v>
      </c>
      <c r="D8" s="8" t="s">
        <v>26</v>
      </c>
      <c r="E8" s="8" t="s">
        <v>27</v>
      </c>
      <c r="F8" s="27"/>
      <c r="G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Analysis'!$G$4)</f>
        <v>276807.38497499918</v>
      </c>
      <c r="H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Analysis'!$H$4)</f>
        <v>382467.614925</v>
      </c>
      <c r="I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Analysis'!$I$4)</f>
        <v>299436.63502499921</v>
      </c>
      <c r="J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Analysis'!$J$4)</f>
        <v>284214.43957499997</v>
      </c>
      <c r="K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Analysis'!$K$4)</f>
        <v>291875.60325000004</v>
      </c>
      <c r="L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Analysis'!$L$4)</f>
        <v>280724.18550000002</v>
      </c>
      <c r="M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Analysis'!$M$4)</f>
        <v>534332.85999999987</v>
      </c>
      <c r="N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Analysis'!$N$4)</f>
        <v>449851.67249999999</v>
      </c>
      <c r="O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Analysis'!$O$4)</f>
        <v>448827.02</v>
      </c>
      <c r="P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Analysis'!$P$4)</f>
        <v>449801.96625</v>
      </c>
      <c r="Q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Analysis'!$Q$4)</f>
        <v>477638.59375</v>
      </c>
      <c r="R8" s="21">
        <f>SUMIFS('Data Repository Table'!$J$3:$J$1010,'Data Repository Table'!$A$3:$A$1010,"Financial Actual",'Data Repository Table'!$C$3:$C$1010,'Economic Cost Analysis'!B8,'Data Repository Table'!$B$3:$B$1010,'Economic Cost Analysis'!C8,'Data Repository Table'!$G$3:$G$1010,'Economic Cost Analysis'!D8,'Data Repository Table'!$H$3:$H$1010,'Economic Cost Analysis'!E8,'Data Repository Table'!$D$3:$D$1010,'Economic Cost Analysis'!$R$4)</f>
        <v>544543.22875000001</v>
      </c>
      <c r="S8" s="21">
        <f t="shared" si="0"/>
        <v>4720521.2044999981</v>
      </c>
      <c r="T8" s="7"/>
      <c r="U8" s="7"/>
      <c r="V8" s="7"/>
      <c r="W8" s="7"/>
    </row>
    <row r="9" spans="1:23" x14ac:dyDescent="0.25">
      <c r="A9" s="8" t="s">
        <v>62</v>
      </c>
      <c r="B9" s="8" t="s">
        <v>6</v>
      </c>
      <c r="C9" s="8" t="s">
        <v>35</v>
      </c>
      <c r="D9" s="8" t="s">
        <v>26</v>
      </c>
      <c r="E9" s="8" t="s">
        <v>28</v>
      </c>
      <c r="F9" s="27"/>
      <c r="G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Analysis'!$G$4)</f>
        <v>415211.07746249868</v>
      </c>
      <c r="H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Analysis'!$H$4)</f>
        <v>573701.42238750006</v>
      </c>
      <c r="I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Analysis'!$I$4)</f>
        <v>449154.95253749873</v>
      </c>
      <c r="J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Analysis'!$J$4)</f>
        <v>426321.65936249989</v>
      </c>
      <c r="K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Analysis'!$K$4)</f>
        <v>437813.40487499995</v>
      </c>
      <c r="L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Analysis'!$L$4)</f>
        <v>421086.27824999997</v>
      </c>
      <c r="M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Analysis'!$M$4)</f>
        <v>801499.2899999998</v>
      </c>
      <c r="N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Analysis'!$N$4)</f>
        <v>674777.50874999992</v>
      </c>
      <c r="O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Analysis'!$O$4)</f>
        <v>673240.53</v>
      </c>
      <c r="P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Analysis'!$P$4)</f>
        <v>674702.94937499997</v>
      </c>
      <c r="Q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Analysis'!$Q$4)</f>
        <v>716457.890625</v>
      </c>
      <c r="R9" s="21">
        <f>SUMIFS('Data Repository Table'!$J$3:$J$1010,'Data Repository Table'!$A$3:$A$1010,"Financial Actual",'Data Repository Table'!$C$3:$C$1010,'Economic Cost Analysis'!B9,'Data Repository Table'!$B$3:$B$1010,'Economic Cost Analysis'!C9,'Data Repository Table'!$G$3:$G$1010,'Economic Cost Analysis'!D9,'Data Repository Table'!$H$3:$H$1010,'Economic Cost Analysis'!E9,'Data Repository Table'!$D$3:$D$1010,'Economic Cost Analysis'!$R$4)</f>
        <v>816814.8431249999</v>
      </c>
      <c r="S9" s="21">
        <f t="shared" si="0"/>
        <v>7080781.8067499967</v>
      </c>
      <c r="T9" s="7"/>
      <c r="U9" s="7"/>
      <c r="V9" s="7"/>
      <c r="W9" s="7"/>
    </row>
    <row r="10" spans="1:23" x14ac:dyDescent="0.25">
      <c r="A10" s="8" t="s">
        <v>62</v>
      </c>
      <c r="B10" s="8" t="s">
        <v>6</v>
      </c>
      <c r="C10" s="8" t="s">
        <v>35</v>
      </c>
      <c r="D10" s="8" t="s">
        <v>44</v>
      </c>
      <c r="E10" s="8" t="s">
        <v>29</v>
      </c>
      <c r="F10" s="27"/>
      <c r="G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Analysis'!$G$4)</f>
        <v>360688.41072499886</v>
      </c>
      <c r="H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Analysis'!$H$4)</f>
        <v>498366.89217499993</v>
      </c>
      <c r="I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Analysis'!$I$4)</f>
        <v>390175.00927499885</v>
      </c>
      <c r="J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Analysis'!$J$4)</f>
        <v>370340.02732499992</v>
      </c>
      <c r="K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Analysis'!$K$4)</f>
        <v>380322.75574999995</v>
      </c>
      <c r="L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Analysis'!$L$4)</f>
        <v>365792.12049999996</v>
      </c>
      <c r="M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Analysis'!$M$4)</f>
        <v>459526.25959999987</v>
      </c>
      <c r="N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Analysis'!$N$4)</f>
        <v>386872.43834999995</v>
      </c>
      <c r="O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Analysis'!$O$4)</f>
        <v>385991.23719999997</v>
      </c>
      <c r="P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Analysis'!$P$4)</f>
        <v>386829.69097499992</v>
      </c>
      <c r="Q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Analysis'!$Q$4)</f>
        <v>410769.19062499999</v>
      </c>
      <c r="R10" s="21">
        <f>SUMIFS('Data Repository Table'!$J$3:$J$1010,'Data Repository Table'!$A$3:$A$1010,"Financial Actual",'Data Repository Table'!$C$3:$C$1010,'Economic Cost Analysis'!B10,'Data Repository Table'!$B$3:$B$1010,'Economic Cost Analysis'!C10,'Data Repository Table'!$G$3:$G$1010,'Economic Cost Analysis'!D10,'Data Repository Table'!$H$3:$H$1010,'Economic Cost Analysis'!E10,'Data Repository Table'!$D$3:$D$1010,'Economic Cost Analysis'!$R$4)</f>
        <v>468307.17672499991</v>
      </c>
      <c r="S10" s="21">
        <f t="shared" si="0"/>
        <v>4863981.2092249971</v>
      </c>
      <c r="T10" s="7"/>
      <c r="U10" s="7"/>
      <c r="V10" s="7"/>
      <c r="W10" s="7"/>
    </row>
    <row r="11" spans="1:23" x14ac:dyDescent="0.25">
      <c r="A11" s="8" t="s">
        <v>62</v>
      </c>
      <c r="B11" s="8" t="s">
        <v>6</v>
      </c>
      <c r="C11" s="8" t="s">
        <v>35</v>
      </c>
      <c r="D11" s="8" t="s">
        <v>44</v>
      </c>
      <c r="E11" s="8" t="s">
        <v>30</v>
      </c>
      <c r="F11" s="27"/>
      <c r="G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Analysis'!$G$4)</f>
        <v>226478.76952499934</v>
      </c>
      <c r="H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Analysis'!$H$4)</f>
        <v>312928.04857500002</v>
      </c>
      <c r="I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Analysis'!$I$4)</f>
        <v>244993.61047499935</v>
      </c>
      <c r="J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Analysis'!$J$4)</f>
        <v>232539.08692499998</v>
      </c>
      <c r="K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Analysis'!$K$4)</f>
        <v>238807.31175000002</v>
      </c>
      <c r="L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Analysis'!$L$4)</f>
        <v>229683.42450000002</v>
      </c>
      <c r="M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Analysis'!$M$4)</f>
        <v>288539.74439999997</v>
      </c>
      <c r="N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Analysis'!$N$4)</f>
        <v>242919.90315</v>
      </c>
      <c r="O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Analysis'!$O$4)</f>
        <v>242366.59080000003</v>
      </c>
      <c r="P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Analysis'!$P$4)</f>
        <v>242893.06177500001</v>
      </c>
      <c r="Q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Analysis'!$Q$4)</f>
        <v>257924.84062500004</v>
      </c>
      <c r="R11" s="21">
        <f>SUMIFS('Data Repository Table'!$J$3:$J$1010,'Data Repository Table'!$A$3:$A$1010,"Financial Actual",'Data Repository Table'!$C$3:$C$1010,'Economic Cost Analysis'!B11,'Data Repository Table'!$B$3:$B$1010,'Economic Cost Analysis'!C11,'Data Repository Table'!$G$3:$G$1010,'Economic Cost Analysis'!D11,'Data Repository Table'!$H$3:$H$1010,'Economic Cost Analysis'!E11,'Data Repository Table'!$D$3:$D$1010,'Economic Cost Analysis'!$R$4)</f>
        <v>294053.34352500003</v>
      </c>
      <c r="S11" s="21">
        <f t="shared" si="0"/>
        <v>3054127.7360249986</v>
      </c>
      <c r="T11" s="7"/>
      <c r="U11" s="7"/>
      <c r="V11" s="7"/>
      <c r="W11" s="7"/>
    </row>
    <row r="12" spans="1:23" x14ac:dyDescent="0.25">
      <c r="A12" s="8" t="s">
        <v>62</v>
      </c>
      <c r="B12" s="8" t="s">
        <v>6</v>
      </c>
      <c r="C12" s="8" t="s">
        <v>35</v>
      </c>
      <c r="D12" s="8" t="s">
        <v>44</v>
      </c>
      <c r="E12" s="8" t="s">
        <v>31</v>
      </c>
      <c r="F12" s="27"/>
      <c r="G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Analysis'!$G$4)</f>
        <v>255837.1285374992</v>
      </c>
      <c r="H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Analysis'!$H$4)</f>
        <v>353492.79561249999</v>
      </c>
      <c r="I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Analysis'!$I$4)</f>
        <v>276752.04146249924</v>
      </c>
      <c r="J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Analysis'!$J$4)</f>
        <v>262683.04263749992</v>
      </c>
      <c r="K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Analysis'!$K$4)</f>
        <v>269763.81512500002</v>
      </c>
      <c r="L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Analysis'!$L$4)</f>
        <v>259457.20175000001</v>
      </c>
      <c r="M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Analysis'!$M$4)</f>
        <v>325943.04459999991</v>
      </c>
      <c r="N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Analysis'!$N$4)</f>
        <v>274409.52022499999</v>
      </c>
      <c r="O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Analysis'!$O$4)</f>
        <v>273784.48220000003</v>
      </c>
      <c r="P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Analysis'!$P$4)</f>
        <v>274379.19941249996</v>
      </c>
      <c r="Q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Analysis'!$Q$4)</f>
        <v>291359.54218749999</v>
      </c>
      <c r="R12" s="21">
        <f>SUMIFS('Data Repository Table'!$J$3:$J$1010,'Data Repository Table'!$A$3:$A$1010,"Financial Actual",'Data Repository Table'!$C$3:$C$1010,'Economic Cost Analysis'!B12,'Data Repository Table'!$B$3:$B$1010,'Economic Cost Analysis'!C12,'Data Repository Table'!$G$3:$G$1010,'Economic Cost Analysis'!D12,'Data Repository Table'!$H$3:$H$1010,'Economic Cost Analysis'!E12,'Data Repository Table'!$D$3:$D$1010,'Economic Cost Analysis'!$R$4)</f>
        <v>332171.36953749997</v>
      </c>
      <c r="S12" s="21">
        <f t="shared" si="0"/>
        <v>3450033.1832874976</v>
      </c>
      <c r="T12" s="7"/>
      <c r="U12" s="7"/>
      <c r="V12" s="7"/>
      <c r="W12" s="7"/>
    </row>
    <row r="13" spans="1:23" x14ac:dyDescent="0.25">
      <c r="A13" s="8" t="s">
        <v>62</v>
      </c>
      <c r="B13" s="8" t="s">
        <v>6</v>
      </c>
      <c r="C13" s="8" t="s">
        <v>35</v>
      </c>
      <c r="D13" s="8" t="s">
        <v>44</v>
      </c>
      <c r="E13" s="8" t="s">
        <v>32</v>
      </c>
      <c r="F13" s="27"/>
      <c r="G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Analysis'!$G$4)</f>
        <v>176150.15407499947</v>
      </c>
      <c r="H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Analysis'!$H$4)</f>
        <v>243388.48222500001</v>
      </c>
      <c r="I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Analysis'!$I$4)</f>
        <v>190550.58592499947</v>
      </c>
      <c r="J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Analysis'!$J$4)</f>
        <v>180863.73427499997</v>
      </c>
      <c r="K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Analysis'!$K$4)</f>
        <v>185739.02025</v>
      </c>
      <c r="L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Analysis'!$L$4)</f>
        <v>178642.66350000002</v>
      </c>
      <c r="M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Analysis'!$M$4)</f>
        <v>224419.80119999996</v>
      </c>
      <c r="N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Analysis'!$N$4)</f>
        <v>188937.70244999998</v>
      </c>
      <c r="O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Analysis'!$O$4)</f>
        <v>188507.34840000002</v>
      </c>
      <c r="P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Analysis'!$P$4)</f>
        <v>188916.82582500001</v>
      </c>
      <c r="Q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Analysis'!$Q$4)</f>
        <v>200608.20937500001</v>
      </c>
      <c r="R13" s="21">
        <f>SUMIFS('Data Repository Table'!$J$3:$J$1010,'Data Repository Table'!$A$3:$A$1010,"Financial Actual",'Data Repository Table'!$C$3:$C$1010,'Economic Cost Analysis'!B13,'Data Repository Table'!$B$3:$B$1010,'Economic Cost Analysis'!C13,'Data Repository Table'!$G$3:$G$1010,'Economic Cost Analysis'!D13,'Data Repository Table'!$H$3:$H$1010,'Economic Cost Analysis'!E13,'Data Repository Table'!$D$3:$D$1010,'Economic Cost Analysis'!$R$4)</f>
        <v>228708.15607500001</v>
      </c>
      <c r="S13" s="21">
        <f t="shared" si="0"/>
        <v>2375432.6835749988</v>
      </c>
      <c r="T13" s="7"/>
      <c r="U13" s="7"/>
      <c r="V13" s="7"/>
      <c r="W13" s="7"/>
    </row>
    <row r="14" spans="1:23" x14ac:dyDescent="0.25">
      <c r="A14" s="8" t="s">
        <v>62</v>
      </c>
      <c r="B14" s="8" t="s">
        <v>6</v>
      </c>
      <c r="C14" s="8" t="s">
        <v>35</v>
      </c>
      <c r="D14" s="8" t="s">
        <v>33</v>
      </c>
      <c r="E14" s="8" t="s">
        <v>34</v>
      </c>
      <c r="F14" s="28"/>
      <c r="G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Analysis'!$G$4)</f>
        <v>1153364.1040624965</v>
      </c>
      <c r="H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Analysis'!$H$4)</f>
        <v>1593615.0621875001</v>
      </c>
      <c r="I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Analysis'!$I$4)</f>
        <v>1247652.6459374966</v>
      </c>
      <c r="J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Analysis'!$J$4)</f>
        <v>1184226.8315625</v>
      </c>
      <c r="K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Analysis'!$K$4)</f>
        <v>1216148.346875</v>
      </c>
      <c r="L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Analysis'!$L$4)</f>
        <v>1169684.1062500002</v>
      </c>
      <c r="M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Analysis'!$M$4)</f>
        <v>1469415.3649999998</v>
      </c>
      <c r="N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Analysis'!$N$4)</f>
        <v>1237092.099375</v>
      </c>
      <c r="O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Analysis'!$O$4)</f>
        <v>1234274.3050000002</v>
      </c>
      <c r="P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Analysis'!$P$4)</f>
        <v>1236955.4071875</v>
      </c>
      <c r="Q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Analysis'!$Q$4)</f>
        <v>1313506.1328125</v>
      </c>
      <c r="R14" s="21">
        <f>SUMIFS('Data Repository Table'!$J$3:$J$1010,'Data Repository Table'!$A$3:$A$1010,"Financial Actual",'Data Repository Table'!$C$3:$C$1010,'Economic Cost Analysis'!B14,'Data Repository Table'!$B$3:$B$1010,'Economic Cost Analysis'!C14,'Data Repository Table'!$G$3:$G$1010,'Economic Cost Analysis'!D14,'Data Repository Table'!$H$3:$H$1010,'Economic Cost Analysis'!E14,'Data Repository Table'!$D$3:$D$1010,'Economic Cost Analysis'!$R$4)</f>
        <v>1497493.8790625001</v>
      </c>
      <c r="S14" s="21">
        <f t="shared" si="0"/>
        <v>15553428.285312492</v>
      </c>
      <c r="T14" s="7"/>
      <c r="U14" s="7"/>
      <c r="V14" s="7"/>
      <c r="W14" s="7"/>
    </row>
    <row r="15" spans="1:23" ht="15.75" thickBot="1" x14ac:dyDescent="0.3">
      <c r="A15" s="8" t="s">
        <v>39</v>
      </c>
      <c r="B15" s="8" t="s">
        <v>6</v>
      </c>
      <c r="C15" s="8"/>
      <c r="D15" s="8"/>
      <c r="E15" s="8"/>
      <c r="F15" s="28"/>
      <c r="G15" s="36">
        <f>SUMIFS('Data Repository Table'!$J$3:$J$1010,'Data Repository Table'!$A$3:$A$1010,'Economic Cost Analysis'!A15,'Data Repository Table'!$C$3:$C$1010,'Economic Cost Analysis'!B15,'Data Repository Table'!$D$3:$D$1010,'Economic Cost Analysis'!$G$4)</f>
        <v>181.933291</v>
      </c>
      <c r="H15" s="36">
        <f>SUMIFS('Data Repository Table'!$J$3:$J$1010,'Data Repository Table'!$A$3:$A$1010,'Economic Cost Analysis'!A15,'Data Repository Table'!$C$3:$C$1010,'Economic Cost Analysis'!B15,'Data Repository Table'!$D$3:$D$1010,'Economic Cost Analysis'!$H$4)</f>
        <v>187.44394299999999</v>
      </c>
      <c r="I15" s="36">
        <f>SUMIFS('Data Repository Table'!$J$3:$J$1010,'Data Repository Table'!$A$3:$A$1010,'Economic Cost Analysis'!A15,'Data Repository Table'!$C$3:$C$1010,'Economic Cost Analysis'!B15,'Data Repository Table'!$D$3:$D$1010,'Economic Cost Analysis'!$I$4)</f>
        <v>184.77365699999999</v>
      </c>
      <c r="J15" s="36">
        <f>SUMIFS('Data Repository Table'!$J$3:$J$1010,'Data Repository Table'!$A$3:$A$1010,'Economic Cost Analysis'!A15,'Data Repository Table'!$C$3:$C$1010,'Economic Cost Analysis'!B15,'Data Repository Table'!$D$3:$D$1010,'Economic Cost Analysis'!$J$4)</f>
        <v>191.54109299999999</v>
      </c>
      <c r="K15" s="36">
        <f>SUMIFS('Data Repository Table'!$J$3:$J$1010,'Data Repository Table'!$A$3:$A$1010,'Economic Cost Analysis'!A15,'Data Repository Table'!$C$3:$C$1010,'Economic Cost Analysis'!B15,'Data Repository Table'!$D$3:$D$1010,'Economic Cost Analysis'!$K$4)</f>
        <v>98.096062000000003</v>
      </c>
      <c r="L15" s="36">
        <f>SUMIFS('Data Repository Table'!$J$3:$J$1010,'Data Repository Table'!$A$3:$A$1010,'Economic Cost Analysis'!A15,'Data Repository Table'!$C$3:$C$1010,'Economic Cost Analysis'!B15,'Data Repository Table'!$D$3:$D$1010,'Economic Cost Analysis'!$L$4)</f>
        <v>185.30685299999999</v>
      </c>
      <c r="M15" s="36">
        <f>SUMIFS('Data Repository Table'!$J$3:$J$1010,'Data Repository Table'!$A$3:$A$1010,'Economic Cost Analysis'!A15,'Data Repository Table'!$C$3:$C$1010,'Economic Cost Analysis'!B15,'Data Repository Table'!$D$3:$D$1010,'Economic Cost Analysis'!$M$4)</f>
        <v>186.90143900000001</v>
      </c>
      <c r="N15" s="36">
        <f>SUMIFS('Data Repository Table'!$J$3:$J$1010,'Data Repository Table'!$A$3:$A$1010,'Economic Cost Analysis'!A15,'Data Repository Table'!$C$3:$C$1010,'Economic Cost Analysis'!B15,'Data Repository Table'!$D$3:$D$1010,'Economic Cost Analysis'!$N$4)</f>
        <v>158.58676500000001</v>
      </c>
      <c r="O15" s="36">
        <f>SUMIFS('Data Repository Table'!$J$3:$J$1010,'Data Repository Table'!$A$3:$A$1010,'Economic Cost Analysis'!A15,'Data Repository Table'!$C$3:$C$1010,'Economic Cost Analysis'!B15,'Data Repository Table'!$D$3:$D$1010,'Economic Cost Analysis'!$O$4)</f>
        <v>191.40367599999999</v>
      </c>
      <c r="P15" s="36">
        <f>SUMIFS('Data Repository Table'!$J$3:$J$1010,'Data Repository Table'!$A$3:$A$1010,'Economic Cost Analysis'!A15,'Data Repository Table'!$C$3:$C$1010,'Economic Cost Analysis'!B15,'Data Repository Table'!$D$3:$D$1010,'Economic Cost Analysis'!$P$4)</f>
        <v>171.057864</v>
      </c>
      <c r="Q15" s="36">
        <f>SUMIFS('Data Repository Table'!$J$3:$J$1010,'Data Repository Table'!$A$3:$A$1010,'Economic Cost Analysis'!A15,'Data Repository Table'!$C$3:$C$1010,'Economic Cost Analysis'!B15,'Data Repository Table'!$D$3:$D$1010,'Economic Cost Analysis'!$Q$4)</f>
        <v>169.28699900000001</v>
      </c>
      <c r="R15" s="36">
        <f>SUMIFS('Data Repository Table'!$J$3:$J$1010,'Data Repository Table'!$A$3:$A$1010,'Economic Cost Analysis'!A15,'Data Repository Table'!$C$3:$C$1010,'Economic Cost Analysis'!B15,'Data Repository Table'!$D$3:$D$1010,'Economic Cost Analysis'!$R$4)</f>
        <v>142.50871699999999</v>
      </c>
      <c r="S15" s="36">
        <f t="shared" si="0"/>
        <v>2048.8403589999998</v>
      </c>
      <c r="T15" s="7"/>
      <c r="U15" s="7"/>
      <c r="V15" s="7"/>
      <c r="W15" s="7"/>
    </row>
    <row r="16" spans="1:23" s="41" customFormat="1" ht="16.5" thickTop="1" thickBot="1" x14ac:dyDescent="0.3">
      <c r="A16" s="63"/>
      <c r="B16" s="64" t="s">
        <v>6</v>
      </c>
      <c r="C16" s="65"/>
      <c r="D16" s="65"/>
      <c r="E16" s="64" t="s">
        <v>63</v>
      </c>
      <c r="F16" s="65"/>
      <c r="G16" s="62">
        <f>SUM(G7:G14)/'Economic Cost Analysis'!G15*1000</f>
        <v>19008554.4604031</v>
      </c>
      <c r="H16" s="62">
        <f>SUM(H7:H14)/'Economic Cost Analysis'!H15*1000</f>
        <v>25492172.623052564</v>
      </c>
      <c r="I16" s="62">
        <f>SUM(I7:I14)/'Economic Cost Analysis'!I15*1000</f>
        <v>20246430.814356368</v>
      </c>
      <c r="J16" s="62">
        <f>SUM(J7:J14)/'Economic Cost Analysis'!J15*1000</f>
        <v>18538208.897820558</v>
      </c>
      <c r="K16" s="62">
        <f>SUM(K7:K14)/'Economic Cost Analysis'!K15*1000</f>
        <v>37173188.73459211</v>
      </c>
      <c r="L16" s="62">
        <f>SUM(L7:L14)/'Economic Cost Analysis'!L15*1000</f>
        <v>18926571.259334378</v>
      </c>
      <c r="M16" s="62">
        <f>SUM(M7:M14)/'Economic Cost Analysis'!M15*1000</f>
        <v>28088710.165040504</v>
      </c>
      <c r="N16" s="62">
        <f>SUM(N7:N14)/'Economic Cost Analysis'!N15*1000</f>
        <v>27869870.996564563</v>
      </c>
      <c r="O16" s="62">
        <f>SUM(O7:O14)/'Economic Cost Analysis'!O15*1000</f>
        <v>23038875.551690031</v>
      </c>
      <c r="P16" s="62">
        <f>SUM(P7:P14)/'Economic Cost Analysis'!P15*1000</f>
        <v>25835142.653285149</v>
      </c>
      <c r="Q16" s="62">
        <f>SUM(Q7:Q14)/'Economic Cost Analysis'!Q15*1000</f>
        <v>27720966.236714665</v>
      </c>
      <c r="R16" s="62">
        <f>SUM(R7:R14)/'Economic Cost Analysis'!R15*1000</f>
        <v>37542526.065045901</v>
      </c>
      <c r="S16" s="62">
        <f>SUM(S7:S14)/'Economic Cost Analysis'!S15*1000</f>
        <v>25001374.005209882</v>
      </c>
      <c r="T16" s="39"/>
      <c r="U16" s="39"/>
      <c r="V16" s="39"/>
      <c r="W16" s="39"/>
    </row>
    <row r="17" spans="1:23" ht="15.75" thickTop="1" x14ac:dyDescent="0.25">
      <c r="A17" s="14"/>
      <c r="B17" s="14"/>
      <c r="C17" s="14"/>
      <c r="D17" s="14"/>
      <c r="E17" s="14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6"/>
      <c r="S17" s="11"/>
      <c r="T17" s="11"/>
      <c r="U17" s="11"/>
      <c r="V17" s="11"/>
      <c r="W17" s="11"/>
    </row>
    <row r="18" spans="1:23" x14ac:dyDescent="0.25">
      <c r="A18" s="8" t="s">
        <v>62</v>
      </c>
      <c r="B18" s="8" t="s">
        <v>8</v>
      </c>
      <c r="C18" s="8" t="s">
        <v>35</v>
      </c>
      <c r="D18" s="8" t="s">
        <v>24</v>
      </c>
      <c r="E18" s="8" t="s">
        <v>25</v>
      </c>
      <c r="F18" s="27"/>
      <c r="G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Analysis'!$G$4)</f>
        <v>2533034.5131168002</v>
      </c>
      <c r="H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Analysis'!$H$4)</f>
        <v>3051574.1625600001</v>
      </c>
      <c r="I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Analysis'!$I$4)</f>
        <v>3084202.7580672004</v>
      </c>
      <c r="J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Analysis'!$J$4)</f>
        <v>4135202.765971201</v>
      </c>
      <c r="K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Analysis'!$K$4)</f>
        <v>4473275.8948415993</v>
      </c>
      <c r="L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Analysis'!$L$4)</f>
        <v>3464957.9260800011</v>
      </c>
      <c r="M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Analysis'!$M$4)</f>
        <v>4049642.8266000003</v>
      </c>
      <c r="N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Analysis'!$N$4)</f>
        <v>4767948.2214000002</v>
      </c>
      <c r="O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Analysis'!$O$4)</f>
        <v>4346722.8083999995</v>
      </c>
      <c r="P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Analysis'!$P$4)</f>
        <v>4671541.1274000006</v>
      </c>
      <c r="Q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Analysis'!$Q$4)</f>
        <v>5478104.6040000012</v>
      </c>
      <c r="R18" s="21">
        <f>SUMIFS('Data Repository Table'!$J$3:$J$1010,'Data Repository Table'!$A$3:$A$1010,"Financial Actual",'Data Repository Table'!$C$3:$C$1010,'Economic Cost Analysis'!B18,'Data Repository Table'!$B$3:$B$1010,'Economic Cost Analysis'!C18,'Data Repository Table'!$G$3:$G$1010,'Economic Cost Analysis'!D18,'Data Repository Table'!$H$3:$H$1010,'Economic Cost Analysis'!E18,'Data Repository Table'!$D$3:$D$1010,'Economic Cost Analysis'!$R$4)</f>
        <v>2269805.1667200001</v>
      </c>
      <c r="S18" s="21">
        <f t="shared" ref="S18:S26" si="1">SUM(G18:R18)</f>
        <v>46326012.775156811</v>
      </c>
      <c r="T18" s="7"/>
      <c r="U18" s="7"/>
      <c r="V18" s="7"/>
      <c r="W18" s="7"/>
    </row>
    <row r="19" spans="1:23" x14ac:dyDescent="0.25">
      <c r="A19" s="8" t="s">
        <v>62</v>
      </c>
      <c r="B19" s="8" t="s">
        <v>8</v>
      </c>
      <c r="C19" s="8" t="s">
        <v>35</v>
      </c>
      <c r="D19" s="8" t="s">
        <v>26</v>
      </c>
      <c r="E19" s="8" t="s">
        <v>27</v>
      </c>
      <c r="F19" s="27"/>
      <c r="G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Analysis'!$G$4)</f>
        <v>1266517.2565584001</v>
      </c>
      <c r="H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Analysis'!$H$4)</f>
        <v>1525787.08128</v>
      </c>
      <c r="I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Analysis'!$I$4)</f>
        <v>1542101.3790336002</v>
      </c>
      <c r="J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Analysis'!$J$4)</f>
        <v>2067601.3829856005</v>
      </c>
      <c r="K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Analysis'!$K$4)</f>
        <v>2236637.9474207996</v>
      </c>
      <c r="L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Analysis'!$L$4)</f>
        <v>1732478.9630400005</v>
      </c>
      <c r="M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Analysis'!$M$4)</f>
        <v>2024821.4133000001</v>
      </c>
      <c r="N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Analysis'!$N$4)</f>
        <v>2383974.1107000001</v>
      </c>
      <c r="O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Analysis'!$O$4)</f>
        <v>2173361.4041999998</v>
      </c>
      <c r="P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Analysis'!$P$4)</f>
        <v>2335770.5637000003</v>
      </c>
      <c r="Q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Analysis'!$Q$4)</f>
        <v>2739052.3020000006</v>
      </c>
      <c r="R19" s="21">
        <f>SUMIFS('Data Repository Table'!$J$3:$J$1010,'Data Repository Table'!$A$3:$A$1010,"Financial Actual",'Data Repository Table'!$C$3:$C$1010,'Economic Cost Analysis'!B19,'Data Repository Table'!$B$3:$B$1010,'Economic Cost Analysis'!C19,'Data Repository Table'!$G$3:$G$1010,'Economic Cost Analysis'!D19,'Data Repository Table'!$H$3:$H$1010,'Economic Cost Analysis'!E19,'Data Repository Table'!$D$3:$D$1010,'Economic Cost Analysis'!$R$4)</f>
        <v>1134902.58336</v>
      </c>
      <c r="S19" s="21">
        <f t="shared" si="1"/>
        <v>23163006.387578405</v>
      </c>
      <c r="T19" s="7"/>
      <c r="U19" s="7"/>
      <c r="V19" s="7"/>
      <c r="W19" s="7"/>
    </row>
    <row r="20" spans="1:23" x14ac:dyDescent="0.25">
      <c r="A20" s="8" t="s">
        <v>62</v>
      </c>
      <c r="B20" s="8" t="s">
        <v>8</v>
      </c>
      <c r="C20" s="8" t="s">
        <v>35</v>
      </c>
      <c r="D20" s="8" t="s">
        <v>26</v>
      </c>
      <c r="E20" s="8" t="s">
        <v>28</v>
      </c>
      <c r="F20" s="27"/>
      <c r="G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Analysis'!$G$4)</f>
        <v>1055431.0471320001</v>
      </c>
      <c r="H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Analysis'!$H$4)</f>
        <v>1271489.2344000002</v>
      </c>
      <c r="I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Analysis'!$I$4)</f>
        <v>1285084.4825280001</v>
      </c>
      <c r="J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Analysis'!$J$4)</f>
        <v>1723001.1524880002</v>
      </c>
      <c r="K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Analysis'!$K$4)</f>
        <v>1863864.9561839998</v>
      </c>
      <c r="L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Analysis'!$L$4)</f>
        <v>1443732.4692000004</v>
      </c>
      <c r="M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Analysis'!$M$4)</f>
        <v>1687351.1777500003</v>
      </c>
      <c r="N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Analysis'!$N$4)</f>
        <v>1986645.0922500002</v>
      </c>
      <c r="O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Analysis'!$O$4)</f>
        <v>1811134.5035000001</v>
      </c>
      <c r="P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Analysis'!$P$4)</f>
        <v>1946475.4697500004</v>
      </c>
      <c r="Q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Analysis'!$Q$4)</f>
        <v>2282543.5850000004</v>
      </c>
      <c r="R20" s="21">
        <f>SUMIFS('Data Repository Table'!$J$3:$J$1010,'Data Repository Table'!$A$3:$A$1010,"Financial Actual",'Data Repository Table'!$C$3:$C$1010,'Economic Cost Analysis'!B20,'Data Repository Table'!$B$3:$B$1010,'Economic Cost Analysis'!C20,'Data Repository Table'!$G$3:$G$1010,'Economic Cost Analysis'!D20,'Data Repository Table'!$H$3:$H$1010,'Economic Cost Analysis'!E20,'Data Repository Table'!$D$3:$D$1010,'Economic Cost Analysis'!$R$4)</f>
        <v>945752.15280000004</v>
      </c>
      <c r="S20" s="21">
        <f t="shared" si="1"/>
        <v>19302505.322982002</v>
      </c>
      <c r="T20" s="7"/>
      <c r="U20" s="7"/>
      <c r="V20" s="7"/>
      <c r="W20" s="7"/>
    </row>
    <row r="21" spans="1:23" x14ac:dyDescent="0.25">
      <c r="A21" s="8" t="s">
        <v>62</v>
      </c>
      <c r="B21" s="8" t="s">
        <v>8</v>
      </c>
      <c r="C21" s="8" t="s">
        <v>35</v>
      </c>
      <c r="D21" s="8" t="s">
        <v>44</v>
      </c>
      <c r="E21" s="8" t="s">
        <v>29</v>
      </c>
      <c r="F21" s="27"/>
      <c r="G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Analysis'!$G$4)</f>
        <v>996326.908492608</v>
      </c>
      <c r="H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Analysis'!$H$4)</f>
        <v>1200285.8372736</v>
      </c>
      <c r="I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Analysis'!$I$4)</f>
        <v>1213119.7515064322</v>
      </c>
      <c r="J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Analysis'!$J$4)</f>
        <v>1626513.0879486722</v>
      </c>
      <c r="K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Analysis'!$K$4)</f>
        <v>1759488.5186376958</v>
      </c>
      <c r="L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Analysis'!$L$4)</f>
        <v>1362883.4509248002</v>
      </c>
      <c r="M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Analysis'!$M$4)</f>
        <v>1592859.5117959999</v>
      </c>
      <c r="N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Analysis'!$N$4)</f>
        <v>1875392.9670840001</v>
      </c>
      <c r="O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Analysis'!$O$4)</f>
        <v>1709710.9713039999</v>
      </c>
      <c r="P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Analysis'!$P$4)</f>
        <v>1837472.8434440002</v>
      </c>
      <c r="Q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Analysis'!$Q$4)</f>
        <v>2154721.1442400003</v>
      </c>
      <c r="R21" s="21">
        <f>SUMIFS('Data Repository Table'!$J$3:$J$1010,'Data Repository Table'!$A$3:$A$1010,"Financial Actual",'Data Repository Table'!$C$3:$C$1010,'Economic Cost Analysis'!B21,'Data Repository Table'!$B$3:$B$1010,'Economic Cost Analysis'!C21,'Data Repository Table'!$G$3:$G$1010,'Economic Cost Analysis'!D21,'Data Repository Table'!$H$3:$H$1010,'Economic Cost Analysis'!E21,'Data Repository Table'!$D$3:$D$1010,'Economic Cost Analysis'!$R$4)</f>
        <v>892790.0322432</v>
      </c>
      <c r="S21" s="21">
        <f t="shared" si="1"/>
        <v>18221565.024895009</v>
      </c>
      <c r="T21" s="7"/>
      <c r="U21" s="7"/>
      <c r="V21" s="7"/>
      <c r="W21" s="7"/>
    </row>
    <row r="22" spans="1:23" x14ac:dyDescent="0.25">
      <c r="A22" s="8" t="s">
        <v>62</v>
      </c>
      <c r="B22" s="8" t="s">
        <v>8</v>
      </c>
      <c r="C22" s="8" t="s">
        <v>35</v>
      </c>
      <c r="D22" s="8" t="s">
        <v>44</v>
      </c>
      <c r="E22" s="8" t="s">
        <v>30</v>
      </c>
      <c r="F22" s="27"/>
      <c r="G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Analysis'!$G$4)</f>
        <v>869931.04490880016</v>
      </c>
      <c r="H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Analysis'!$H$4)</f>
        <v>1048015.3689600001</v>
      </c>
      <c r="I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Analysis'!$I$4)</f>
        <v>1059221.1492352001</v>
      </c>
      <c r="J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Analysis'!$J$4)</f>
        <v>1420170.6468992003</v>
      </c>
      <c r="K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Analysis'!$K$4)</f>
        <v>1536276.5699455999</v>
      </c>
      <c r="L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Analysis'!$L$4)</f>
        <v>785390.46324480022</v>
      </c>
      <c r="M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Analysis'!$M$4)</f>
        <v>734335.23255680013</v>
      </c>
      <c r="N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Analysis'!$N$4)</f>
        <v>864587.94414720009</v>
      </c>
      <c r="O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Analysis'!$O$4)</f>
        <v>788205.73592320003</v>
      </c>
      <c r="P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Analysis'!$P$4)</f>
        <v>847106.12443520024</v>
      </c>
      <c r="Q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Analysis'!$Q$4)</f>
        <v>993362.96819200017</v>
      </c>
      <c r="R22" s="21">
        <f>SUMIFS('Data Repository Table'!$J$3:$J$1010,'Data Repository Table'!$A$3:$A$1010,"Financial Actual",'Data Repository Table'!$C$3:$C$1010,'Economic Cost Analysis'!B22,'Data Repository Table'!$B$3:$B$1010,'Economic Cost Analysis'!C22,'Data Repository Table'!$G$3:$G$1010,'Economic Cost Analysis'!D22,'Data Repository Table'!$H$3:$H$1010,'Economic Cost Analysis'!E22,'Data Repository Table'!$D$3:$D$1010,'Economic Cost Analysis'!$R$4)</f>
        <v>514489.17112320004</v>
      </c>
      <c r="S22" s="21">
        <f t="shared" si="1"/>
        <v>11461092.4195712</v>
      </c>
      <c r="T22" s="7"/>
      <c r="U22" s="7"/>
      <c r="V22" s="7"/>
      <c r="W22" s="7"/>
    </row>
    <row r="23" spans="1:23" x14ac:dyDescent="0.25">
      <c r="A23" s="8" t="s">
        <v>62</v>
      </c>
      <c r="B23" s="8" t="s">
        <v>8</v>
      </c>
      <c r="C23" s="8" t="s">
        <v>35</v>
      </c>
      <c r="D23" s="8" t="s">
        <v>44</v>
      </c>
      <c r="E23" s="8" t="s">
        <v>31</v>
      </c>
      <c r="F23" s="27"/>
      <c r="G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Analysis'!$G$4)</f>
        <v>921103.45931519999</v>
      </c>
      <c r="H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Analysis'!$H$4)</f>
        <v>1109663.3318399999</v>
      </c>
      <c r="I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Analysis'!$I$4)</f>
        <v>1121528.2756608</v>
      </c>
      <c r="J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Analysis'!$J$4)</f>
        <v>1503710.0967168</v>
      </c>
      <c r="K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Analysis'!$K$4)</f>
        <v>1626645.7799423998</v>
      </c>
      <c r="L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Analysis'!$L$4)</f>
        <v>831589.90225920011</v>
      </c>
      <c r="M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Analysis'!$M$4)</f>
        <v>777531.42270720005</v>
      </c>
      <c r="N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Analysis'!$N$4)</f>
        <v>915446.05850879999</v>
      </c>
      <c r="O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Analysis'!$O$4)</f>
        <v>834570.77921279997</v>
      </c>
      <c r="P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Analysis'!$P$4)</f>
        <v>896935.89646080008</v>
      </c>
      <c r="Q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Analysis'!$Q$4)</f>
        <v>1051796.083968</v>
      </c>
      <c r="R23" s="21">
        <f>SUMIFS('Data Repository Table'!$J$3:$J$1010,'Data Repository Table'!$A$3:$A$1010,"Financial Actual",'Data Repository Table'!$C$3:$C$1010,'Economic Cost Analysis'!B23,'Data Repository Table'!$B$3:$B$1010,'Economic Cost Analysis'!C23,'Data Repository Table'!$G$3:$G$1010,'Economic Cost Analysis'!D23,'Data Repository Table'!$H$3:$H$1010,'Economic Cost Analysis'!E23,'Data Repository Table'!$D$3:$D$1010,'Economic Cost Analysis'!$R$4)</f>
        <v>544753.24001279997</v>
      </c>
      <c r="S23" s="21">
        <f t="shared" si="1"/>
        <v>12135274.3266048</v>
      </c>
      <c r="T23" s="7"/>
      <c r="U23" s="7"/>
      <c r="V23" s="7"/>
      <c r="W23" s="7"/>
    </row>
    <row r="24" spans="1:23" x14ac:dyDescent="0.25">
      <c r="A24" s="8" t="s">
        <v>62</v>
      </c>
      <c r="B24" s="8" t="s">
        <v>8</v>
      </c>
      <c r="C24" s="8" t="s">
        <v>35</v>
      </c>
      <c r="D24" s="8" t="s">
        <v>44</v>
      </c>
      <c r="E24" s="8" t="s">
        <v>32</v>
      </c>
      <c r="F24" s="27"/>
      <c r="G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Analysis'!$G$4)</f>
        <v>498931.04046240001</v>
      </c>
      <c r="H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Analysis'!$H$4)</f>
        <v>601067.63808000006</v>
      </c>
      <c r="I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Analysis'!$I$4)</f>
        <v>607494.48264960002</v>
      </c>
      <c r="J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Analysis'!$J$4)</f>
        <v>814509.63572160015</v>
      </c>
      <c r="K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Analysis'!$K$4)</f>
        <v>881099.79746879986</v>
      </c>
      <c r="L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Analysis'!$L$4)</f>
        <v>450444.53039040015</v>
      </c>
      <c r="M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Analysis'!$M$4)</f>
        <v>421162.85396640003</v>
      </c>
      <c r="N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Analysis'!$N$4)</f>
        <v>495866.61502560001</v>
      </c>
      <c r="O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Analysis'!$O$4)</f>
        <v>452059.1720736</v>
      </c>
      <c r="P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Analysis'!$P$4)</f>
        <v>485840.2772496001</v>
      </c>
      <c r="Q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Analysis'!$Q$4)</f>
        <v>569722.87881600007</v>
      </c>
      <c r="R24" s="21">
        <f>SUMIFS('Data Repository Table'!$J$3:$J$1010,'Data Repository Table'!$A$3:$A$1010,"Financial Actual",'Data Repository Table'!$C$3:$C$1010,'Economic Cost Analysis'!B24,'Data Repository Table'!$B$3:$B$1010,'Economic Cost Analysis'!C24,'Data Repository Table'!$G$3:$G$1010,'Economic Cost Analysis'!D24,'Data Repository Table'!$H$3:$H$1010,'Economic Cost Analysis'!E24,'Data Repository Table'!$D$3:$D$1010,'Economic Cost Analysis'!$R$4)</f>
        <v>295074.67167360004</v>
      </c>
      <c r="S24" s="21">
        <f t="shared" si="1"/>
        <v>6573273.5935776001</v>
      </c>
      <c r="T24" s="7"/>
      <c r="U24" s="7"/>
      <c r="V24" s="7"/>
      <c r="W24" s="7"/>
    </row>
    <row r="25" spans="1:23" x14ac:dyDescent="0.25">
      <c r="A25" s="8" t="s">
        <v>62</v>
      </c>
      <c r="B25" s="8" t="s">
        <v>8</v>
      </c>
      <c r="C25" s="8" t="s">
        <v>35</v>
      </c>
      <c r="D25" s="8" t="s">
        <v>33</v>
      </c>
      <c r="E25" s="8" t="s">
        <v>34</v>
      </c>
      <c r="F25" s="28"/>
      <c r="G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Analysis'!$G$4)</f>
        <v>3198275.9004000002</v>
      </c>
      <c r="H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Analysis'!$H$4)</f>
        <v>3852997.68</v>
      </c>
      <c r="I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Analysis'!$I$4)</f>
        <v>3894195.4016000004</v>
      </c>
      <c r="J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Analysis'!$J$4)</f>
        <v>5221215.6136000007</v>
      </c>
      <c r="K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Analysis'!$K$4)</f>
        <v>5648075.6247999994</v>
      </c>
      <c r="L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Analysis'!$L$4)</f>
        <v>2887464.9384000008</v>
      </c>
      <c r="M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Analysis'!$M$4)</f>
        <v>2699761.8844000003</v>
      </c>
      <c r="N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Analysis'!$N$4)</f>
        <v>3178632.1476000003</v>
      </c>
      <c r="O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Analysis'!$O$4)</f>
        <v>2897815.2056</v>
      </c>
      <c r="P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Analysis'!$P$4)</f>
        <v>3114360.7516000005</v>
      </c>
      <c r="Q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Analysis'!$Q$4)</f>
        <v>3652069.7360000005</v>
      </c>
      <c r="R25" s="21">
        <f>SUMIFS('Data Repository Table'!$J$3:$J$1010,'Data Repository Table'!$A$3:$A$1010,"Financial Actual",'Data Repository Table'!$C$3:$C$1010,'Economic Cost Analysis'!B25,'Data Repository Table'!$B$3:$B$1010,'Economic Cost Analysis'!C25,'Data Repository Table'!$G$3:$G$1010,'Economic Cost Analysis'!D25,'Data Repository Table'!$H$3:$H$1010,'Economic Cost Analysis'!E25,'Data Repository Table'!$D$3:$D$1010,'Economic Cost Analysis'!$R$4)</f>
        <v>1891504.3056000001</v>
      </c>
      <c r="S25" s="21">
        <f t="shared" si="1"/>
        <v>42136369.189600006</v>
      </c>
      <c r="T25" s="7"/>
      <c r="U25" s="7"/>
      <c r="V25" s="7"/>
      <c r="W25" s="7"/>
    </row>
    <row r="26" spans="1:23" ht="15.75" thickBot="1" x14ac:dyDescent="0.3">
      <c r="A26" s="8" t="s">
        <v>39</v>
      </c>
      <c r="B26" s="8" t="s">
        <v>8</v>
      </c>
      <c r="C26" s="8"/>
      <c r="D26" s="8"/>
      <c r="E26" s="8"/>
      <c r="F26" s="28"/>
      <c r="G26" s="36">
        <f>SUMIFS('Data Repository Table'!$J$3:$J$1010,'Data Repository Table'!$A$3:$A$1010,'Economic Cost Analysis'!A26,'Data Repository Table'!$C$3:$C$1010,'Economic Cost Analysis'!B26,'Data Repository Table'!$D$3:$D$1010,'Economic Cost Analysis'!$G$4)</f>
        <v>214.968999</v>
      </c>
      <c r="H26" s="36">
        <f>SUMIFS('Data Repository Table'!$J$3:$J$1010,'Data Repository Table'!$A$3:$A$1010,'Economic Cost Analysis'!A26,'Data Repository Table'!$C$3:$C$1010,'Economic Cost Analysis'!B26,'Data Repository Table'!$D$3:$D$1010,'Economic Cost Analysis'!$H$4)</f>
        <v>228.199051</v>
      </c>
      <c r="I26" s="36">
        <f>SUMIFS('Data Repository Table'!$J$3:$J$1010,'Data Repository Table'!$A$3:$A$1010,'Economic Cost Analysis'!A26,'Data Repository Table'!$C$3:$C$1010,'Economic Cost Analysis'!B26,'Data Repository Table'!$D$3:$D$1010,'Economic Cost Analysis'!$I$4)</f>
        <v>216.53646700000002</v>
      </c>
      <c r="J26" s="36">
        <f>SUMIFS('Data Repository Table'!$J$3:$J$1010,'Data Repository Table'!$A$3:$A$1010,'Economic Cost Analysis'!A26,'Data Repository Table'!$C$3:$C$1010,'Economic Cost Analysis'!B26,'Data Repository Table'!$D$3:$D$1010,'Economic Cost Analysis'!$J$4)</f>
        <v>236.760276</v>
      </c>
      <c r="K26" s="36">
        <f>SUMIFS('Data Repository Table'!$J$3:$J$1010,'Data Repository Table'!$A$3:$A$1010,'Economic Cost Analysis'!A26,'Data Repository Table'!$C$3:$C$1010,'Economic Cost Analysis'!B26,'Data Repository Table'!$D$3:$D$1010,'Economic Cost Analysis'!$K$4)</f>
        <v>232.052864</v>
      </c>
      <c r="L26" s="36">
        <f>SUMIFS('Data Repository Table'!$J$3:$J$1010,'Data Repository Table'!$A$3:$A$1010,'Economic Cost Analysis'!A26,'Data Repository Table'!$C$3:$C$1010,'Economic Cost Analysis'!B26,'Data Repository Table'!$D$3:$D$1010,'Economic Cost Analysis'!$L$4)</f>
        <v>240.21016</v>
      </c>
      <c r="M26" s="36">
        <f>SUMIFS('Data Repository Table'!$J$3:$J$1010,'Data Repository Table'!$A$3:$A$1010,'Economic Cost Analysis'!A26,'Data Repository Table'!$C$3:$C$1010,'Economic Cost Analysis'!B26,'Data Repository Table'!$D$3:$D$1010,'Economic Cost Analysis'!$M$4)</f>
        <v>288.160549</v>
      </c>
      <c r="N26" s="36">
        <f>SUMIFS('Data Repository Table'!$J$3:$J$1010,'Data Repository Table'!$A$3:$A$1010,'Economic Cost Analysis'!A26,'Data Repository Table'!$C$3:$C$1010,'Economic Cost Analysis'!B26,'Data Repository Table'!$D$3:$D$1010,'Economic Cost Analysis'!$N$4)</f>
        <v>306.884524</v>
      </c>
      <c r="O26" s="36">
        <f>SUMIFS('Data Repository Table'!$J$3:$J$1010,'Data Repository Table'!$A$3:$A$1010,'Economic Cost Analysis'!A26,'Data Repository Table'!$C$3:$C$1010,'Economic Cost Analysis'!B26,'Data Repository Table'!$D$3:$D$1010,'Economic Cost Analysis'!$O$4)</f>
        <v>367.65100600000005</v>
      </c>
      <c r="P26" s="36">
        <f>SUMIFS('Data Repository Table'!$J$3:$J$1010,'Data Repository Table'!$A$3:$A$1010,'Economic Cost Analysis'!A26,'Data Repository Table'!$C$3:$C$1010,'Economic Cost Analysis'!B26,'Data Repository Table'!$D$3:$D$1010,'Economic Cost Analysis'!$P$4)</f>
        <v>351.99016599999999</v>
      </c>
      <c r="Q26" s="36">
        <f>SUMIFS('Data Repository Table'!$J$3:$J$1010,'Data Repository Table'!$A$3:$A$1010,'Economic Cost Analysis'!A26,'Data Repository Table'!$C$3:$C$1010,'Economic Cost Analysis'!B26,'Data Repository Table'!$D$3:$D$1010,'Economic Cost Analysis'!$Q$4)</f>
        <v>362.822</v>
      </c>
      <c r="R26" s="36">
        <f>SUMIFS('Data Repository Table'!$J$3:$J$1010,'Data Repository Table'!$A$3:$A$1010,'Economic Cost Analysis'!A26,'Data Repository Table'!$C$3:$C$1010,'Economic Cost Analysis'!B26,'Data Repository Table'!$D$3:$D$1010,'Economic Cost Analysis'!$R$4)</f>
        <v>260.31229999999999</v>
      </c>
      <c r="S26" s="36">
        <f t="shared" si="1"/>
        <v>3306.5483620000005</v>
      </c>
      <c r="T26" s="96">
        <f>SUM(M26:O26)</f>
        <v>962.69607900000005</v>
      </c>
      <c r="U26" s="7"/>
      <c r="V26" s="7"/>
      <c r="W26" s="7"/>
    </row>
    <row r="27" spans="1:23" s="41" customFormat="1" ht="16.5" thickTop="1" thickBot="1" x14ac:dyDescent="0.3">
      <c r="A27" s="63"/>
      <c r="B27" s="64"/>
      <c r="C27" s="65"/>
      <c r="D27" s="65"/>
      <c r="E27" s="64" t="s">
        <v>63</v>
      </c>
      <c r="F27" s="65"/>
      <c r="G27" s="62">
        <f>SUM(G18:G25)/G26*1000</f>
        <v>52749704.483604208</v>
      </c>
      <c r="H27" s="62">
        <f t="shared" ref="H27:S27" si="2">SUM(H18:H25)/H26*1000</f>
        <v>59863878.813385598</v>
      </c>
      <c r="I27" s="62">
        <f t="shared" si="2"/>
        <v>63762690.282929726</v>
      </c>
      <c r="J27" s="62">
        <f t="shared" si="2"/>
        <v>78188472.724753365</v>
      </c>
      <c r="K27" s="62">
        <f t="shared" si="2"/>
        <v>86296565.119062245</v>
      </c>
      <c r="L27" s="62">
        <f t="shared" si="2"/>
        <v>53948353.573134474</v>
      </c>
      <c r="M27" s="62">
        <f t="shared" si="2"/>
        <v>48540531.907011323</v>
      </c>
      <c r="N27" s="62">
        <f t="shared" si="2"/>
        <v>53663485.346415199</v>
      </c>
      <c r="O27" s="62">
        <f t="shared" si="2"/>
        <v>40836500.744441323</v>
      </c>
      <c r="P27" s="62">
        <f t="shared" si="2"/>
        <v>45840777.989347592</v>
      </c>
      <c r="Q27" s="62">
        <f t="shared" si="2"/>
        <v>52150567.77763202</v>
      </c>
      <c r="R27" s="62">
        <f t="shared" si="2"/>
        <v>32611103.369040955</v>
      </c>
      <c r="S27" s="62">
        <f t="shared" si="2"/>
        <v>54231506.516209804</v>
      </c>
      <c r="T27" s="39"/>
      <c r="U27" s="39"/>
      <c r="V27" s="39"/>
      <c r="W27" s="39"/>
    </row>
    <row r="28" spans="1:23" ht="15.75" thickTop="1" x14ac:dyDescent="0.25">
      <c r="A28" s="14"/>
      <c r="B28" s="14"/>
      <c r="C28" s="14"/>
      <c r="D28" s="14"/>
      <c r="E28" s="14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6"/>
      <c r="S28" s="11"/>
      <c r="T28" s="11"/>
      <c r="U28" s="11"/>
      <c r="V28" s="11"/>
      <c r="W28" s="11"/>
    </row>
    <row r="29" spans="1:23" x14ac:dyDescent="0.25">
      <c r="A29" s="8" t="s">
        <v>62</v>
      </c>
      <c r="B29" s="8" t="s">
        <v>7</v>
      </c>
      <c r="C29" s="8" t="s">
        <v>35</v>
      </c>
      <c r="D29" s="8" t="s">
        <v>24</v>
      </c>
      <c r="E29" s="8" t="s">
        <v>25</v>
      </c>
      <c r="F29" s="27"/>
      <c r="G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Analysis'!$G$4)</f>
        <v>1625596.3356633</v>
      </c>
      <c r="H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Analysis'!$H$4)</f>
        <v>1295067.8472731998</v>
      </c>
      <c r="I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Analysis'!$I$4)</f>
        <v>1750624.8818057997</v>
      </c>
      <c r="J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Analysis'!$J$4)</f>
        <v>1472529.3869285996</v>
      </c>
      <c r="K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Analysis'!$K$4)</f>
        <v>1252200.4923928501</v>
      </c>
      <c r="L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Analysis'!$L$4)</f>
        <v>1406782.6738875001</v>
      </c>
      <c r="M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Analysis'!$M$4)</f>
        <v>1877449.5046125001</v>
      </c>
      <c r="N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Analysis'!$N$4)</f>
        <v>1912219.1750437501</v>
      </c>
      <c r="O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Analysis'!$O$4)</f>
        <v>2266625.1980531253</v>
      </c>
      <c r="P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Analysis'!$P$4)</f>
        <v>2234200.5744250002</v>
      </c>
      <c r="Q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Analysis'!$Q$4)</f>
        <v>2593715.6428375002</v>
      </c>
      <c r="R29" s="21">
        <f>SUMIFS('Data Repository Table'!$J$3:$J$1010,'Data Repository Table'!$A$3:$A$1010,"Financial Actual",'Data Repository Table'!$C$3:$C$1010,'Economic Cost Analysis'!B29,'Data Repository Table'!$B$3:$B$1010,'Economic Cost Analysis'!C29,'Data Repository Table'!$G$3:$G$1010,'Economic Cost Analysis'!D29,'Data Repository Table'!$H$3:$H$1010,'Economic Cost Analysis'!E29,'Data Repository Table'!$D$3:$D$1010,'Economic Cost Analysis'!$R$4)</f>
        <v>2274807.7859325004</v>
      </c>
      <c r="S29" s="21">
        <f t="shared" ref="S29:S37" si="3">SUM(G29:R29)</f>
        <v>21961819.498855624</v>
      </c>
      <c r="T29" s="7"/>
      <c r="U29" s="7"/>
      <c r="V29" s="7"/>
      <c r="W29" s="7"/>
    </row>
    <row r="30" spans="1:23" x14ac:dyDescent="0.25">
      <c r="A30" s="8" t="s">
        <v>62</v>
      </c>
      <c r="B30" s="8" t="s">
        <v>7</v>
      </c>
      <c r="C30" s="8" t="s">
        <v>35</v>
      </c>
      <c r="D30" s="8" t="s">
        <v>26</v>
      </c>
      <c r="E30" s="8" t="s">
        <v>27</v>
      </c>
      <c r="F30" s="27"/>
      <c r="G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Analysis'!$G$4)</f>
        <v>895736.75638589996</v>
      </c>
      <c r="H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Analysis'!$H$4)</f>
        <v>713608.81380359991</v>
      </c>
      <c r="I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Analysis'!$I$4)</f>
        <v>964630.03691340005</v>
      </c>
      <c r="J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Analysis'!$J$4)</f>
        <v>811393.74381779996</v>
      </c>
      <c r="K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Analysis'!$K$4)</f>
        <v>689988.02642055007</v>
      </c>
      <c r="L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Analysis'!$L$4)</f>
        <v>775165.96316250006</v>
      </c>
      <c r="M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Analysis'!$M$4)</f>
        <v>1034512.9923375</v>
      </c>
      <c r="N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Analysis'!$N$4)</f>
        <v>888365.66788124992</v>
      </c>
      <c r="O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Analysis'!$O$4)</f>
        <v>1248956.7417843752</v>
      </c>
      <c r="P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Analysis'!$P$4)</f>
        <v>680069.70427499991</v>
      </c>
      <c r="Q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Analysis'!$Q$4)</f>
        <v>878169.84401249979</v>
      </c>
      <c r="R30" s="21">
        <f>SUMIFS('Data Repository Table'!$J$3:$J$1010,'Data Repository Table'!$A$3:$A$1010,"Financial Actual",'Data Repository Table'!$C$3:$C$1010,'Economic Cost Analysis'!B30,'Data Repository Table'!$B$3:$B$1010,'Economic Cost Analysis'!C30,'Data Repository Table'!$G$3:$G$1010,'Economic Cost Analysis'!D30,'Data Repository Table'!$H$3:$H$1010,'Economic Cost Analysis'!E30,'Data Repository Table'!$D$3:$D$1010,'Economic Cost Analysis'!$R$4)</f>
        <v>1253465.5146975003</v>
      </c>
      <c r="S30" s="21">
        <f t="shared" si="3"/>
        <v>10834063.805491872</v>
      </c>
      <c r="T30" s="7"/>
      <c r="U30" s="7"/>
      <c r="V30" s="7"/>
      <c r="W30" s="7"/>
    </row>
    <row r="31" spans="1:23" x14ac:dyDescent="0.25">
      <c r="A31" s="8" t="s">
        <v>62</v>
      </c>
      <c r="B31" s="8" t="s">
        <v>7</v>
      </c>
      <c r="C31" s="8" t="s">
        <v>35</v>
      </c>
      <c r="D31" s="8" t="s">
        <v>26</v>
      </c>
      <c r="E31" s="8" t="s">
        <v>28</v>
      </c>
      <c r="F31" s="27"/>
      <c r="G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Analysis'!$G$4)</f>
        <v>829385.88554250007</v>
      </c>
      <c r="H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Analysis'!$H$4)</f>
        <v>660748.90166999993</v>
      </c>
      <c r="I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Analysis'!$I$4)</f>
        <v>893175.96010499995</v>
      </c>
      <c r="J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Analysis'!$J$4)</f>
        <v>751290.50353499991</v>
      </c>
      <c r="K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Analysis'!$K$4)</f>
        <v>638877.80224125006</v>
      </c>
      <c r="L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Analysis'!$L$4)</f>
        <v>717746.26218750002</v>
      </c>
      <c r="M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Analysis'!$M$4)</f>
        <v>957882.40031249996</v>
      </c>
      <c r="N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Analysis'!$N$4)</f>
        <v>822560.80359374988</v>
      </c>
      <c r="O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Analysis'!$O$4)</f>
        <v>1156441.4275781249</v>
      </c>
      <c r="P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Analysis'!$P$4)</f>
        <v>629694.17062500003</v>
      </c>
      <c r="Q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Analysis'!$Q$4)</f>
        <v>813120.22593749978</v>
      </c>
      <c r="R31" s="21">
        <f>SUMIFS('Data Repository Table'!$J$3:$J$1010,'Data Repository Table'!$A$3:$A$1010,"Financial Actual",'Data Repository Table'!$C$3:$C$1010,'Economic Cost Analysis'!B31,'Data Repository Table'!$B$3:$B$1010,'Economic Cost Analysis'!C31,'Data Repository Table'!$G$3:$G$1010,'Economic Cost Analysis'!D31,'Data Repository Table'!$H$3:$H$1010,'Economic Cost Analysis'!E31,'Data Repository Table'!$D$3:$D$1010,'Economic Cost Analysis'!$R$4)</f>
        <v>1160616.2173125001</v>
      </c>
      <c r="S31" s="21">
        <f t="shared" si="3"/>
        <v>10031540.560640626</v>
      </c>
      <c r="T31" s="7"/>
      <c r="U31" s="7"/>
      <c r="V31" s="7"/>
      <c r="W31" s="7"/>
    </row>
    <row r="32" spans="1:23" x14ac:dyDescent="0.25">
      <c r="A32" s="8" t="s">
        <v>62</v>
      </c>
      <c r="B32" s="8" t="s">
        <v>7</v>
      </c>
      <c r="C32" s="8" t="s">
        <v>35</v>
      </c>
      <c r="D32" s="8" t="s">
        <v>44</v>
      </c>
      <c r="E32" s="8" t="s">
        <v>29</v>
      </c>
      <c r="F32" s="27"/>
      <c r="G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Analysis'!$G$4)</f>
        <v>716589.40510871995</v>
      </c>
      <c r="H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Analysis'!$H$4)</f>
        <v>570887.05104287993</v>
      </c>
      <c r="I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Analysis'!$I$4)</f>
        <v>771704.02953071985</v>
      </c>
      <c r="J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Analysis'!$J$4)</f>
        <v>649114.99505423987</v>
      </c>
      <c r="K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Analysis'!$K$4)</f>
        <v>551990.42113644001</v>
      </c>
      <c r="L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Analysis'!$L$4)</f>
        <v>620132.77052999998</v>
      </c>
      <c r="M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Analysis'!$M$4)</f>
        <v>827610.39387000003</v>
      </c>
      <c r="N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Analysis'!$N$4)</f>
        <v>710692.53430499986</v>
      </c>
      <c r="O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Analysis'!$O$4)</f>
        <v>999165.39342749992</v>
      </c>
      <c r="P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Analysis'!$P$4)</f>
        <v>544055.76341999997</v>
      </c>
      <c r="Q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Analysis'!$Q$4)</f>
        <v>702535.87520999974</v>
      </c>
      <c r="R32" s="21">
        <f>SUMIFS('Data Repository Table'!$J$3:$J$1010,'Data Repository Table'!$A$3:$A$1010,"Financial Actual",'Data Repository Table'!$C$3:$C$1010,'Economic Cost Analysis'!B32,'Data Repository Table'!$B$3:$B$1010,'Economic Cost Analysis'!C32,'Data Repository Table'!$G$3:$G$1010,'Economic Cost Analysis'!D32,'Data Repository Table'!$H$3:$H$1010,'Economic Cost Analysis'!E32,'Data Repository Table'!$D$3:$D$1010,'Economic Cost Analysis'!$R$4)</f>
        <v>1002772.411758</v>
      </c>
      <c r="S32" s="21">
        <f t="shared" si="3"/>
        <v>8667251.0443934985</v>
      </c>
      <c r="T32" s="7"/>
      <c r="U32" s="7"/>
      <c r="V32" s="7"/>
      <c r="W32" s="7"/>
    </row>
    <row r="33" spans="1:23" x14ac:dyDescent="0.25">
      <c r="A33" s="8" t="s">
        <v>62</v>
      </c>
      <c r="B33" s="8" t="s">
        <v>7</v>
      </c>
      <c r="C33" s="8" t="s">
        <v>35</v>
      </c>
      <c r="D33" s="8" t="s">
        <v>44</v>
      </c>
      <c r="E33" s="8" t="s">
        <v>30</v>
      </c>
      <c r="F33" s="27"/>
      <c r="G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Analysis'!$G$4)</f>
        <v>251329.05622500001</v>
      </c>
      <c r="H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Analysis'!$H$4)</f>
        <v>200226.9399</v>
      </c>
      <c r="I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Analysis'!$I$4)</f>
        <v>270659.38184999995</v>
      </c>
      <c r="J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Analysis'!$J$4)</f>
        <v>227663.78894999996</v>
      </c>
      <c r="K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Analysis'!$K$4)</f>
        <v>193599.33401250001</v>
      </c>
      <c r="L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Analysis'!$L$4)</f>
        <v>143549.25243750002</v>
      </c>
      <c r="M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Analysis'!$M$4)</f>
        <v>153261.18405000001</v>
      </c>
      <c r="N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Analysis'!$N$4)</f>
        <v>131609.72857499999</v>
      </c>
      <c r="O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Analysis'!$O$4)</f>
        <v>185030.62841250002</v>
      </c>
      <c r="P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Analysis'!$P$4)</f>
        <v>100751.0673</v>
      </c>
      <c r="Q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Analysis'!$Q$4)</f>
        <v>130099.23614999997</v>
      </c>
      <c r="R33" s="21">
        <f>SUMIFS('Data Repository Table'!$J$3:$J$1010,'Data Repository Table'!$A$3:$A$1010,"Financial Actual",'Data Repository Table'!$C$3:$C$1010,'Economic Cost Analysis'!B33,'Data Repository Table'!$B$3:$B$1010,'Economic Cost Analysis'!C33,'Data Repository Table'!$G$3:$G$1010,'Economic Cost Analysis'!D33,'Data Repository Table'!$H$3:$H$1010,'Economic Cost Analysis'!E33,'Data Repository Table'!$D$3:$D$1010,'Economic Cost Analysis'!$R$4)</f>
        <v>232123.24346250005</v>
      </c>
      <c r="S33" s="21">
        <f t="shared" si="3"/>
        <v>2219902.8413250004</v>
      </c>
      <c r="T33" s="7"/>
      <c r="U33" s="7"/>
      <c r="V33" s="7"/>
      <c r="W33" s="7"/>
    </row>
    <row r="34" spans="1:23" x14ac:dyDescent="0.25">
      <c r="A34" s="8" t="s">
        <v>62</v>
      </c>
      <c r="B34" s="8" t="s">
        <v>7</v>
      </c>
      <c r="C34" s="8" t="s">
        <v>35</v>
      </c>
      <c r="D34" s="8" t="s">
        <v>44</v>
      </c>
      <c r="E34" s="8" t="s">
        <v>31</v>
      </c>
      <c r="F34" s="27"/>
      <c r="G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Analysis'!$G$4)</f>
        <v>623296.05943799997</v>
      </c>
      <c r="H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Analysis'!$H$4)</f>
        <v>496562.81095199991</v>
      </c>
      <c r="I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Analysis'!$I$4)</f>
        <v>671235.2669879999</v>
      </c>
      <c r="J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Analysis'!$J$4)</f>
        <v>564606.19659599988</v>
      </c>
      <c r="K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Analysis'!$K$4)</f>
        <v>480126.34835100005</v>
      </c>
      <c r="L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Analysis'!$L$4)</f>
        <v>356002.146045</v>
      </c>
      <c r="M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Analysis'!$M$4)</f>
        <v>380087.73644399998</v>
      </c>
      <c r="N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Analysis'!$N$4)</f>
        <v>326392.12686599995</v>
      </c>
      <c r="O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Analysis'!$O$4)</f>
        <v>458875.95846300002</v>
      </c>
      <c r="P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Analysis'!$P$4)</f>
        <v>249862.64690399999</v>
      </c>
      <c r="Q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Analysis'!$Q$4)</f>
        <v>322646.10565199988</v>
      </c>
      <c r="R34" s="21">
        <f>SUMIFS('Data Repository Table'!$J$3:$J$1010,'Data Repository Table'!$A$3:$A$1010,"Financial Actual",'Data Repository Table'!$C$3:$C$1010,'Economic Cost Analysis'!B34,'Data Repository Table'!$B$3:$B$1010,'Economic Cost Analysis'!C34,'Data Repository Table'!$G$3:$G$1010,'Economic Cost Analysis'!D34,'Data Repository Table'!$H$3:$H$1010,'Economic Cost Analysis'!E34,'Data Repository Table'!$D$3:$D$1010,'Economic Cost Analysis'!$R$4)</f>
        <v>575665.6437870001</v>
      </c>
      <c r="S34" s="21">
        <f t="shared" si="3"/>
        <v>5505359.0464859996</v>
      </c>
      <c r="T34" s="7"/>
      <c r="U34" s="7"/>
      <c r="V34" s="7"/>
      <c r="W34" s="7"/>
    </row>
    <row r="35" spans="1:23" x14ac:dyDescent="0.25">
      <c r="A35" s="8" t="s">
        <v>62</v>
      </c>
      <c r="B35" s="8" t="s">
        <v>7</v>
      </c>
      <c r="C35" s="8" t="s">
        <v>35</v>
      </c>
      <c r="D35" s="8" t="s">
        <v>44</v>
      </c>
      <c r="E35" s="8" t="s">
        <v>32</v>
      </c>
      <c r="F35" s="27"/>
      <c r="G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Analysis'!$G$4)</f>
        <v>211116.407229</v>
      </c>
      <c r="H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Analysis'!$H$4)</f>
        <v>168190.62951599999</v>
      </c>
      <c r="I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Analysis'!$I$4)</f>
        <v>227353.88075399998</v>
      </c>
      <c r="J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Analysis'!$J$4)</f>
        <v>191237.58271799999</v>
      </c>
      <c r="K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Analysis'!$K$4)</f>
        <v>162623.44057050001</v>
      </c>
      <c r="L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Analysis'!$L$4)</f>
        <v>120581.37204750002</v>
      </c>
      <c r="M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Analysis'!$M$4)</f>
        <v>128739.394602</v>
      </c>
      <c r="N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Analysis'!$N$4)</f>
        <v>110552.17200299999</v>
      </c>
      <c r="O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Analysis'!$O$4)</f>
        <v>155425.7278665</v>
      </c>
      <c r="P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Analysis'!$P$4)</f>
        <v>84630.896531999999</v>
      </c>
      <c r="Q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Analysis'!$Q$4)</f>
        <v>109283.35836599997</v>
      </c>
      <c r="R35" s="21">
        <f>SUMIFS('Data Repository Table'!$J$3:$J$1010,'Data Repository Table'!$A$3:$A$1010,"Financial Actual",'Data Repository Table'!$C$3:$C$1010,'Economic Cost Analysis'!B35,'Data Repository Table'!$B$3:$B$1010,'Economic Cost Analysis'!C35,'Data Repository Table'!$G$3:$G$1010,'Economic Cost Analysis'!D35,'Data Repository Table'!$H$3:$H$1010,'Economic Cost Analysis'!E35,'Data Repository Table'!$D$3:$D$1010,'Economic Cost Analysis'!$R$4)</f>
        <v>194983.52450850004</v>
      </c>
      <c r="S35" s="21">
        <f t="shared" si="3"/>
        <v>1864718.386713</v>
      </c>
      <c r="T35" s="7"/>
      <c r="U35" s="7"/>
      <c r="V35" s="7"/>
      <c r="W35" s="7"/>
    </row>
    <row r="36" spans="1:23" x14ac:dyDescent="0.25">
      <c r="A36" s="8" t="s">
        <v>62</v>
      </c>
      <c r="B36" s="8" t="s">
        <v>7</v>
      </c>
      <c r="C36" s="8" t="s">
        <v>35</v>
      </c>
      <c r="D36" s="8" t="s">
        <v>33</v>
      </c>
      <c r="E36" s="8" t="s">
        <v>34</v>
      </c>
      <c r="F36" s="28"/>
      <c r="G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Analysis'!$G$4)</f>
        <v>3015948.6746999999</v>
      </c>
      <c r="H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Analysis'!$H$4)</f>
        <v>2402723.2787999995</v>
      </c>
      <c r="I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Analysis'!$I$4)</f>
        <v>3247912.5821999996</v>
      </c>
      <c r="J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Analysis'!$J$4)</f>
        <v>2731965.4673999995</v>
      </c>
      <c r="K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Analysis'!$K$4)</f>
        <v>2323192.0081500001</v>
      </c>
      <c r="L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Analysis'!$L$4)</f>
        <v>1722591.0292499999</v>
      </c>
      <c r="M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Analysis'!$M$4)</f>
        <v>1839134.2085999998</v>
      </c>
      <c r="N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Analysis'!$N$4)</f>
        <v>2579316.7429</v>
      </c>
      <c r="O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Analysis'!$O$4)</f>
        <v>2220367.5409499998</v>
      </c>
      <c r="P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Analysis'!$P$4)</f>
        <v>2209012.8075999999</v>
      </c>
      <c r="Q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Analysis'!$Q$4)</f>
        <v>2561190.8338000001</v>
      </c>
      <c r="R36" s="21">
        <f>SUMIFS('Data Repository Table'!$J$3:$J$1010,'Data Repository Table'!$A$3:$A$1010,"Financial Actual",'Data Repository Table'!$C$3:$C$1010,'Economic Cost Analysis'!B36,'Data Repository Table'!$B$3:$B$1010,'Economic Cost Analysis'!C36,'Data Repository Table'!$G$3:$G$1010,'Economic Cost Analysis'!D36,'Data Repository Table'!$H$3:$H$1010,'Economic Cost Analysis'!E36,'Data Repository Table'!$D$3:$D$1010,'Economic Cost Analysis'!$R$4)</f>
        <v>2785478.9215500001</v>
      </c>
      <c r="S36" s="21">
        <f t="shared" si="3"/>
        <v>29638834.095899999</v>
      </c>
      <c r="T36" s="7"/>
      <c r="U36" s="7"/>
      <c r="V36" s="7"/>
      <c r="W36" s="7"/>
    </row>
    <row r="37" spans="1:23" ht="15.75" thickBot="1" x14ac:dyDescent="0.3">
      <c r="A37" s="8" t="s">
        <v>39</v>
      </c>
      <c r="B37" s="8" t="s">
        <v>7</v>
      </c>
      <c r="C37" s="8"/>
      <c r="D37" s="8"/>
      <c r="E37" s="28"/>
      <c r="F37" s="21"/>
      <c r="G37" s="36">
        <f>SUMIFS('Data Repository Table'!$J$3:$J$1010,'Data Repository Table'!$A$3:$A$1010,'Economic Cost Analysis'!A37,'Data Repository Table'!$C$3:$C$1010,'Economic Cost Analysis'!B37,'Data Repository Table'!$D$3:$D$1010,'Economic Cost Analysis'!$G$4)</f>
        <v>250.24199099999998</v>
      </c>
      <c r="H37" s="36">
        <f>SUMIFS('Data Repository Table'!$J$3:$J$1010,'Data Repository Table'!$A$3:$A$1010,'Economic Cost Analysis'!A37,'Data Repository Table'!$C$3:$C$1010,'Economic Cost Analysis'!B37,'Data Repository Table'!$D$3:$D$1010,'Economic Cost Analysis'!$H$4)</f>
        <v>206.740703</v>
      </c>
      <c r="I37" s="36">
        <f>SUMIFS('Data Repository Table'!$J$3:$J$1010,'Data Repository Table'!$A$3:$A$1010,'Economic Cost Analysis'!A37,'Data Repository Table'!$C$3:$C$1010,'Economic Cost Analysis'!B37,'Data Repository Table'!$D$3:$D$1010,'Economic Cost Analysis'!$I$4)</f>
        <v>201.23546099999996</v>
      </c>
      <c r="J37" s="36">
        <f>SUMIFS('Data Repository Table'!$J$3:$J$1010,'Data Repository Table'!$A$3:$A$1010,'Economic Cost Analysis'!A37,'Data Repository Table'!$C$3:$C$1010,'Economic Cost Analysis'!B37,'Data Repository Table'!$D$3:$D$1010,'Economic Cost Analysis'!$J$4)</f>
        <v>174.36956599999999</v>
      </c>
      <c r="K37" s="36">
        <f>SUMIFS('Data Repository Table'!$J$3:$J$1010,'Data Repository Table'!$A$3:$A$1010,'Economic Cost Analysis'!A37,'Data Repository Table'!$C$3:$C$1010,'Economic Cost Analysis'!B37,'Data Repository Table'!$D$3:$D$1010,'Economic Cost Analysis'!$K$4)</f>
        <v>204.09105</v>
      </c>
      <c r="L37" s="36">
        <f>SUMIFS('Data Repository Table'!$J$3:$J$1010,'Data Repository Table'!$A$3:$A$1010,'Economic Cost Analysis'!A37,'Data Repository Table'!$C$3:$C$1010,'Economic Cost Analysis'!B37,'Data Repository Table'!$D$3:$D$1010,'Economic Cost Analysis'!$L$4)</f>
        <v>146.35666599999999</v>
      </c>
      <c r="M37" s="36">
        <f>SUMIFS('Data Repository Table'!$J$3:$J$1010,'Data Repository Table'!$A$3:$A$1010,'Economic Cost Analysis'!A37,'Data Repository Table'!$C$3:$C$1010,'Economic Cost Analysis'!B37,'Data Repository Table'!$D$3:$D$1010,'Economic Cost Analysis'!$M$4)</f>
        <v>204.20249700000002</v>
      </c>
      <c r="N37" s="36">
        <f>SUMIFS('Data Repository Table'!$J$3:$J$1010,'Data Repository Table'!$A$3:$A$1010,'Economic Cost Analysis'!A37,'Data Repository Table'!$C$3:$C$1010,'Economic Cost Analysis'!B37,'Data Repository Table'!$D$3:$D$1010,'Economic Cost Analysis'!$N$4)</f>
        <v>217.43019900000002</v>
      </c>
      <c r="O37" s="36">
        <f>SUMIFS('Data Repository Table'!$J$3:$J$1010,'Data Repository Table'!$A$3:$A$1010,'Economic Cost Analysis'!A37,'Data Repository Table'!$C$3:$C$1010,'Economic Cost Analysis'!B37,'Data Repository Table'!$D$3:$D$1010,'Economic Cost Analysis'!$O$4)</f>
        <v>230.98220000000001</v>
      </c>
      <c r="P37" s="36">
        <f>SUMIFS('Data Repository Table'!$J$3:$J$1010,'Data Repository Table'!$A$3:$A$1010,'Economic Cost Analysis'!A37,'Data Repository Table'!$C$3:$C$1010,'Economic Cost Analysis'!B37,'Data Repository Table'!$D$3:$D$1010,'Economic Cost Analysis'!$P$4)</f>
        <v>236.441136</v>
      </c>
      <c r="Q37" s="36">
        <f>SUMIFS('Data Repository Table'!$J$3:$J$1010,'Data Repository Table'!$A$3:$A$1010,'Economic Cost Analysis'!A37,'Data Repository Table'!$C$3:$C$1010,'Economic Cost Analysis'!B37,'Data Repository Table'!$D$3:$D$1010,'Economic Cost Analysis'!$Q$4)</f>
        <v>241.40736899999999</v>
      </c>
      <c r="R37" s="36">
        <f>SUMIFS('Data Repository Table'!$J$3:$J$1010,'Data Repository Table'!$A$3:$A$1010,'Economic Cost Analysis'!A37,'Data Repository Table'!$C$3:$C$1010,'Economic Cost Analysis'!B37,'Data Repository Table'!$D$3:$D$1010,'Economic Cost Analysis'!$R$4)</f>
        <v>220.380334</v>
      </c>
      <c r="S37" s="36">
        <f t="shared" si="3"/>
        <v>2533.8791719999995</v>
      </c>
      <c r="T37" s="7"/>
      <c r="U37" s="7"/>
      <c r="V37" s="7"/>
      <c r="W37" s="7"/>
    </row>
    <row r="38" spans="1:23" s="41" customFormat="1" ht="16.5" thickTop="1" thickBot="1" x14ac:dyDescent="0.3">
      <c r="A38" s="63"/>
      <c r="B38" s="64"/>
      <c r="C38" s="65"/>
      <c r="D38" s="65"/>
      <c r="E38" s="64" t="s">
        <v>63</v>
      </c>
      <c r="F38" s="65"/>
      <c r="G38" s="62">
        <f>SUM(G29:G36)/G37*1000</f>
        <v>32644395.721309703</v>
      </c>
      <c r="H38" s="62">
        <f t="shared" ref="H38:S38" si="4">SUM(H29:H36)/H37*1000</f>
        <v>31479124.229144558</v>
      </c>
      <c r="I38" s="62">
        <f t="shared" si="4"/>
        <v>43716430.376785927</v>
      </c>
      <c r="J38" s="62">
        <f t="shared" si="4"/>
        <v>42437461.047529586</v>
      </c>
      <c r="K38" s="62">
        <f t="shared" si="4"/>
        <v>30832306.822249629</v>
      </c>
      <c r="L38" s="62">
        <f t="shared" si="4"/>
        <v>40056607.121314861</v>
      </c>
      <c r="M38" s="62">
        <f t="shared" si="4"/>
        <v>35252643.432800435</v>
      </c>
      <c r="N38" s="62">
        <f t="shared" si="4"/>
        <v>34409704.749282546</v>
      </c>
      <c r="O38" s="62">
        <f t="shared" si="4"/>
        <v>37625793.747462474</v>
      </c>
      <c r="P38" s="62">
        <f t="shared" si="4"/>
        <v>28473377.116074249</v>
      </c>
      <c r="Q38" s="62">
        <f t="shared" si="4"/>
        <v>33597819.13685286</v>
      </c>
      <c r="R38" s="62">
        <f t="shared" si="4"/>
        <v>43016148.904686302</v>
      </c>
      <c r="S38" s="62">
        <f t="shared" si="4"/>
        <v>35804189.198254958</v>
      </c>
      <c r="T38" s="39"/>
      <c r="U38" s="39"/>
      <c r="V38" s="39"/>
      <c r="W38" s="39"/>
    </row>
    <row r="39" spans="1:23" s="61" customFormat="1" ht="15.75" thickTop="1" x14ac:dyDescent="0.25">
      <c r="A39" s="58"/>
      <c r="B39" s="58"/>
      <c r="C39" s="58"/>
      <c r="D39" s="59"/>
      <c r="E39" s="58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58"/>
      <c r="T39" s="58"/>
      <c r="U39" s="58"/>
      <c r="V39" s="58"/>
      <c r="W39" s="58"/>
    </row>
    <row r="40" spans="1:23" s="61" customFormat="1" x14ac:dyDescent="0.25">
      <c r="A40" s="58"/>
      <c r="B40" s="58"/>
      <c r="C40" s="58"/>
      <c r="D40" s="59"/>
      <c r="E40" s="58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58"/>
      <c r="T40" s="58"/>
      <c r="U40" s="58"/>
      <c r="V40" s="58"/>
      <c r="W40" s="58"/>
    </row>
    <row r="41" spans="1:23" s="125" customFormat="1" ht="57.6" customHeight="1" x14ac:dyDescent="0.25">
      <c r="A41" s="116" t="s">
        <v>117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</row>
    <row r="42" spans="1:23" s="125" customFormat="1" ht="23.25" customHeight="1" x14ac:dyDescent="0.25">
      <c r="A42" s="126" t="s">
        <v>99</v>
      </c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</row>
    <row r="43" spans="1:23" ht="27.75" customHeight="1" x14ac:dyDescent="0.25">
      <c r="A43" s="12" t="s">
        <v>36</v>
      </c>
      <c r="B43" s="12" t="s">
        <v>5</v>
      </c>
      <c r="C43" s="12" t="s">
        <v>11</v>
      </c>
      <c r="D43" s="12" t="s">
        <v>1</v>
      </c>
      <c r="E43" s="12" t="s">
        <v>2</v>
      </c>
      <c r="F43" s="11"/>
      <c r="G43" s="23">
        <v>41456</v>
      </c>
      <c r="H43" s="23">
        <v>41487</v>
      </c>
      <c r="I43" s="23">
        <v>41518</v>
      </c>
      <c r="J43" s="23">
        <v>41548</v>
      </c>
      <c r="K43" s="23">
        <v>41579</v>
      </c>
      <c r="L43" s="23">
        <v>41609</v>
      </c>
      <c r="M43" s="23">
        <v>41640</v>
      </c>
      <c r="N43" s="23">
        <v>41671</v>
      </c>
      <c r="O43" s="23">
        <v>41699</v>
      </c>
      <c r="P43" s="23">
        <v>41730</v>
      </c>
      <c r="Q43" s="23">
        <v>41760</v>
      </c>
      <c r="R43" s="23">
        <v>41791</v>
      </c>
      <c r="S43" s="24"/>
      <c r="T43" s="11"/>
      <c r="U43" s="11"/>
      <c r="V43" s="11"/>
      <c r="W43" s="11"/>
    </row>
    <row r="44" spans="1:23" ht="9" customHeight="1" x14ac:dyDescent="0.25">
      <c r="A44" s="12"/>
      <c r="B44" s="12"/>
      <c r="C44" s="12"/>
      <c r="D44" s="12"/>
      <c r="E44" s="11"/>
      <c r="F44" s="11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6" t="s">
        <v>3</v>
      </c>
      <c r="T44" s="11"/>
      <c r="U44" s="11"/>
      <c r="V44" s="11"/>
      <c r="W44" s="11"/>
    </row>
    <row r="45" spans="1:23" x14ac:dyDescent="0.25">
      <c r="A45" s="8" t="s">
        <v>62</v>
      </c>
      <c r="B45" s="8" t="s">
        <v>9</v>
      </c>
      <c r="C45" s="8" t="s">
        <v>35</v>
      </c>
      <c r="D45" s="8" t="s">
        <v>24</v>
      </c>
      <c r="E45" s="8" t="s">
        <v>25</v>
      </c>
      <c r="F45" s="7"/>
      <c r="G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Analysis'!$G$43)</f>
        <v>4752382.6895514736</v>
      </c>
      <c r="H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Analysis'!$H$43)</f>
        <v>5167035.0438473243</v>
      </c>
      <c r="I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Analysis'!$I$43)</f>
        <v>5477119.2220016234</v>
      </c>
      <c r="J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Analysis'!$J$43)</f>
        <v>6217372.1257881755</v>
      </c>
      <c r="K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Analysis'!$K$43)</f>
        <v>6351549.5562056992</v>
      </c>
      <c r="L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Analysis'!$L$43)</f>
        <v>5473893.9778650012</v>
      </c>
      <c r="M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Analysis'!$M$43)</f>
        <v>7073236.3159125</v>
      </c>
      <c r="N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Analysis'!$N$43)</f>
        <v>7645099.2339562494</v>
      </c>
      <c r="O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Analysis'!$O$43)</f>
        <v>7576081.9643531246</v>
      </c>
      <c r="P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Analysis'!$P$43)</f>
        <v>7870566.9194312505</v>
      </c>
      <c r="Q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Analysis'!$Q$43)</f>
        <v>9096355.030431252</v>
      </c>
      <c r="R45" s="21">
        <f>SUMIFS('Data Repository Table'!$J$3:$J$1010,'Data Repository Table'!$A$3:$A$1010,"Financial Actual",'Data Repository Table'!$B$3:$B$1010,'Economic Cost Analysis'!C45,'Data Repository Table'!$G$3:$G$1010,'Economic Cost Analysis'!D45,'Data Repository Table'!$H$3:$H$1010,'Economic Cost Analysis'!E45,'Data Repository Table'!$D$3:$D$1010,'Economic Cost Analysis'!$R$43)</f>
        <v>5712658.1783212498</v>
      </c>
      <c r="S45" s="21">
        <f t="shared" ref="S45:S53" si="5">SUM(G45:R45)</f>
        <v>78413350.257664919</v>
      </c>
      <c r="T45" s="7"/>
      <c r="U45" s="7"/>
      <c r="V45" s="7"/>
      <c r="W45" s="7"/>
    </row>
    <row r="46" spans="1:23" x14ac:dyDescent="0.25">
      <c r="A46" s="8" t="s">
        <v>62</v>
      </c>
      <c r="B46" s="8" t="s">
        <v>9</v>
      </c>
      <c r="C46" s="8" t="s">
        <v>35</v>
      </c>
      <c r="D46" s="8" t="s">
        <v>26</v>
      </c>
      <c r="E46" s="8" t="s">
        <v>27</v>
      </c>
      <c r="F46" s="7"/>
      <c r="G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Analysis'!$G$43)</f>
        <v>2439061.3979192991</v>
      </c>
      <c r="H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Analysis'!$H$43)</f>
        <v>2621863.5100085996</v>
      </c>
      <c r="I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Analysis'!$I$43)</f>
        <v>2806168.0509719998</v>
      </c>
      <c r="J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Analysis'!$J$43)</f>
        <v>3163209.5663784007</v>
      </c>
      <c r="K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Analysis'!$K$43)</f>
        <v>3218501.5770913498</v>
      </c>
      <c r="L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Analysis'!$L$43)</f>
        <v>2788369.1117025004</v>
      </c>
      <c r="M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Analysis'!$M$43)</f>
        <v>3593667.2656375002</v>
      </c>
      <c r="N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Analysis'!$N$43)</f>
        <v>3722191.4510812499</v>
      </c>
      <c r="O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Analysis'!$O$43)</f>
        <v>3871145.1659843749</v>
      </c>
      <c r="P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Analysis'!$P$43)</f>
        <v>3465642.2342250003</v>
      </c>
      <c r="Q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Analysis'!$Q$43)</f>
        <v>4094860.7397625004</v>
      </c>
      <c r="R46" s="21">
        <f>SUMIFS('Data Repository Table'!$J$3:$J$1010,'Data Repository Table'!$A$3:$A$1010,"Financial Actual",'Data Repository Table'!$B$3:$B$1010,'Economic Cost Analysis'!C46,'Data Repository Table'!$G$3:$G$1010,'Economic Cost Analysis'!D46,'Data Repository Table'!$H$3:$H$1010,'Economic Cost Analysis'!E46,'Data Repository Table'!$D$3:$D$1010,'Economic Cost Analysis'!$R$43)</f>
        <v>2932911.3268075003</v>
      </c>
      <c r="S46" s="21">
        <f t="shared" si="5"/>
        <v>38717591.397570275</v>
      </c>
      <c r="T46" s="45"/>
      <c r="U46" s="7"/>
      <c r="V46" s="7"/>
      <c r="W46" s="7"/>
    </row>
    <row r="47" spans="1:23" x14ac:dyDescent="0.25">
      <c r="A47" s="8" t="s">
        <v>62</v>
      </c>
      <c r="B47" s="8" t="s">
        <v>9</v>
      </c>
      <c r="C47" s="8" t="s">
        <v>35</v>
      </c>
      <c r="D47" s="8" t="s">
        <v>26</v>
      </c>
      <c r="E47" s="8" t="s">
        <v>28</v>
      </c>
      <c r="F47" s="7"/>
      <c r="G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Analysis'!$G$43)</f>
        <v>2300028.0101369992</v>
      </c>
      <c r="H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Analysis'!$H$43)</f>
        <v>2505939.5584575003</v>
      </c>
      <c r="I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Analysis'!$I$43)</f>
        <v>2627415.3951704986</v>
      </c>
      <c r="J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Analysis'!$J$43)</f>
        <v>2900613.3153855</v>
      </c>
      <c r="K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Analysis'!$K$43)</f>
        <v>2940556.1633002497</v>
      </c>
      <c r="L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Analysis'!$L$43)</f>
        <v>2582565.0096375002</v>
      </c>
      <c r="M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Analysis'!$M$43)</f>
        <v>3446732.8680624999</v>
      </c>
      <c r="N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Analysis'!$N$43)</f>
        <v>3483983.4045937499</v>
      </c>
      <c r="O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Analysis'!$O$43)</f>
        <v>3640816.4610781251</v>
      </c>
      <c r="P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Analysis'!$P$43)</f>
        <v>3250872.5897500003</v>
      </c>
      <c r="Q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Analysis'!$Q$43)</f>
        <v>3812121.7015625001</v>
      </c>
      <c r="R47" s="21">
        <f>SUMIFS('Data Repository Table'!$J$3:$J$1010,'Data Repository Table'!$A$3:$A$1010,"Financial Actual",'Data Repository Table'!$B$3:$B$1010,'Economic Cost Analysis'!C47,'Data Repository Table'!$G$3:$G$1010,'Economic Cost Analysis'!D47,'Data Repository Table'!$H$3:$H$1010,'Economic Cost Analysis'!E47,'Data Repository Table'!$D$3:$D$1010,'Economic Cost Analysis'!$R$43)</f>
        <v>2923183.2132374998</v>
      </c>
      <c r="S47" s="21">
        <f t="shared" si="5"/>
        <v>36414827.690372624</v>
      </c>
      <c r="T47" s="7"/>
      <c r="U47" s="7"/>
      <c r="V47" s="7"/>
      <c r="W47" s="7"/>
    </row>
    <row r="48" spans="1:23" x14ac:dyDescent="0.25">
      <c r="A48" s="8" t="s">
        <v>62</v>
      </c>
      <c r="B48" s="8" t="s">
        <v>9</v>
      </c>
      <c r="C48" s="8" t="s">
        <v>35</v>
      </c>
      <c r="D48" s="8" t="s">
        <v>44</v>
      </c>
      <c r="E48" s="8" t="s">
        <v>29</v>
      </c>
      <c r="F48" s="7"/>
      <c r="G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Analysis'!$G$43)</f>
        <v>2073604.724326327</v>
      </c>
      <c r="H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Analysis'!$H$43)</f>
        <v>2269539.7804914797</v>
      </c>
      <c r="I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Analysis'!$I$43)</f>
        <v>2374998.790312151</v>
      </c>
      <c r="J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Analysis'!$J$43)</f>
        <v>2645968.110327912</v>
      </c>
      <c r="K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Analysis'!$K$43)</f>
        <v>2691801.6955241356</v>
      </c>
      <c r="L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Analysis'!$L$43)</f>
        <v>2348808.3419548003</v>
      </c>
      <c r="M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Analysis'!$M$43)</f>
        <v>2879996.1652659997</v>
      </c>
      <c r="N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Analysis'!$N$43)</f>
        <v>2972957.9397390001</v>
      </c>
      <c r="O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Analysis'!$O$43)</f>
        <v>3094867.6019314998</v>
      </c>
      <c r="P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Analysis'!$P$43)</f>
        <v>2768358.2978389999</v>
      </c>
      <c r="Q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Analysis'!$Q$43)</f>
        <v>3268026.2100749998</v>
      </c>
      <c r="R48" s="21">
        <f>SUMIFS('Data Repository Table'!$J$3:$J$1010,'Data Repository Table'!$A$3:$A$1010,"Financial Actual",'Data Repository Table'!$B$3:$B$1010,'Economic Cost Analysis'!C48,'Data Repository Table'!$G$3:$G$1010,'Economic Cost Analysis'!D48,'Data Repository Table'!$H$3:$H$1010,'Economic Cost Analysis'!E48,'Data Repository Table'!$D$3:$D$1010,'Economic Cost Analysis'!$R$43)</f>
        <v>2363869.6207261998</v>
      </c>
      <c r="S48" s="21">
        <f t="shared" si="5"/>
        <v>31752797.278513506</v>
      </c>
      <c r="T48" s="7"/>
      <c r="U48" s="7"/>
      <c r="V48" s="7"/>
      <c r="W48" s="7"/>
    </row>
    <row r="49" spans="1:23" x14ac:dyDescent="0.25">
      <c r="A49" s="8" t="s">
        <v>62</v>
      </c>
      <c r="B49" s="8" t="s">
        <v>9</v>
      </c>
      <c r="C49" s="8" t="s">
        <v>35</v>
      </c>
      <c r="D49" s="8" t="s">
        <v>44</v>
      </c>
      <c r="E49" s="8" t="s">
        <v>30</v>
      </c>
      <c r="F49" s="7"/>
      <c r="G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Analysis'!$G$43)</f>
        <v>1347738.8706587995</v>
      </c>
      <c r="H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Analysis'!$H$43)</f>
        <v>1561170.3574350001</v>
      </c>
      <c r="I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Analysis'!$I$43)</f>
        <v>1574874.1415601994</v>
      </c>
      <c r="J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Analysis'!$J$43)</f>
        <v>1880373.5227742002</v>
      </c>
      <c r="K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Analysis'!$K$43)</f>
        <v>1968683.2157081</v>
      </c>
      <c r="L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Analysis'!$L$43)</f>
        <v>1158623.1401823002</v>
      </c>
      <c r="M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Analysis'!$M$43)</f>
        <v>1176136.1610068001</v>
      </c>
      <c r="N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Analysis'!$N$43)</f>
        <v>1239117.5758722001</v>
      </c>
      <c r="O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Analysis'!$O$43)</f>
        <v>1215602.9551357001</v>
      </c>
      <c r="P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Analysis'!$P$43)</f>
        <v>1190750.2535102002</v>
      </c>
      <c r="Q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Analysis'!$Q$43)</f>
        <v>1381387.0449670001</v>
      </c>
      <c r="R49" s="21">
        <f>SUMIFS('Data Repository Table'!$J$3:$J$1010,'Data Repository Table'!$A$3:$A$1010,"Financial Actual",'Data Repository Table'!$B$3:$B$1010,'Economic Cost Analysis'!C49,'Data Repository Table'!$G$3:$G$1010,'Economic Cost Analysis'!D49,'Data Repository Table'!$H$3:$H$1010,'Economic Cost Analysis'!E49,'Data Repository Table'!$D$3:$D$1010,'Economic Cost Analysis'!$R$43)</f>
        <v>1040665.7581107001</v>
      </c>
      <c r="S49" s="21">
        <f t="shared" si="5"/>
        <v>16735122.996921198</v>
      </c>
      <c r="T49" s="7"/>
      <c r="U49" s="7"/>
      <c r="V49" s="7"/>
      <c r="W49" s="7"/>
    </row>
    <row r="50" spans="1:23" x14ac:dyDescent="0.25">
      <c r="A50" s="8" t="s">
        <v>62</v>
      </c>
      <c r="B50" s="8" t="s">
        <v>9</v>
      </c>
      <c r="C50" s="8" t="s">
        <v>35</v>
      </c>
      <c r="D50" s="8" t="s">
        <v>44</v>
      </c>
      <c r="E50" s="8" t="s">
        <v>31</v>
      </c>
      <c r="F50" s="7"/>
      <c r="G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Analysis'!$G$43)</f>
        <v>1800236.6472906992</v>
      </c>
      <c r="H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Analysis'!$H$43)</f>
        <v>1959718.9384044998</v>
      </c>
      <c r="I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Analysis'!$I$43)</f>
        <v>2069515.5841112991</v>
      </c>
      <c r="J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Analysis'!$J$43)</f>
        <v>2330999.3359503001</v>
      </c>
      <c r="K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Analysis'!$K$43)</f>
        <v>2376535.9434183999</v>
      </c>
      <c r="L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Analysis'!$L$43)</f>
        <v>1447049.2500542002</v>
      </c>
      <c r="M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Analysis'!$M$43)</f>
        <v>1483562.2037511999</v>
      </c>
      <c r="N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Analysis'!$N$43)</f>
        <v>1516247.7055998</v>
      </c>
      <c r="O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Analysis'!$O$43)</f>
        <v>1567231.2198758</v>
      </c>
      <c r="P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Analysis'!$P$43)</f>
        <v>1421177.7427773001</v>
      </c>
      <c r="Q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Analysis'!$Q$43)</f>
        <v>1665801.7318074999</v>
      </c>
      <c r="R50" s="21">
        <f>SUMIFS('Data Repository Table'!$J$3:$J$1010,'Data Repository Table'!$A$3:$A$1010,"Financial Actual",'Data Repository Table'!$B$3:$B$1010,'Economic Cost Analysis'!C50,'Data Repository Table'!$G$3:$G$1010,'Economic Cost Analysis'!D50,'Data Repository Table'!$H$3:$H$1010,'Economic Cost Analysis'!E50,'Data Repository Table'!$D$3:$D$1010,'Economic Cost Analysis'!$R$43)</f>
        <v>1452590.2533372999</v>
      </c>
      <c r="S50" s="21">
        <f t="shared" si="5"/>
        <v>21090666.556378298</v>
      </c>
      <c r="T50" s="7"/>
      <c r="U50" s="7"/>
      <c r="V50" s="7"/>
      <c r="W50" s="7"/>
    </row>
    <row r="51" spans="1:23" x14ac:dyDescent="0.25">
      <c r="A51" s="8" t="s">
        <v>62</v>
      </c>
      <c r="B51" s="8" t="s">
        <v>9</v>
      </c>
      <c r="C51" s="8" t="s">
        <v>35</v>
      </c>
      <c r="D51" s="8" t="s">
        <v>44</v>
      </c>
      <c r="E51" s="8" t="s">
        <v>32</v>
      </c>
      <c r="F51" s="7"/>
      <c r="G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Analysis'!$G$43)</f>
        <v>886197.60176639946</v>
      </c>
      <c r="H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Analysis'!$H$43)</f>
        <v>1012646.749821</v>
      </c>
      <c r="I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Analysis'!$I$43)</f>
        <v>1025398.9493285995</v>
      </c>
      <c r="J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Analysis'!$J$43)</f>
        <v>1186610.9527146001</v>
      </c>
      <c r="K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Analysis'!$K$43)</f>
        <v>1229462.2582892999</v>
      </c>
      <c r="L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Analysis'!$L$43)</f>
        <v>749668.56593790022</v>
      </c>
      <c r="M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Analysis'!$M$43)</f>
        <v>774322.04976840003</v>
      </c>
      <c r="N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Analysis'!$N$43)</f>
        <v>795356.48947859998</v>
      </c>
      <c r="O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Analysis'!$O$43)</f>
        <v>795992.24834010005</v>
      </c>
      <c r="P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Analysis'!$P$43)</f>
        <v>759387.99960660015</v>
      </c>
      <c r="Q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Analysis'!$Q$43)</f>
        <v>879614.44655700005</v>
      </c>
      <c r="R51" s="21">
        <f>SUMIFS('Data Repository Table'!$J$3:$J$1010,'Data Repository Table'!$A$3:$A$1010,"Financial Actual",'Data Repository Table'!$B$3:$B$1010,'Economic Cost Analysis'!C51,'Data Repository Table'!$G$3:$G$1010,'Economic Cost Analysis'!D51,'Data Repository Table'!$H$3:$H$1010,'Economic Cost Analysis'!E51,'Data Repository Table'!$D$3:$D$1010,'Economic Cost Analysis'!$R$43)</f>
        <v>718766.35225710005</v>
      </c>
      <c r="S51" s="21">
        <f t="shared" si="5"/>
        <v>10813424.6638656</v>
      </c>
      <c r="T51" s="7"/>
      <c r="U51" s="7"/>
      <c r="V51" s="7"/>
      <c r="W51" s="7"/>
    </row>
    <row r="52" spans="1:23" x14ac:dyDescent="0.25">
      <c r="A52" s="8" t="s">
        <v>62</v>
      </c>
      <c r="B52" s="8" t="s">
        <v>9</v>
      </c>
      <c r="C52" s="8" t="s">
        <v>35</v>
      </c>
      <c r="D52" s="8" t="s">
        <v>33</v>
      </c>
      <c r="E52" s="8" t="s">
        <v>34</v>
      </c>
      <c r="F52" s="7"/>
      <c r="G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Analysis'!$G$43)</f>
        <v>7367588.6791624967</v>
      </c>
      <c r="H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Analysis'!$H$43)</f>
        <v>7849336.0209874995</v>
      </c>
      <c r="I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Analysis'!$I$43)</f>
        <v>8389760.6297374964</v>
      </c>
      <c r="J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Analysis'!$J$43)</f>
        <v>9137407.9125625007</v>
      </c>
      <c r="K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Analysis'!$K$43)</f>
        <v>9187415.9798249993</v>
      </c>
      <c r="L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Analysis'!$L$43)</f>
        <v>5779740.0739000011</v>
      </c>
      <c r="M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Analysis'!$M$43)</f>
        <v>6008311.4579999996</v>
      </c>
      <c r="N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Analysis'!$N$43)</f>
        <v>6995040.989875</v>
      </c>
      <c r="O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Analysis'!$O$43)</f>
        <v>6352457.05155</v>
      </c>
      <c r="P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Analysis'!$P$43)</f>
        <v>6560328.9663875001</v>
      </c>
      <c r="Q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Analysis'!$Q$43)</f>
        <v>7526766.7026125006</v>
      </c>
      <c r="R52" s="21">
        <f>SUMIFS('Data Repository Table'!$J$3:$J$1010,'Data Repository Table'!$A$3:$A$1010,"Financial Actual",'Data Repository Table'!$B$3:$B$1010,'Economic Cost Analysis'!C52,'Data Repository Table'!$G$3:$G$1010,'Economic Cost Analysis'!D52,'Data Repository Table'!$H$3:$H$1010,'Economic Cost Analysis'!E52,'Data Repository Table'!$D$3:$D$1010,'Economic Cost Analysis'!$R$43)</f>
        <v>6174477.1062125005</v>
      </c>
      <c r="S52" s="21">
        <f t="shared" si="5"/>
        <v>87328631.570812494</v>
      </c>
      <c r="T52" s="7"/>
      <c r="U52" s="7"/>
      <c r="V52" s="7"/>
      <c r="W52" s="7"/>
    </row>
    <row r="53" spans="1:23" ht="15.75" thickBot="1" x14ac:dyDescent="0.3">
      <c r="A53" s="8" t="s">
        <v>39</v>
      </c>
      <c r="B53" s="53" t="s">
        <v>9</v>
      </c>
      <c r="C53" s="8"/>
      <c r="D53" s="8"/>
      <c r="E53" s="8"/>
      <c r="F53" s="7"/>
      <c r="G53" s="36">
        <f>SUMIFS('Data Repository Table'!$J$3:$J$1010,'Data Repository Table'!$A$3:$A$1010,'Economic Cost Analysis'!A53,'Data Repository Table'!$D$3:$D$1010,'Economic Cost Analysis'!$G$43)</f>
        <v>647.14428099999998</v>
      </c>
      <c r="H53" s="36">
        <f>SUMIFS('Data Repository Table'!$J$3:$J$1010,'Data Repository Table'!$A$3:$A$1010,'Economic Cost Analysis'!A53,'Data Repository Table'!$D$3:$D$1010,'Economic Cost Analysis'!$H$43)</f>
        <v>622.38369699999998</v>
      </c>
      <c r="I53" s="36">
        <f>SUMIFS('Data Repository Table'!$J$3:$J$1010,'Data Repository Table'!$A$3:$A$1010,'Economic Cost Analysis'!A53,'Data Repository Table'!$D$3:$D$1010,'Economic Cost Analysis'!$I$43)</f>
        <v>602.54558499999996</v>
      </c>
      <c r="J53" s="36">
        <f>SUMIFS('Data Repository Table'!$J$3:$J$1010,'Data Repository Table'!$A$3:$A$1010,'Economic Cost Analysis'!A53,'Data Repository Table'!$D$3:$D$1010,'Economic Cost Analysis'!$J$43)</f>
        <v>602.67093499999999</v>
      </c>
      <c r="K53" s="36">
        <f>SUMIFS('Data Repository Table'!$J$3:$J$1010,'Data Repository Table'!$A$3:$A$1010,'Economic Cost Analysis'!A53,'Data Repository Table'!$D$3:$D$1010,'Economic Cost Analysis'!$K$43)</f>
        <v>534.23997600000007</v>
      </c>
      <c r="L53" s="36">
        <f>SUMIFS('Data Repository Table'!$J$3:$J$1010,'Data Repository Table'!$A$3:$A$1010,'Economic Cost Analysis'!A53,'Data Repository Table'!$D$3:$D$1010,'Economic Cost Analysis'!$L$43)</f>
        <v>571.87367900000004</v>
      </c>
      <c r="M53" s="36">
        <f>SUMIFS('Data Repository Table'!$J$3:$J$1010,'Data Repository Table'!$A$3:$A$1010,'Economic Cost Analysis'!A53,'Data Repository Table'!$D$3:$D$1010,'Economic Cost Analysis'!$M$43)</f>
        <v>679.26448500000004</v>
      </c>
      <c r="N53" s="36">
        <f>SUMIFS('Data Repository Table'!$J$3:$J$1010,'Data Repository Table'!$A$3:$A$1010,'Economic Cost Analysis'!A53,'Data Repository Table'!$D$3:$D$1010,'Economic Cost Analysis'!$N$43)</f>
        <v>682.90148799999997</v>
      </c>
      <c r="O53" s="36">
        <f>SUMIFS('Data Repository Table'!$J$3:$J$1010,'Data Repository Table'!$A$3:$A$1010,'Economic Cost Analysis'!A53,'Data Repository Table'!$D$3:$D$1010,'Economic Cost Analysis'!$O$43)</f>
        <v>790.03688200000011</v>
      </c>
      <c r="P53" s="36">
        <f>SUMIFS('Data Repository Table'!$J$3:$J$1010,'Data Repository Table'!$A$3:$A$1010,'Economic Cost Analysis'!A53,'Data Repository Table'!$D$3:$D$1010,'Economic Cost Analysis'!$P$43)</f>
        <v>759.48916599999995</v>
      </c>
      <c r="Q53" s="36">
        <f>SUMIFS('Data Repository Table'!$J$3:$J$1010,'Data Repository Table'!$A$3:$A$1010,'Economic Cost Analysis'!A53,'Data Repository Table'!$D$3:$D$1010,'Economic Cost Analysis'!$Q$43)</f>
        <v>773.51636800000006</v>
      </c>
      <c r="R53" s="36">
        <f>SUMIFS('Data Repository Table'!$J$3:$J$1010,'Data Repository Table'!$A$3:$A$1010,'Economic Cost Analysis'!A53,'Data Repository Table'!$D$3:$D$1010,'Economic Cost Analysis'!$R$43)</f>
        <v>623.20135099999993</v>
      </c>
      <c r="S53" s="36">
        <f t="shared" si="5"/>
        <v>7889.2678930000002</v>
      </c>
      <c r="T53" s="7"/>
      <c r="U53" s="7"/>
      <c r="V53" s="7"/>
      <c r="W53" s="7"/>
    </row>
    <row r="54" spans="1:23" s="41" customFormat="1" ht="16.5" thickTop="1" thickBot="1" x14ac:dyDescent="0.3">
      <c r="A54" s="63"/>
      <c r="B54" s="64"/>
      <c r="C54" s="65"/>
      <c r="D54" s="65"/>
      <c r="E54" s="64" t="s">
        <v>63</v>
      </c>
      <c r="F54" s="65"/>
      <c r="G54" s="40">
        <f>SUM(G45:G52)/G53*1000</f>
        <v>35489518.018026799</v>
      </c>
      <c r="H54" s="40">
        <f t="shared" ref="H54:S54" si="6">SUM(H45:H52)/H53*1000</f>
        <v>40083392.414844856</v>
      </c>
      <c r="I54" s="40">
        <f t="shared" si="6"/>
        <v>43723249.193160832</v>
      </c>
      <c r="J54" s="40">
        <f t="shared" si="6"/>
        <v>48886636.356341936</v>
      </c>
      <c r="K54" s="40">
        <f t="shared" si="6"/>
        <v>56088102.230227396</v>
      </c>
      <c r="L54" s="40">
        <f t="shared" si="6"/>
        <v>39044842.053719014</v>
      </c>
      <c r="M54" s="40">
        <f t="shared" si="6"/>
        <v>38918514.17405533</v>
      </c>
      <c r="N54" s="40">
        <f t="shared" si="6"/>
        <v>41543319.627670586</v>
      </c>
      <c r="O54" s="40">
        <f t="shared" si="6"/>
        <v>35585926.820374347</v>
      </c>
      <c r="P54" s="40">
        <f t="shared" si="6"/>
        <v>35928208.36041636</v>
      </c>
      <c r="Q54" s="40">
        <f t="shared" si="6"/>
        <v>41013913.758286819</v>
      </c>
      <c r="R54" s="40">
        <f t="shared" si="6"/>
        <v>37418278.653587282</v>
      </c>
      <c r="S54" s="40">
        <f t="shared" si="6"/>
        <v>40721955.036810517</v>
      </c>
      <c r="T54" s="39"/>
      <c r="U54" s="39"/>
      <c r="V54" s="39"/>
      <c r="W54" s="39"/>
    </row>
    <row r="55" spans="1:23" ht="15.75" thickTop="1" x14ac:dyDescent="0.25">
      <c r="A55" s="42"/>
      <c r="F55"/>
      <c r="G55"/>
      <c r="H55"/>
      <c r="I55"/>
      <c r="J55"/>
      <c r="K55"/>
      <c r="L55"/>
      <c r="M55"/>
      <c r="N55"/>
      <c r="O55"/>
      <c r="P55"/>
      <c r="Q55"/>
      <c r="R55"/>
      <c r="T55" s="19"/>
      <c r="U55" s="19"/>
      <c r="V55" s="19"/>
      <c r="W55" s="19"/>
    </row>
    <row r="56" spans="1:23" x14ac:dyDescent="0.25">
      <c r="A56" s="42"/>
      <c r="F56"/>
      <c r="G56"/>
      <c r="H56"/>
      <c r="I56"/>
      <c r="J56"/>
      <c r="K56"/>
      <c r="L56"/>
      <c r="M56"/>
      <c r="N56"/>
      <c r="O56"/>
      <c r="P56"/>
      <c r="Q56"/>
      <c r="R56"/>
      <c r="T56" s="19"/>
      <c r="U56" s="19"/>
      <c r="V56" s="19"/>
      <c r="W56" s="19"/>
    </row>
    <row r="57" spans="1:23" x14ac:dyDescent="0.25">
      <c r="A57" s="42"/>
      <c r="F57"/>
      <c r="G57"/>
      <c r="H57"/>
      <c r="I57"/>
      <c r="J57"/>
      <c r="K57"/>
      <c r="L57"/>
      <c r="M57"/>
      <c r="N57"/>
      <c r="O57"/>
      <c r="P57"/>
      <c r="Q57"/>
      <c r="R57"/>
      <c r="T57" s="19"/>
      <c r="U57" s="19"/>
      <c r="V57" s="19"/>
      <c r="W57" s="19"/>
    </row>
    <row r="58" spans="1:23" x14ac:dyDescent="0.25">
      <c r="A58" s="42"/>
      <c r="F58"/>
      <c r="G58"/>
      <c r="H58"/>
      <c r="I58"/>
      <c r="J58"/>
      <c r="K58"/>
      <c r="L58"/>
      <c r="M58"/>
      <c r="N58"/>
      <c r="O58"/>
      <c r="P58"/>
      <c r="Q58"/>
      <c r="R58"/>
      <c r="T58" s="19"/>
      <c r="U58" s="19"/>
      <c r="V58" s="19"/>
      <c r="W58" s="19"/>
    </row>
    <row r="59" spans="1:23" x14ac:dyDescent="0.25">
      <c r="A59" s="42"/>
      <c r="F59"/>
      <c r="G59"/>
      <c r="H59"/>
      <c r="I59"/>
      <c r="J59"/>
      <c r="K59"/>
      <c r="L59"/>
      <c r="M59"/>
      <c r="N59"/>
      <c r="O59"/>
      <c r="P59"/>
      <c r="Q59"/>
      <c r="R59"/>
      <c r="T59" s="19"/>
      <c r="U59" s="19"/>
      <c r="V59" s="19"/>
      <c r="W59" s="19"/>
    </row>
    <row r="60" spans="1:23" x14ac:dyDescent="0.25">
      <c r="A60" s="7"/>
      <c r="B60" s="7"/>
      <c r="C60" s="7"/>
      <c r="D60" s="7"/>
      <c r="E60" s="7"/>
      <c r="S60" s="7"/>
      <c r="T60" s="7"/>
      <c r="U60" s="7"/>
      <c r="V60" s="7"/>
      <c r="W60" s="7"/>
    </row>
    <row r="61" spans="1:23" x14ac:dyDescent="0.25">
      <c r="A61" s="7"/>
      <c r="B61" s="7"/>
      <c r="C61" s="7"/>
      <c r="D61" s="7"/>
      <c r="E61" s="7"/>
      <c r="S61" s="7"/>
      <c r="T61" s="7"/>
      <c r="U61" s="7"/>
      <c r="V61" s="7"/>
      <c r="W61" s="7"/>
    </row>
    <row r="62" spans="1:23" x14ac:dyDescent="0.25">
      <c r="A62" s="7"/>
      <c r="B62" s="7"/>
      <c r="C62" s="7"/>
      <c r="D62" s="7"/>
      <c r="E62" s="7"/>
      <c r="S62" s="7"/>
      <c r="T62" s="7"/>
      <c r="U62" s="7"/>
      <c r="V62" s="7"/>
      <c r="W62" s="7"/>
    </row>
    <row r="63" spans="1:23" x14ac:dyDescent="0.25">
      <c r="A63" s="7"/>
      <c r="B63" s="7"/>
      <c r="C63" s="7"/>
      <c r="D63" s="7"/>
      <c r="E63" s="7"/>
      <c r="S63" s="7"/>
      <c r="T63" s="7"/>
      <c r="U63" s="7"/>
      <c r="V63" s="7"/>
      <c r="W63" s="7"/>
    </row>
    <row r="64" spans="1:23" x14ac:dyDescent="0.25">
      <c r="A64" s="7"/>
      <c r="B64" s="7"/>
      <c r="C64" s="7"/>
      <c r="D64" s="7"/>
      <c r="E64" s="7"/>
      <c r="S64" s="7"/>
      <c r="T64" s="7"/>
      <c r="U64" s="7"/>
      <c r="V64" s="7"/>
      <c r="W64" s="7"/>
    </row>
    <row r="65" spans="1:23" x14ac:dyDescent="0.25">
      <c r="A65" s="7"/>
      <c r="B65" s="7"/>
      <c r="C65" s="7"/>
      <c r="D65" s="7"/>
      <c r="E65" s="7"/>
      <c r="S65" s="7"/>
      <c r="T65" s="7"/>
      <c r="U65" s="7"/>
      <c r="V65" s="7"/>
      <c r="W65" s="7"/>
    </row>
    <row r="66" spans="1:23" x14ac:dyDescent="0.25">
      <c r="A66" s="7"/>
      <c r="B66" s="7"/>
      <c r="C66" s="7"/>
      <c r="D66" s="7"/>
      <c r="E66" s="7"/>
      <c r="S66" s="7"/>
      <c r="T66" s="7"/>
      <c r="U66" s="7"/>
      <c r="V66" s="7"/>
      <c r="W66" s="7"/>
    </row>
    <row r="67" spans="1:23" x14ac:dyDescent="0.25">
      <c r="A67" s="7"/>
      <c r="B67" s="7"/>
      <c r="C67" s="7"/>
      <c r="D67" s="7"/>
      <c r="E67" s="7"/>
      <c r="S67" s="7"/>
      <c r="T67" s="7"/>
      <c r="U67" s="7"/>
      <c r="V67" s="7"/>
      <c r="W67" s="7"/>
    </row>
    <row r="68" spans="1:23" x14ac:dyDescent="0.25">
      <c r="A68" s="7"/>
      <c r="B68" s="7"/>
      <c r="C68" s="7"/>
      <c r="D68" s="7"/>
      <c r="E68" s="7"/>
      <c r="S68" s="7"/>
      <c r="T68" s="7"/>
      <c r="U68" s="7"/>
      <c r="V68" s="7"/>
      <c r="W68" s="7"/>
    </row>
    <row r="69" spans="1:23" x14ac:dyDescent="0.25">
      <c r="A69" s="7"/>
      <c r="B69" s="7"/>
      <c r="C69" s="7"/>
      <c r="D69" s="7"/>
      <c r="E69" s="7"/>
      <c r="S69" s="7"/>
      <c r="T69" s="7"/>
      <c r="U69" s="7"/>
      <c r="V69" s="7"/>
      <c r="W69" s="7"/>
    </row>
    <row r="70" spans="1:23" x14ac:dyDescent="0.25">
      <c r="A70" s="7"/>
      <c r="B70" s="7"/>
      <c r="C70" s="7"/>
      <c r="D70" s="7"/>
      <c r="E70" s="7"/>
      <c r="S70" s="7"/>
      <c r="T70" s="7"/>
      <c r="U70" s="7"/>
      <c r="V70" s="7"/>
      <c r="W70" s="7"/>
    </row>
    <row r="71" spans="1:23" x14ac:dyDescent="0.25">
      <c r="A71" s="7"/>
      <c r="B71" s="7"/>
      <c r="C71" s="7"/>
      <c r="D71" s="7"/>
      <c r="E71" s="7"/>
      <c r="S71" s="7"/>
      <c r="T71" s="7"/>
      <c r="U71" s="7"/>
      <c r="V71" s="7"/>
      <c r="W71" s="7"/>
    </row>
    <row r="72" spans="1:23" ht="15.75" customHeight="1" x14ac:dyDescent="0.25">
      <c r="A72" s="7"/>
      <c r="B72" s="7"/>
      <c r="C72" s="7"/>
      <c r="D72" s="7"/>
      <c r="E72" s="7"/>
      <c r="S72" s="7"/>
      <c r="T72" s="7"/>
      <c r="U72" s="7"/>
      <c r="V72" s="7"/>
      <c r="W72" s="7"/>
    </row>
    <row r="73" spans="1:23" s="125" customFormat="1" ht="62.25" customHeight="1" x14ac:dyDescent="0.25">
      <c r="A73" s="116" t="s">
        <v>118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15"/>
    </row>
    <row r="74" spans="1:23" s="125" customFormat="1" ht="30" customHeight="1" x14ac:dyDescent="0.25">
      <c r="A74" s="129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15"/>
    </row>
    <row r="75" spans="1:23" x14ac:dyDescent="0.25">
      <c r="A75" s="7"/>
      <c r="B75" s="7"/>
      <c r="C75" s="7"/>
      <c r="D75" s="7"/>
      <c r="E75" s="7"/>
      <c r="S75" s="7"/>
      <c r="T75" s="7"/>
      <c r="U75" s="7"/>
      <c r="V75" s="7"/>
      <c r="W75" s="7"/>
    </row>
    <row r="76" spans="1:23" x14ac:dyDescent="0.25">
      <c r="A76" s="7"/>
      <c r="B76" s="7"/>
      <c r="C76" s="7"/>
      <c r="D76" s="7"/>
      <c r="E76" s="7"/>
      <c r="S76" s="7"/>
      <c r="T76" s="7"/>
      <c r="U76" s="7"/>
      <c r="V76" s="7"/>
      <c r="W76" s="7"/>
    </row>
    <row r="77" spans="1:23" x14ac:dyDescent="0.25">
      <c r="A77" s="7"/>
      <c r="B77" s="7"/>
      <c r="C77" s="7"/>
      <c r="D77" s="7"/>
      <c r="E77" s="7"/>
      <c r="S77" s="7"/>
      <c r="T77" s="7"/>
      <c r="U77" s="7"/>
      <c r="V77" s="7"/>
      <c r="W77" s="7"/>
    </row>
    <row r="78" spans="1:23" x14ac:dyDescent="0.25">
      <c r="A78" s="7"/>
      <c r="B78" s="7"/>
      <c r="C78" s="7"/>
      <c r="D78" s="7"/>
      <c r="E78" s="7"/>
      <c r="S78" s="7"/>
      <c r="T78" s="7"/>
      <c r="U78" s="7"/>
      <c r="V78" s="7"/>
      <c r="W78" s="7"/>
    </row>
    <row r="79" spans="1:23" x14ac:dyDescent="0.25">
      <c r="A79" s="7"/>
      <c r="B79" s="7"/>
      <c r="C79" s="7"/>
      <c r="D79" s="7"/>
      <c r="E79" s="7"/>
      <c r="S79" s="7"/>
      <c r="T79" s="7"/>
      <c r="U79" s="7"/>
      <c r="V79" s="7"/>
      <c r="W79" s="7"/>
    </row>
    <row r="80" spans="1:23" x14ac:dyDescent="0.25">
      <c r="A80" s="7"/>
      <c r="B80" s="7"/>
      <c r="C80" s="7"/>
      <c r="D80" s="7"/>
      <c r="E80" s="7"/>
      <c r="S80" s="7"/>
      <c r="T80" s="7"/>
      <c r="U80" s="7"/>
      <c r="V80" s="7"/>
      <c r="W80" s="7"/>
    </row>
    <row r="81" spans="1:23" x14ac:dyDescent="0.25">
      <c r="A81" s="7"/>
      <c r="B81" s="7"/>
      <c r="C81" s="7"/>
      <c r="D81" s="7"/>
      <c r="E81" s="7"/>
      <c r="S81" s="7"/>
      <c r="T81" s="7"/>
      <c r="U81" s="7"/>
      <c r="V81" s="7"/>
      <c r="W81" s="7"/>
    </row>
    <row r="82" spans="1:23" x14ac:dyDescent="0.25">
      <c r="A82" s="7"/>
      <c r="B82" s="7"/>
      <c r="C82" s="7"/>
      <c r="D82" s="7"/>
      <c r="E82" s="7"/>
      <c r="S82" s="7"/>
      <c r="T82" s="7"/>
      <c r="U82" s="7"/>
      <c r="V82" s="7"/>
      <c r="W82" s="7"/>
    </row>
    <row r="83" spans="1:23" x14ac:dyDescent="0.25">
      <c r="A83" s="7"/>
      <c r="B83" s="7"/>
      <c r="C83" s="7"/>
      <c r="D83" s="7"/>
      <c r="E83" s="7"/>
      <c r="S83" s="7"/>
      <c r="T83" s="7"/>
      <c r="U83" s="7"/>
      <c r="V83" s="7"/>
      <c r="W83" s="7"/>
    </row>
    <row r="84" spans="1:23" x14ac:dyDescent="0.25">
      <c r="A84" s="7"/>
      <c r="B84" s="7"/>
      <c r="C84" s="7"/>
      <c r="D84" s="7"/>
      <c r="E84" s="7"/>
      <c r="S84" s="7"/>
      <c r="T84" s="7"/>
      <c r="U84" s="7"/>
      <c r="V84" s="7"/>
      <c r="W84" s="7"/>
    </row>
    <row r="85" spans="1:23" x14ac:dyDescent="0.25">
      <c r="A85" s="7"/>
      <c r="B85" s="7"/>
      <c r="C85" s="7"/>
      <c r="D85" s="7"/>
      <c r="E85" s="7"/>
      <c r="S85" s="7"/>
      <c r="T85" s="7"/>
      <c r="U85" s="7"/>
      <c r="V85" s="7"/>
      <c r="W85" s="7"/>
    </row>
    <row r="86" spans="1:23" x14ac:dyDescent="0.25">
      <c r="A86" s="7"/>
      <c r="B86" s="7"/>
      <c r="C86" s="7"/>
      <c r="D86" s="7"/>
      <c r="E86" s="7"/>
      <c r="S86" s="7"/>
      <c r="T86" s="7"/>
      <c r="U86" s="7"/>
      <c r="V86" s="7"/>
      <c r="W86" s="7"/>
    </row>
    <row r="87" spans="1:23" x14ac:dyDescent="0.25">
      <c r="A87" s="7"/>
      <c r="B87" s="7"/>
      <c r="C87" s="7"/>
      <c r="D87" s="7"/>
      <c r="E87" s="7"/>
      <c r="S87" s="7"/>
      <c r="T87" s="7"/>
      <c r="U87" s="7"/>
      <c r="V87" s="7"/>
      <c r="W87" s="7"/>
    </row>
    <row r="88" spans="1:23" x14ac:dyDescent="0.25">
      <c r="A88" s="7"/>
      <c r="B88" s="7"/>
      <c r="C88" s="7"/>
      <c r="D88" s="7"/>
      <c r="E88" s="7"/>
      <c r="S88" s="7"/>
      <c r="T88" s="7"/>
      <c r="U88" s="7"/>
      <c r="V88" s="7"/>
      <c r="W88" s="7"/>
    </row>
    <row r="89" spans="1:23" x14ac:dyDescent="0.25">
      <c r="A89" s="7"/>
      <c r="B89" s="7"/>
      <c r="C89" s="7"/>
      <c r="D89" s="7"/>
      <c r="E89" s="7"/>
      <c r="S89" s="7"/>
      <c r="T89" s="7"/>
      <c r="U89" s="7"/>
      <c r="V89" s="7"/>
      <c r="W89" s="7"/>
    </row>
    <row r="90" spans="1:23" s="125" customFormat="1" x14ac:dyDescent="0.25">
      <c r="A90" s="117" t="s">
        <v>121</v>
      </c>
      <c r="B90" s="131"/>
      <c r="C90" s="131"/>
      <c r="D90" s="109"/>
      <c r="E90" s="117" t="s">
        <v>119</v>
      </c>
      <c r="F90" s="131"/>
      <c r="G90" s="131"/>
      <c r="H90" s="131"/>
      <c r="I90" s="132"/>
      <c r="J90" s="126" t="s">
        <v>120</v>
      </c>
      <c r="K90" s="131"/>
      <c r="L90" s="131"/>
      <c r="M90" s="131"/>
      <c r="N90" s="131"/>
      <c r="O90" s="132"/>
      <c r="P90" s="132"/>
      <c r="Q90" s="132"/>
      <c r="R90" s="132"/>
      <c r="S90" s="109"/>
      <c r="T90" s="109"/>
      <c r="U90" s="109"/>
      <c r="V90" s="109"/>
      <c r="W90" s="109"/>
    </row>
    <row r="91" spans="1:23" s="125" customFormat="1" ht="39.75" customHeight="1" x14ac:dyDescent="0.25">
      <c r="A91" s="131"/>
      <c r="B91" s="131"/>
      <c r="C91" s="131"/>
      <c r="D91" s="109"/>
      <c r="E91" s="131"/>
      <c r="F91" s="131"/>
      <c r="G91" s="131"/>
      <c r="H91" s="131"/>
      <c r="I91" s="132"/>
      <c r="J91" s="131"/>
      <c r="K91" s="131"/>
      <c r="L91" s="131"/>
      <c r="M91" s="131"/>
      <c r="N91" s="131"/>
      <c r="O91" s="132"/>
      <c r="P91" s="132"/>
      <c r="Q91" s="132"/>
      <c r="R91" s="132"/>
      <c r="S91" s="109"/>
      <c r="T91" s="109"/>
      <c r="U91" s="109"/>
      <c r="V91" s="109"/>
      <c r="W91" s="109"/>
    </row>
    <row r="92" spans="1:23" ht="22.5" customHeigh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7"/>
    </row>
    <row r="93" spans="1:23" s="125" customFormat="1" ht="37.5" customHeight="1" x14ac:dyDescent="0.25">
      <c r="A93" s="122" t="s">
        <v>126</v>
      </c>
      <c r="B93" s="123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15"/>
    </row>
    <row r="94" spans="1:23" s="125" customFormat="1" ht="17.25" customHeight="1" x14ac:dyDescent="0.25">
      <c r="A94" s="126" t="s">
        <v>127</v>
      </c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15"/>
    </row>
    <row r="95" spans="1:23" s="125" customFormat="1" ht="17.25" customHeight="1" x14ac:dyDescent="0.25">
      <c r="A95" s="134"/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15"/>
    </row>
    <row r="96" spans="1:23" s="125" customFormat="1" ht="17.25" customHeight="1" x14ac:dyDescent="0.25">
      <c r="A96" s="122" t="s">
        <v>122</v>
      </c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15"/>
    </row>
    <row r="97" spans="1:23" s="125" customFormat="1" ht="17.25" customHeight="1" x14ac:dyDescent="0.25">
      <c r="A97" s="136" t="s">
        <v>123</v>
      </c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15"/>
    </row>
    <row r="98" spans="1:23" s="125" customFormat="1" ht="29.25" customHeight="1" x14ac:dyDescent="0.25">
      <c r="A98" s="122" t="s">
        <v>124</v>
      </c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15"/>
    </row>
    <row r="99" spans="1:23" s="125" customFormat="1" ht="17.25" customHeight="1" x14ac:dyDescent="0.25">
      <c r="A99" s="126" t="s">
        <v>125</v>
      </c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15"/>
    </row>
    <row r="100" spans="1:23" s="125" customFormat="1" ht="21.75" customHeight="1" x14ac:dyDescent="0.25">
      <c r="A100" s="134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15"/>
    </row>
    <row r="101" spans="1:23" x14ac:dyDescent="0.25">
      <c r="A101" s="5"/>
      <c r="B101" s="5"/>
      <c r="C101" s="5"/>
      <c r="D101" s="5"/>
      <c r="E101" s="5"/>
    </row>
    <row r="102" spans="1:23" s="38" customFormat="1" x14ac:dyDescent="0.25">
      <c r="A102" s="12" t="s">
        <v>36</v>
      </c>
      <c r="B102" s="12" t="s">
        <v>5</v>
      </c>
      <c r="C102" s="12" t="s">
        <v>11</v>
      </c>
      <c r="D102" s="12" t="s">
        <v>1</v>
      </c>
      <c r="E102" s="12" t="s">
        <v>2</v>
      </c>
      <c r="F102" s="23">
        <v>41456</v>
      </c>
      <c r="G102" s="23">
        <v>41487</v>
      </c>
      <c r="H102" s="23">
        <v>41518</v>
      </c>
      <c r="I102" s="23">
        <v>41548</v>
      </c>
      <c r="J102" s="23">
        <v>41579</v>
      </c>
      <c r="K102" s="23">
        <v>41609</v>
      </c>
      <c r="L102" s="23">
        <v>41640</v>
      </c>
      <c r="M102" s="23">
        <v>41671</v>
      </c>
      <c r="N102" s="23">
        <v>41699</v>
      </c>
      <c r="O102" s="23">
        <v>41730</v>
      </c>
      <c r="P102" s="23">
        <v>41760</v>
      </c>
      <c r="Q102" s="23">
        <v>41791</v>
      </c>
      <c r="R102" s="24"/>
    </row>
    <row r="103" spans="1:23" s="38" customFormat="1" x14ac:dyDescent="0.25">
      <c r="A103" s="12"/>
      <c r="B103" s="12"/>
      <c r="C103" s="12"/>
      <c r="D103" s="11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6" t="s">
        <v>3</v>
      </c>
    </row>
    <row r="104" spans="1:23" x14ac:dyDescent="0.25">
      <c r="A104" s="8" t="s">
        <v>38</v>
      </c>
      <c r="B104" s="8" t="s">
        <v>9</v>
      </c>
      <c r="C104" s="8" t="s">
        <v>35</v>
      </c>
      <c r="D104" s="8" t="s">
        <v>24</v>
      </c>
      <c r="E104" s="8" t="s">
        <v>25</v>
      </c>
      <c r="F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Analysis'!$F$102)</f>
        <v>7410373.1595889162</v>
      </c>
      <c r="G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Analysis'!$G$102)</f>
        <v>7850476.4656415386</v>
      </c>
      <c r="H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Analysis'!$H$102)</f>
        <v>8227637.0640847692</v>
      </c>
      <c r="I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Analysis'!$I$102)</f>
        <v>9145016.7506108191</v>
      </c>
      <c r="J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Analysis'!$J$102)</f>
        <v>9402188.5510709453</v>
      </c>
      <c r="K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Analysis'!$K$102)</f>
        <v>5657148.4858589098</v>
      </c>
      <c r="L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Analysis'!$L$102)</f>
        <v>5707330.1074812328</v>
      </c>
      <c r="M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Analysis'!$M$102)</f>
        <v>5770755.1285519302</v>
      </c>
      <c r="N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Analysis'!$N$102)</f>
        <v>6200943.6717096576</v>
      </c>
      <c r="O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Analysis'!$O$102)</f>
        <v>5865501.3107279064</v>
      </c>
      <c r="P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Analysis'!$P$102)</f>
        <v>6536462.6184871849</v>
      </c>
      <c r="Q104" s="21">
        <f>SUMIFS('Data Repository Table'!$J$3:$J$1010,'Data Repository Table'!$A$3:$A$1010,'Economic Cost Analysis'!A104,'Data Repository Table'!$B$3:$B$1010,'Economic Cost Analysis'!C104,'Data Repository Table'!$G$3:$G$1010,'Economic Cost Analysis'!D104,'Data Repository Table'!$H$3:$H$1010,'Economic Cost Analysis'!E104,'Data Repository Table'!$D$3:$D$1010,'Economic Cost Analysis'!$Q$102)</f>
        <v>5470028.3066542372</v>
      </c>
      <c r="R104" s="21">
        <f t="shared" ref="R104:R112" si="7">SUM(F104:Q104)</f>
        <v>83243861.62046805</v>
      </c>
    </row>
    <row r="105" spans="1:23" x14ac:dyDescent="0.25">
      <c r="A105" s="8" t="s">
        <v>38</v>
      </c>
      <c r="B105" s="8" t="s">
        <v>9</v>
      </c>
      <c r="C105" s="8" t="s">
        <v>35</v>
      </c>
      <c r="D105" s="8" t="s">
        <v>26</v>
      </c>
      <c r="E105" s="8" t="s">
        <v>27</v>
      </c>
      <c r="F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Analysis'!$F$102)</f>
        <v>3702858.0392258596</v>
      </c>
      <c r="G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Analysis'!$G$102)</f>
        <v>3904628.4830790581</v>
      </c>
      <c r="H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Analysis'!$H$102)</f>
        <v>4149212.1506632119</v>
      </c>
      <c r="I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Analysis'!$I$102)</f>
        <v>4527914.3323927717</v>
      </c>
      <c r="J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Analysis'!$J$102)</f>
        <v>4595025.8539676033</v>
      </c>
      <c r="K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Analysis'!$K$102)</f>
        <v>2907880.0237676678</v>
      </c>
      <c r="L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Analysis'!$L$102)</f>
        <v>2914530.9790495913</v>
      </c>
      <c r="M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Analysis'!$M$102)</f>
        <v>2943321.4631723547</v>
      </c>
      <c r="N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Analysis'!$N$102)</f>
        <v>3217660.1686767587</v>
      </c>
      <c r="O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Analysis'!$O$102)</f>
        <v>2899192.9332085801</v>
      </c>
      <c r="P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Analysis'!$P$102)</f>
        <v>3384855.1370801763</v>
      </c>
      <c r="Q105" s="21">
        <f>SUMIFS('Data Repository Table'!$J$3:$J$1010,'Data Repository Table'!$A$3:$A$1010,'Economic Cost Analysis'!A105,'Data Repository Table'!$B$3:$B$1010,'Economic Cost Analysis'!C105,'Data Repository Table'!$G$3:$G$1010,'Economic Cost Analysis'!D105,'Data Repository Table'!$H$3:$H$1010,'Economic Cost Analysis'!E105,'Data Repository Table'!$D$3:$D$1010,'Economic Cost Analysis'!$Q$102)</f>
        <v>3064827.6737993462</v>
      </c>
      <c r="R105" s="21">
        <f t="shared" si="7"/>
        <v>42211907.238082983</v>
      </c>
    </row>
    <row r="106" spans="1:23" x14ac:dyDescent="0.25">
      <c r="A106" s="8" t="s">
        <v>38</v>
      </c>
      <c r="B106" s="8" t="s">
        <v>9</v>
      </c>
      <c r="C106" s="8" t="s">
        <v>35</v>
      </c>
      <c r="D106" s="8" t="s">
        <v>26</v>
      </c>
      <c r="E106" s="8" t="s">
        <v>28</v>
      </c>
      <c r="F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Analysis'!$F$102)</f>
        <v>3468791.8411386055</v>
      </c>
      <c r="G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Analysis'!$G$102)</f>
        <v>3910167.3939146623</v>
      </c>
      <c r="H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Analysis'!$H$102)</f>
        <v>4019733.9348969432</v>
      </c>
      <c r="I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Analysis'!$I$102)</f>
        <v>4600898.1998925097</v>
      </c>
      <c r="J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Analysis'!$J$102)</f>
        <v>4329191.466729641</v>
      </c>
      <c r="K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Analysis'!$K$102)</f>
        <v>2886240.0374634834</v>
      </c>
      <c r="L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Analysis'!$L$102)</f>
        <v>2856194.0087494198</v>
      </c>
      <c r="M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Analysis'!$M$102)</f>
        <v>2807459.9604355572</v>
      </c>
      <c r="N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Analysis'!$N$102)</f>
        <v>3086974.9961602269</v>
      </c>
      <c r="O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Analysis'!$O$102)</f>
        <v>2875769.9609229807</v>
      </c>
      <c r="P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Analysis'!$P$102)</f>
        <v>3196136.0591219249</v>
      </c>
      <c r="Q106" s="21">
        <f>SUMIFS('Data Repository Table'!$J$3:$J$1010,'Data Repository Table'!$A$3:$A$1010,'Economic Cost Analysis'!A106,'Data Repository Table'!$B$3:$B$1010,'Economic Cost Analysis'!C106,'Data Repository Table'!$G$3:$G$1010,'Economic Cost Analysis'!D106,'Data Repository Table'!$H$3:$H$1010,'Economic Cost Analysis'!E106,'Data Repository Table'!$D$3:$D$1010,'Economic Cost Analysis'!$Q$102)</f>
        <v>2887114.142416215</v>
      </c>
      <c r="R106" s="21">
        <f t="shared" si="7"/>
        <v>40924672.001842164</v>
      </c>
    </row>
    <row r="107" spans="1:23" x14ac:dyDescent="0.25">
      <c r="A107" s="8" t="s">
        <v>38</v>
      </c>
      <c r="B107" s="8" t="s">
        <v>9</v>
      </c>
      <c r="C107" s="8" t="s">
        <v>35</v>
      </c>
      <c r="D107" s="8" t="s">
        <v>44</v>
      </c>
      <c r="E107" s="8" t="s">
        <v>29</v>
      </c>
      <c r="F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Analysis'!$F$102)</f>
        <v>3052923.7543166084</v>
      </c>
      <c r="G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Analysis'!$G$102)</f>
        <v>3161391.6213462814</v>
      </c>
      <c r="H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Analysis'!$H$102)</f>
        <v>3394239.6040163897</v>
      </c>
      <c r="I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Analysis'!$I$102)</f>
        <v>3628325.0596976532</v>
      </c>
      <c r="J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Analysis'!$J$102)</f>
        <v>3679629.3126392504</v>
      </c>
      <c r="K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Analysis'!$K$102)</f>
        <v>2294218.212138772</v>
      </c>
      <c r="L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Analysis'!$L$102)</f>
        <v>2316886.0728902649</v>
      </c>
      <c r="M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Analysis'!$M$102)</f>
        <v>2510834.5242147222</v>
      </c>
      <c r="N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Analysis'!$N$102)</f>
        <v>2522137.9682701197</v>
      </c>
      <c r="O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Analysis'!$O$102)</f>
        <v>2294926.1936724763</v>
      </c>
      <c r="P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Analysis'!$P$102)</f>
        <v>2796653.6813710229</v>
      </c>
      <c r="Q107" s="21">
        <f>SUMIFS('Data Repository Table'!$J$3:$J$1010,'Data Repository Table'!$A$3:$A$1010,'Economic Cost Analysis'!A107,'Data Repository Table'!$B$3:$B$1010,'Economic Cost Analysis'!C107,'Data Repository Table'!$G$3:$G$1010,'Economic Cost Analysis'!D107,'Data Repository Table'!$H$3:$H$1010,'Economic Cost Analysis'!E107,'Data Repository Table'!$D$3:$D$1010,'Economic Cost Analysis'!$Q$102)</f>
        <v>2366747.1334291021</v>
      </c>
      <c r="R107" s="21">
        <f t="shared" si="7"/>
        <v>34018913.138002656</v>
      </c>
    </row>
    <row r="108" spans="1:23" x14ac:dyDescent="0.25">
      <c r="A108" s="8" t="s">
        <v>38</v>
      </c>
      <c r="B108" s="8" t="s">
        <v>9</v>
      </c>
      <c r="C108" s="8" t="s">
        <v>35</v>
      </c>
      <c r="D108" s="8" t="s">
        <v>44</v>
      </c>
      <c r="E108" s="8" t="s">
        <v>30</v>
      </c>
      <c r="F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Analysis'!$F$102)</f>
        <v>1361006.372818087</v>
      </c>
      <c r="G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Analysis'!$G$102)</f>
        <v>1540803.7527127052</v>
      </c>
      <c r="H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Analysis'!$H$102)</f>
        <v>1533870.0330063524</v>
      </c>
      <c r="I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Analysis'!$I$102)</f>
        <v>1922804.3883041467</v>
      </c>
      <c r="J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Analysis'!$J$102)</f>
        <v>2090734.6259080649</v>
      </c>
      <c r="K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Analysis'!$K$102)</f>
        <v>1138371.9567625313</v>
      </c>
      <c r="L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Analysis'!$L$102)</f>
        <v>1154882.6847980628</v>
      </c>
      <c r="M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Analysis'!$M$102)</f>
        <v>1184594.0853902877</v>
      </c>
      <c r="N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Analysis'!$N$102)</f>
        <v>1236958.6391698015</v>
      </c>
      <c r="O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Analysis'!$O$102)</f>
        <v>1218903.5397942397</v>
      </c>
      <c r="P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Analysis'!$P$102)</f>
        <v>1371172.5088438424</v>
      </c>
      <c r="Q108" s="21">
        <f>SUMIFS('Data Repository Table'!$J$3:$J$1010,'Data Repository Table'!$A$3:$A$1010,'Economic Cost Analysis'!A108,'Data Repository Table'!$B$3:$B$1010,'Economic Cost Analysis'!C108,'Data Repository Table'!$G$3:$G$1010,'Economic Cost Analysis'!D108,'Data Repository Table'!$H$3:$H$1010,'Economic Cost Analysis'!E108,'Data Repository Table'!$D$3:$D$1010,'Economic Cost Analysis'!$Q$102)</f>
        <v>1009696.4295774887</v>
      </c>
      <c r="R108" s="21">
        <f t="shared" si="7"/>
        <v>16763799.017085612</v>
      </c>
    </row>
    <row r="109" spans="1:23" x14ac:dyDescent="0.25">
      <c r="A109" s="8" t="s">
        <v>38</v>
      </c>
      <c r="B109" s="8" t="s">
        <v>9</v>
      </c>
      <c r="C109" s="8" t="s">
        <v>35</v>
      </c>
      <c r="D109" s="8" t="s">
        <v>44</v>
      </c>
      <c r="E109" s="8" t="s">
        <v>31</v>
      </c>
      <c r="F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Analysis'!$F$102)</f>
        <v>1835965.7010541977</v>
      </c>
      <c r="G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Analysis'!$G$102)</f>
        <v>1942345.7166101835</v>
      </c>
      <c r="H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Analysis'!$H$102)</f>
        <v>1981073.1290546153</v>
      </c>
      <c r="I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Analysis'!$I$102)</f>
        <v>2405565.5487894928</v>
      </c>
      <c r="J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Analysis'!$J$102)</f>
        <v>2479091.8597774156</v>
      </c>
      <c r="K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Analysis'!$K$102)</f>
        <v>1430799.7606643969</v>
      </c>
      <c r="L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Analysis'!$L$102)</f>
        <v>1495407.3285604485</v>
      </c>
      <c r="M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Analysis'!$M$102)</f>
        <v>1533455.5917086077</v>
      </c>
      <c r="N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Analysis'!$N$102)</f>
        <v>1545239.8617180442</v>
      </c>
      <c r="O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Analysis'!$O$102)</f>
        <v>1439198.6174970418</v>
      </c>
      <c r="P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Analysis'!$P$102)</f>
        <v>1711047.3619238224</v>
      </c>
      <c r="Q109" s="21">
        <f>SUMIFS('Data Repository Table'!$J$3:$J$1010,'Data Repository Table'!$A$3:$A$1010,'Economic Cost Analysis'!A109,'Data Repository Table'!$B$3:$B$1010,'Economic Cost Analysis'!C109,'Data Repository Table'!$G$3:$G$1010,'Economic Cost Analysis'!D109,'Data Repository Table'!$H$3:$H$1010,'Economic Cost Analysis'!E109,'Data Repository Table'!$D$3:$D$1010,'Economic Cost Analysis'!$Q$102)</f>
        <v>1513615.629663452</v>
      </c>
      <c r="R109" s="21">
        <f t="shared" si="7"/>
        <v>21312806.107021719</v>
      </c>
    </row>
    <row r="110" spans="1:23" x14ac:dyDescent="0.25">
      <c r="A110" s="8" t="s">
        <v>38</v>
      </c>
      <c r="B110" s="8" t="s">
        <v>9</v>
      </c>
      <c r="C110" s="8" t="s">
        <v>35</v>
      </c>
      <c r="D110" s="8" t="s">
        <v>44</v>
      </c>
      <c r="E110" s="8" t="s">
        <v>32</v>
      </c>
      <c r="F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Analysis'!$F$102)</f>
        <v>889528.77961707977</v>
      </c>
      <c r="G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Analysis'!$G$102)</f>
        <v>1005471.836342482</v>
      </c>
      <c r="H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Analysis'!$H$102)</f>
        <v>1083448.5035306632</v>
      </c>
      <c r="I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Analysis'!$I$102)</f>
        <v>1122929.4459370594</v>
      </c>
      <c r="J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Analysis'!$J$102)</f>
        <v>1251059.0644439589</v>
      </c>
      <c r="K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Analysis'!$K$102)</f>
        <v>732380.47840520821</v>
      </c>
      <c r="L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Analysis'!$L$102)</f>
        <v>768259.97452681593</v>
      </c>
      <c r="M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Analysis'!$M$102)</f>
        <v>790716.10373404226</v>
      </c>
      <c r="N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Analysis'!$N$102)</f>
        <v>789211.5512203821</v>
      </c>
      <c r="O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Analysis'!$O$102)</f>
        <v>749470.34376192896</v>
      </c>
      <c r="P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Analysis'!$P$102)</f>
        <v>913113.51752314693</v>
      </c>
      <c r="Q110" s="21">
        <f>SUMIFS('Data Repository Table'!$J$3:$J$1010,'Data Repository Table'!$A$3:$A$1010,'Economic Cost Analysis'!A110,'Data Repository Table'!$B$3:$B$1010,'Economic Cost Analysis'!C110,'Data Repository Table'!$G$3:$G$1010,'Economic Cost Analysis'!D110,'Data Repository Table'!$H$3:$H$1010,'Economic Cost Analysis'!E110,'Data Repository Table'!$D$3:$D$1010,'Economic Cost Analysis'!$Q$102)</f>
        <v>694347.64712096064</v>
      </c>
      <c r="R110" s="21">
        <f t="shared" si="7"/>
        <v>10789937.246163728</v>
      </c>
    </row>
    <row r="111" spans="1:23" x14ac:dyDescent="0.25">
      <c r="A111" s="8" t="s">
        <v>38</v>
      </c>
      <c r="B111" s="8" t="s">
        <v>9</v>
      </c>
      <c r="C111" s="8" t="s">
        <v>35</v>
      </c>
      <c r="D111" s="8" t="s">
        <v>33</v>
      </c>
      <c r="E111" s="8" t="s">
        <v>34</v>
      </c>
      <c r="F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Analysis'!$F$102)</f>
        <v>7381010.2629159009</v>
      </c>
      <c r="G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Analysis'!$G$102)</f>
        <v>8093487.2667298131</v>
      </c>
      <c r="H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Analysis'!$H$102)</f>
        <v>8561111.533532355</v>
      </c>
      <c r="I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Analysis'!$I$102)</f>
        <v>9219328.0467704758</v>
      </c>
      <c r="J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Analysis'!$J$102)</f>
        <v>9509802.105490597</v>
      </c>
      <c r="K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Analysis'!$K$102)</f>
        <v>5721642.2694704309</v>
      </c>
      <c r="L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Analysis'!$L$102)</f>
        <v>6416899.9190566</v>
      </c>
      <c r="M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Analysis'!$M$102)</f>
        <v>6181423.2810286954</v>
      </c>
      <c r="N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Analysis'!$N$102)</f>
        <v>6357110.0722911693</v>
      </c>
      <c r="O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Analysis'!$O$102)</f>
        <v>5766515.8290388407</v>
      </c>
      <c r="P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Analysis'!$P$102)</f>
        <v>6570388.467438193</v>
      </c>
      <c r="Q111" s="21">
        <f>SUMIFS('Data Repository Table'!$J$3:$J$1010,'Data Repository Table'!$A$3:$A$1010,'Economic Cost Analysis'!A111,'Data Repository Table'!$B$3:$B$1010,'Economic Cost Analysis'!C111,'Data Repository Table'!$G$3:$G$1010,'Economic Cost Analysis'!D111,'Data Repository Table'!$H$3:$H$1010,'Economic Cost Analysis'!E111,'Data Repository Table'!$D$3:$D$1010,'Economic Cost Analysis'!$Q$102)</f>
        <v>6124666.7004089803</v>
      </c>
      <c r="R111" s="21">
        <f t="shared" si="7"/>
        <v>85903385.754172057</v>
      </c>
    </row>
    <row r="112" spans="1:23" ht="15.75" thickBot="1" x14ac:dyDescent="0.3">
      <c r="A112" s="8" t="s">
        <v>42</v>
      </c>
      <c r="B112" s="53" t="s">
        <v>9</v>
      </c>
      <c r="C112" s="8"/>
      <c r="D112" s="8"/>
      <c r="E112" s="8"/>
      <c r="F112" s="36">
        <f>SUMIFS('Data Repository Table'!$J$3:$J$1010,'Data Repository Table'!$A$3:$A$1010,'Economic Cost Analysis'!A112,'Data Repository Table'!$D$3:$D$1010,'Economic Cost Analysis'!$F$102)</f>
        <v>618.14428099999998</v>
      </c>
      <c r="G112" s="36">
        <f>SUMIFS('Data Repository Table'!$J$3:$J$1010,'Data Repository Table'!$A$3:$A$1010,'Economic Cost Analysis'!A112,'Data Repository Table'!$D$3:$D$1010,'Economic Cost Analysis'!$G$102)</f>
        <v>613.38369699999998</v>
      </c>
      <c r="H112" s="36">
        <f>SUMIFS('Data Repository Table'!$J$3:$J$1010,'Data Repository Table'!$A$3:$A$1010,'Economic Cost Analysis'!A112,'Data Repository Table'!$D$3:$D$1010,'Economic Cost Analysis'!$H$102)</f>
        <v>599.54558499999996</v>
      </c>
      <c r="I112" s="36">
        <f>SUMIFS('Data Repository Table'!$J$3:$J$1010,'Data Repository Table'!$A$3:$A$1010,'Economic Cost Analysis'!A112,'Data Repository Table'!$D$3:$D$1010,'Economic Cost Analysis'!$I$102)</f>
        <v>673.67093499999999</v>
      </c>
      <c r="J112" s="36">
        <f>SUMIFS('Data Repository Table'!$J$3:$J$1010,'Data Repository Table'!$A$3:$A$1010,'Economic Cost Analysis'!A112,'Data Repository Table'!$D$3:$D$1010,'Economic Cost Analysis'!$J$102)</f>
        <v>561.23997600000007</v>
      </c>
      <c r="K112" s="36">
        <f>SUMIFS('Data Repository Table'!$J$3:$J$1010,'Data Repository Table'!$A$3:$A$1010,'Economic Cost Analysis'!A112,'Data Repository Table'!$D$3:$D$1010,'Economic Cost Analysis'!$K$102)</f>
        <v>565.8385796</v>
      </c>
      <c r="L112" s="36">
        <f>SUMIFS('Data Repository Table'!$J$3:$J$1010,'Data Repository Table'!$A$3:$A$1010,'Economic Cost Analysis'!A112,'Data Repository Table'!$D$3:$D$1010,'Economic Cost Analysis'!$L$102)</f>
        <v>654.26448500000004</v>
      </c>
      <c r="M112" s="36">
        <f>SUMIFS('Data Repository Table'!$J$3:$J$1010,'Data Repository Table'!$A$3:$A$1010,'Economic Cost Analysis'!A112,'Data Repository Table'!$D$3:$D$1010,'Economic Cost Analysis'!$M$102)</f>
        <v>671.90148799999997</v>
      </c>
      <c r="N112" s="36">
        <f>SUMIFS('Data Repository Table'!$J$3:$J$1010,'Data Repository Table'!$A$3:$A$1010,'Economic Cost Analysis'!A112,'Data Repository Table'!$D$3:$D$1010,'Economic Cost Analysis'!$N$102)</f>
        <v>670.86889899999994</v>
      </c>
      <c r="O112" s="36">
        <f>SUMIFS('Data Repository Table'!$J$3:$J$1010,'Data Repository Table'!$A$3:$A$1010,'Economic Cost Analysis'!A112,'Data Repository Table'!$D$3:$D$1010,'Economic Cost Analysis'!$O$102)</f>
        <v>631.48916599999995</v>
      </c>
      <c r="P112" s="36">
        <f>SUMIFS('Data Repository Table'!$J$3:$J$1010,'Data Repository Table'!$A$3:$A$1010,'Economic Cost Analysis'!A112,'Data Repository Table'!$D$3:$D$1010,'Economic Cost Analysis'!$P$102)</f>
        <v>582.87949800000001</v>
      </c>
      <c r="Q112" s="36">
        <f>SUMIFS('Data Repository Table'!$J$3:$J$1010,'Data Repository Table'!$A$3:$A$1010,'Economic Cost Analysis'!A112,'Data Repository Table'!$D$3:$D$1010,'Economic Cost Analysis'!$Q$102)</f>
        <v>550.80905099999995</v>
      </c>
      <c r="R112" s="36">
        <f t="shared" si="7"/>
        <v>7394.035640600001</v>
      </c>
    </row>
    <row r="113" spans="1:18" ht="16.5" thickTop="1" thickBot="1" x14ac:dyDescent="0.3">
      <c r="A113" s="63"/>
      <c r="B113" s="64"/>
      <c r="C113" s="65"/>
      <c r="D113" s="102" t="s">
        <v>65</v>
      </c>
      <c r="E113" s="103"/>
      <c r="F113" s="40">
        <f>SUM(F104:F111)/F112*1000</f>
        <v>47080364.253463432</v>
      </c>
      <c r="G113" s="40">
        <f t="shared" ref="G113:R113" si="8">SUM(G104:G111)/G112*1000</f>
        <v>51205750.478850305</v>
      </c>
      <c r="H113" s="40">
        <f t="shared" si="8"/>
        <v>54958833.451813847</v>
      </c>
      <c r="I113" s="40">
        <f t="shared" si="8"/>
        <v>54288792.75071431</v>
      </c>
      <c r="J113" s="40">
        <f t="shared" si="8"/>
        <v>66525415.930150136</v>
      </c>
      <c r="K113" s="40">
        <f t="shared" si="8"/>
        <v>40238827.901460752</v>
      </c>
      <c r="L113" s="40">
        <f t="shared" si="8"/>
        <v>36117490.123451263</v>
      </c>
      <c r="M113" s="40">
        <f t="shared" si="8"/>
        <v>35306604.557238609</v>
      </c>
      <c r="N113" s="40">
        <f t="shared" si="8"/>
        <v>37199871.638730064</v>
      </c>
      <c r="O113" s="40">
        <f t="shared" si="8"/>
        <v>36595210.136390515</v>
      </c>
      <c r="P113" s="40">
        <f t="shared" si="8"/>
        <v>45429337.35471566</v>
      </c>
      <c r="Q113" s="40">
        <f t="shared" si="8"/>
        <v>41994668.789619774</v>
      </c>
      <c r="R113" s="40">
        <f t="shared" si="8"/>
        <v>45329681.707571693</v>
      </c>
    </row>
    <row r="114" spans="1:18" ht="15.75" thickTop="1" x14ac:dyDescent="0.25"/>
    <row r="115" spans="1:18" x14ac:dyDescent="0.25">
      <c r="A115" s="12" t="s">
        <v>36</v>
      </c>
      <c r="B115" s="12" t="s">
        <v>5</v>
      </c>
      <c r="C115" s="12" t="s">
        <v>11</v>
      </c>
      <c r="D115" s="12" t="s">
        <v>1</v>
      </c>
      <c r="E115" s="12" t="s">
        <v>2</v>
      </c>
      <c r="F115" s="23">
        <v>41456</v>
      </c>
      <c r="G115" s="23">
        <v>41487</v>
      </c>
      <c r="H115" s="23">
        <v>41518</v>
      </c>
      <c r="I115" s="23">
        <v>41548</v>
      </c>
      <c r="J115" s="23">
        <v>41579</v>
      </c>
      <c r="K115" s="23">
        <v>41609</v>
      </c>
      <c r="L115" s="23">
        <v>41640</v>
      </c>
      <c r="M115" s="23">
        <v>41671</v>
      </c>
      <c r="N115" s="23">
        <v>41699</v>
      </c>
      <c r="O115" s="23">
        <v>41730</v>
      </c>
      <c r="P115" s="23">
        <v>41760</v>
      </c>
      <c r="Q115" s="23">
        <v>41791</v>
      </c>
      <c r="R115" s="24"/>
    </row>
    <row r="116" spans="1:18" x14ac:dyDescent="0.25">
      <c r="A116" s="12"/>
      <c r="B116" s="12"/>
      <c r="C116" s="12"/>
      <c r="D116" s="11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 t="s">
        <v>3</v>
      </c>
    </row>
    <row r="117" spans="1:18" x14ac:dyDescent="0.25">
      <c r="A117" s="8" t="s">
        <v>38</v>
      </c>
      <c r="B117" s="8" t="s">
        <v>6</v>
      </c>
      <c r="C117" s="8" t="s">
        <v>35</v>
      </c>
      <c r="D117" s="8" t="s">
        <v>24</v>
      </c>
      <c r="E117" s="8" t="s">
        <v>25</v>
      </c>
      <c r="F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Analysis'!$F$115)</f>
        <v>859050.95871603675</v>
      </c>
      <c r="G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Analysis'!$G$115)</f>
        <v>1256568.663764968</v>
      </c>
      <c r="H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Analysis'!$H$115)</f>
        <v>945239.11169929046</v>
      </c>
      <c r="I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Analysis'!$I$115)</f>
        <v>897002.08738166792</v>
      </c>
      <c r="J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Analysis'!$J$115)</f>
        <v>983029.73485591868</v>
      </c>
      <c r="K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Analysis'!$K$115)</f>
        <v>938538.15127751243</v>
      </c>
      <c r="L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Analysis'!$L$115)</f>
        <v>1120011.9018488396</v>
      </c>
      <c r="M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Analysis'!$M$115)</f>
        <v>908869.29775302368</v>
      </c>
      <c r="N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Analysis'!$N$115)</f>
        <v>962926.50469158008</v>
      </c>
      <c r="O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Analysis'!$O$115)</f>
        <v>972833.26691238175</v>
      </c>
      <c r="P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Analysis'!$P$115)</f>
        <v>1071765.8371174217</v>
      </c>
      <c r="Q117" s="21">
        <f>SUMIFS('Data Repository Table'!$J$3:$J$1010,'Data Repository Table'!$A$3:$A$1010,'Economic Cost Analysis'!A117,'Data Repository Table'!$C$3:$C$1010,'Economic Cost Analysis'!B117,'Data Repository Table'!$B$3:$B$1010,'Economic Cost Analysis'!C117,'Data Repository Table'!$G$3:$G$1010,'Economic Cost Analysis'!D117,'Data Repository Table'!$H$3:$H$1010,'Economic Cost Analysis'!E117,'Data Repository Table'!$D$3:$D$1010,'Economic Cost Analysis'!$Q$115)</f>
        <v>1137792.8543239292</v>
      </c>
      <c r="R117" s="21">
        <f t="shared" ref="R117:R125" si="9">SUM(F117:Q117)</f>
        <v>12053628.370342571</v>
      </c>
    </row>
    <row r="118" spans="1:18" x14ac:dyDescent="0.25">
      <c r="A118" s="8" t="s">
        <v>38</v>
      </c>
      <c r="B118" s="8" t="s">
        <v>6</v>
      </c>
      <c r="C118" s="8" t="s">
        <v>35</v>
      </c>
      <c r="D118" s="8" t="s">
        <v>26</v>
      </c>
      <c r="E118" s="8" t="s">
        <v>27</v>
      </c>
      <c r="F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Analysis'!$F$115)</f>
        <v>411478.37181662378</v>
      </c>
      <c r="G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Analysis'!$G$115)</f>
        <v>558286.81851324998</v>
      </c>
      <c r="H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Analysis'!$H$115)</f>
        <v>449699.38278299873</v>
      </c>
      <c r="I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Analysis'!$I$115)</f>
        <v>427182.91524</v>
      </c>
      <c r="J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Analysis'!$J$115)</f>
        <v>415259.38098750002</v>
      </c>
      <c r="K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Analysis'!$K$115)</f>
        <v>427041.03370000009</v>
      </c>
      <c r="L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Analysis'!$L$115)</f>
        <v>536309.89158199995</v>
      </c>
      <c r="M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Analysis'!$M$115)</f>
        <v>414358.37553974998</v>
      </c>
      <c r="N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Analysis'!$N$115)</f>
        <v>484912.71240800002</v>
      </c>
      <c r="O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Analysis'!$O$115)</f>
        <v>419935.11569100001</v>
      </c>
      <c r="P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Analysis'!$P$115)</f>
        <v>448216.05637499999</v>
      </c>
      <c r="Q118" s="21">
        <f>SUMIFS('Data Repository Table'!$J$3:$J$1010,'Data Repository Table'!$A$3:$A$1010,'Economic Cost Analysis'!A118,'Data Repository Table'!$C$3:$C$1010,'Economic Cost Analysis'!B118,'Data Repository Table'!$B$3:$B$1010,'Economic Cost Analysis'!C118,'Data Repository Table'!$G$3:$G$1010,'Economic Cost Analysis'!D118,'Data Repository Table'!$H$3:$H$1010,'Economic Cost Analysis'!E118,'Data Repository Table'!$D$3:$D$1010,'Economic Cost Analysis'!$Q$115)</f>
        <v>532127.64313450002</v>
      </c>
      <c r="R118" s="21">
        <f t="shared" si="9"/>
        <v>5524807.6977706216</v>
      </c>
    </row>
    <row r="119" spans="1:18" x14ac:dyDescent="0.25">
      <c r="A119" s="8" t="s">
        <v>38</v>
      </c>
      <c r="B119" s="8" t="s">
        <v>6</v>
      </c>
      <c r="C119" s="8" t="s">
        <v>35</v>
      </c>
      <c r="D119" s="8" t="s">
        <v>26</v>
      </c>
      <c r="E119" s="8" t="s">
        <v>28</v>
      </c>
      <c r="F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Analysis'!$F$115)</f>
        <v>610297.37310056051</v>
      </c>
      <c r="G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Analysis'!$G$115)</f>
        <v>908795.20773656247</v>
      </c>
      <c r="H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Analysis'!$H$115)</f>
        <v>711025.90062299802</v>
      </c>
      <c r="I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Analysis'!$I$115)</f>
        <v>699813.46326262481</v>
      </c>
      <c r="J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Analysis'!$J$115)</f>
        <v>619174.29107624991</v>
      </c>
      <c r="K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Analysis'!$K$115)</f>
        <v>641582.36576999992</v>
      </c>
      <c r="L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Analysis'!$L$115)</f>
        <v>740585.34395999974</v>
      </c>
      <c r="M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Analysis'!$M$115)</f>
        <v>665533.05688012496</v>
      </c>
      <c r="N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Analysis'!$N$115)</f>
        <v>608946.05938500003</v>
      </c>
      <c r="O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Analysis'!$O$115)</f>
        <v>706548.92858549999</v>
      </c>
      <c r="P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Analysis'!$P$115)</f>
        <v>684073.99396875</v>
      </c>
      <c r="Q119" s="21">
        <f>SUMIFS('Data Repository Table'!$J$3:$J$1010,'Data Repository Table'!$A$3:$A$1010,'Economic Cost Analysis'!A119,'Data Repository Table'!$C$3:$C$1010,'Economic Cost Analysis'!B119,'Data Repository Table'!$B$3:$B$1010,'Economic Cost Analysis'!C119,'Data Repository Table'!$G$3:$G$1010,'Economic Cost Analysis'!D119,'Data Repository Table'!$H$3:$H$1010,'Economic Cost Analysis'!E119,'Data Repository Table'!$D$3:$D$1010,'Economic Cost Analysis'!$Q$115)</f>
        <v>795822.70165668742</v>
      </c>
      <c r="R119" s="21">
        <f t="shared" si="9"/>
        <v>8392198.6860050578</v>
      </c>
    </row>
    <row r="120" spans="1:18" x14ac:dyDescent="0.25">
      <c r="A120" s="8" t="s">
        <v>38</v>
      </c>
      <c r="B120" s="8" t="s">
        <v>6</v>
      </c>
      <c r="C120" s="8" t="s">
        <v>35</v>
      </c>
      <c r="D120" s="8" t="s">
        <v>44</v>
      </c>
      <c r="E120" s="8" t="s">
        <v>29</v>
      </c>
      <c r="F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Analysis'!$F$115)</f>
        <v>334574.56978850893</v>
      </c>
      <c r="G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Analysis'!$G$115)</f>
        <v>492735.34629342239</v>
      </c>
      <c r="H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Analysis'!$H$115)</f>
        <v>423886.13007635879</v>
      </c>
      <c r="I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Analysis'!$I$115)</f>
        <v>370340.02732499992</v>
      </c>
      <c r="J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Analysis'!$J$115)</f>
        <v>388537.72727419995</v>
      </c>
      <c r="K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Analysis'!$K$115)</f>
        <v>338577.18673479994</v>
      </c>
      <c r="L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Analysis'!$L$115)</f>
        <v>466373.20086803986</v>
      </c>
      <c r="M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Analysis'!$M$115)</f>
        <v>388574.67707873997</v>
      </c>
      <c r="N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Analysis'!$N$115)</f>
        <v>356192.71368815994</v>
      </c>
      <c r="O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Analysis'!$O$115)</f>
        <v>381723.53905412991</v>
      </c>
      <c r="P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Analysis'!$P$115)</f>
        <v>429911.03490812494</v>
      </c>
      <c r="Q120" s="21">
        <f>SUMIFS('Data Repository Table'!$J$3:$J$1010,'Data Repository Table'!$A$3:$A$1010,'Economic Cost Analysis'!A120,'Data Repository Table'!$C$3:$C$1010,'Economic Cost Analysis'!B120,'Data Repository Table'!$B$3:$B$1010,'Economic Cost Analysis'!C120,'Data Repository Table'!$G$3:$G$1010,'Economic Cost Analysis'!D120,'Data Repository Table'!$H$3:$H$1010,'Economic Cost Analysis'!E120,'Data Repository Table'!$D$3:$D$1010,'Economic Cost Analysis'!$Q$115)</f>
        <v>476034.24514096242</v>
      </c>
      <c r="R120" s="21">
        <f t="shared" si="9"/>
        <v>4847460.3982304465</v>
      </c>
    </row>
    <row r="121" spans="1:18" x14ac:dyDescent="0.25">
      <c r="A121" s="8" t="s">
        <v>38</v>
      </c>
      <c r="B121" s="8" t="s">
        <v>6</v>
      </c>
      <c r="C121" s="8" t="s">
        <v>35</v>
      </c>
      <c r="D121" s="8" t="s">
        <v>44</v>
      </c>
      <c r="E121" s="8" t="s">
        <v>30</v>
      </c>
      <c r="F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Analysis'!$F$115)</f>
        <v>221632.12385716435</v>
      </c>
      <c r="G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Analysis'!$G$115)</f>
        <v>298721.115169695</v>
      </c>
      <c r="H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Analysis'!$H$115)</f>
        <v>263980.61528681178</v>
      </c>
      <c r="I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Analysis'!$I$115)</f>
        <v>219795.94496150999</v>
      </c>
      <c r="J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Analysis'!$J$115)</f>
        <v>258222.34619527502</v>
      </c>
      <c r="K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Analysis'!$K$115)</f>
        <v>230372.47477350003</v>
      </c>
      <c r="L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Analysis'!$L$115)</f>
        <v>269842.36896287993</v>
      </c>
      <c r="M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Analysis'!$M$115)</f>
        <v>229486.43250580502</v>
      </c>
      <c r="N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Analysis'!$N$115)</f>
        <v>247771.36577484003</v>
      </c>
      <c r="O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Analysis'!$O$115)</f>
        <v>247653.76578579002</v>
      </c>
      <c r="P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Analysis'!$P$115)</f>
        <v>257537.95336406256</v>
      </c>
      <c r="Q121" s="21">
        <f>SUMIFS('Data Repository Table'!$J$3:$J$1010,'Data Repository Table'!$A$3:$A$1010,'Economic Cost Analysis'!A121,'Data Repository Table'!$C$3:$C$1010,'Economic Cost Analysis'!B121,'Data Repository Table'!$B$3:$B$1010,'Economic Cost Analysis'!C121,'Data Repository Table'!$G$3:$G$1010,'Economic Cost Analysis'!D121,'Data Repository Table'!$H$3:$H$1010,'Economic Cost Analysis'!E121,'Data Repository Table'!$D$3:$D$1010,'Economic Cost Analysis'!$Q$115)</f>
        <v>273028.52946296253</v>
      </c>
      <c r="R121" s="21">
        <f t="shared" si="9"/>
        <v>3018045.0361002963</v>
      </c>
    </row>
    <row r="122" spans="1:18" x14ac:dyDescent="0.25">
      <c r="A122" s="8" t="s">
        <v>38</v>
      </c>
      <c r="B122" s="8" t="s">
        <v>6</v>
      </c>
      <c r="C122" s="8" t="s">
        <v>35</v>
      </c>
      <c r="D122" s="8" t="s">
        <v>44</v>
      </c>
      <c r="E122" s="8" t="s">
        <v>31</v>
      </c>
      <c r="F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Analysis'!$F$115)</f>
        <v>270317.51001272164</v>
      </c>
      <c r="G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Analysis'!$G$115)</f>
        <v>345609.90627034125</v>
      </c>
      <c r="H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Analysis'!$H$115)</f>
        <v>281982.65504614048</v>
      </c>
      <c r="I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Analysis'!$I$115)</f>
        <v>262525.43281191739</v>
      </c>
      <c r="J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Analysis'!$J$115)</f>
        <v>264530.39711157506</v>
      </c>
      <c r="K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Analysis'!$K$115)</f>
        <v>252866.98882554998</v>
      </c>
      <c r="L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Analysis'!$L$115)</f>
        <v>306190.89609723992</v>
      </c>
      <c r="M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Analysis'!$M$115)</f>
        <v>271830.070734885</v>
      </c>
      <c r="N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Analysis'!$N$115)</f>
        <v>271101.39427444007</v>
      </c>
      <c r="O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Analysis'!$O$115)</f>
        <v>274351.7614925587</v>
      </c>
      <c r="P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Analysis'!$P$115)</f>
        <v>294826.72073953127</v>
      </c>
      <c r="Q122" s="21">
        <f>SUMIFS('Data Repository Table'!$J$3:$J$1010,'Data Repository Table'!$A$3:$A$1010,'Economic Cost Analysis'!A122,'Data Repository Table'!$C$3:$C$1010,'Economic Cost Analysis'!B122,'Data Repository Table'!$B$3:$B$1010,'Economic Cost Analysis'!C122,'Data Repository Table'!$G$3:$G$1010,'Economic Cost Analysis'!D122,'Data Repository Table'!$H$3:$H$1010,'Economic Cost Analysis'!E122,'Data Repository Table'!$D$3:$D$1010,'Economic Cost Analysis'!$Q$115)</f>
        <v>340841.04228242871</v>
      </c>
      <c r="R122" s="21">
        <f t="shared" si="9"/>
        <v>3436974.7756993296</v>
      </c>
    </row>
    <row r="123" spans="1:18" x14ac:dyDescent="0.25">
      <c r="A123" s="8" t="s">
        <v>38</v>
      </c>
      <c r="B123" s="8" t="s">
        <v>6</v>
      </c>
      <c r="C123" s="8" t="s">
        <v>35</v>
      </c>
      <c r="D123" s="8" t="s">
        <v>44</v>
      </c>
      <c r="E123" s="8" t="s">
        <v>32</v>
      </c>
      <c r="F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Analysis'!$F$115)</f>
        <v>186895.31347357444</v>
      </c>
      <c r="G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Analysis'!$G$115)</f>
        <v>232460.33937309752</v>
      </c>
      <c r="H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Analysis'!$H$115)</f>
        <v>196800.64514333947</v>
      </c>
      <c r="I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Analysis'!$I$115)</f>
        <v>175238.87213904748</v>
      </c>
      <c r="J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Analysis'!$J$115)</f>
        <v>184271.68199002498</v>
      </c>
      <c r="K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Analysis'!$K$115)</f>
        <v>182465.61649890002</v>
      </c>
      <c r="L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Analysis'!$L$115)</f>
        <v>235865.21106119995</v>
      </c>
      <c r="M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Analysis'!$M$115)</f>
        <v>184781.07299609997</v>
      </c>
      <c r="N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Analysis'!$N$115)</f>
        <v>187904.12488512002</v>
      </c>
      <c r="O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Analysis'!$O$115)</f>
        <v>191788.36157754</v>
      </c>
      <c r="P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Analysis'!$P$115)</f>
        <v>189293.90636625001</v>
      </c>
      <c r="Q123" s="21">
        <f>SUMIFS('Data Repository Table'!$J$3:$J$1010,'Data Repository Table'!$A$3:$A$1010,'Economic Cost Analysis'!A123,'Data Repository Table'!$C$3:$C$1010,'Economic Cost Analysis'!B123,'Data Repository Table'!$B$3:$B$1010,'Economic Cost Analysis'!C123,'Data Repository Table'!$G$3:$G$1010,'Economic Cost Analysis'!D123,'Data Repository Table'!$H$3:$H$1010,'Economic Cost Analysis'!E123,'Data Repository Table'!$D$3:$D$1010,'Economic Cost Analysis'!$Q$115)</f>
        <v>230880.88355771248</v>
      </c>
      <c r="R123" s="21">
        <f t="shared" si="9"/>
        <v>2378646.0290619065</v>
      </c>
    </row>
    <row r="124" spans="1:18" x14ac:dyDescent="0.25">
      <c r="A124" s="8" t="s">
        <v>38</v>
      </c>
      <c r="B124" s="8" t="s">
        <v>6</v>
      </c>
      <c r="C124" s="8" t="s">
        <v>35</v>
      </c>
      <c r="D124" s="8" t="s">
        <v>33</v>
      </c>
      <c r="E124" s="8" t="s">
        <v>34</v>
      </c>
      <c r="F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Analysis'!$F$115)</f>
        <v>1207341.5441326213</v>
      </c>
      <c r="G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Analysis'!$G$115)</f>
        <v>1627559.0630120938</v>
      </c>
      <c r="H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Analysis'!$H$115)</f>
        <v>1247278.3501437153</v>
      </c>
      <c r="I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Analysis'!$I$115)</f>
        <v>1189437.4296213749</v>
      </c>
      <c r="J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Analysis'!$J$115)</f>
        <v>1196568.3584903125</v>
      </c>
      <c r="K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Analysis'!$K$115)</f>
        <v>1176117.3688343752</v>
      </c>
      <c r="L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Analysis'!$L$115)</f>
        <v>1565368.1883344997</v>
      </c>
      <c r="M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Analysis'!$M$115)</f>
        <v>1227442.7809998749</v>
      </c>
      <c r="N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Analysis'!$N$115)</f>
        <v>1290433.7858775002</v>
      </c>
      <c r="O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Analysis'!$O$115)</f>
        <v>1298308.3953839999</v>
      </c>
      <c r="P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Analysis'!$P$115)</f>
        <v>1344373.5269335939</v>
      </c>
      <c r="Q124" s="21">
        <f>SUMIFS('Data Repository Table'!$J$3:$J$1010,'Data Repository Table'!$A$3:$A$1010,'Economic Cost Analysis'!A124,'Data Repository Table'!$C$3:$C$1010,'Economic Cost Analysis'!B124,'Data Repository Table'!$B$3:$B$1010,'Economic Cost Analysis'!C124,'Data Repository Table'!$G$3:$G$1010,'Economic Cost Analysis'!D124,'Data Repository Table'!$H$3:$H$1010,'Economic Cost Analysis'!E124,'Data Repository Table'!$D$3:$D$1010,'Economic Cost Analysis'!$Q$115)</f>
        <v>1507227.5892764062</v>
      </c>
      <c r="R124" s="21">
        <f t="shared" si="9"/>
        <v>15877456.381040368</v>
      </c>
    </row>
    <row r="125" spans="1:18" ht="15.75" thickBot="1" x14ac:dyDescent="0.3">
      <c r="A125" s="8" t="s">
        <v>42</v>
      </c>
      <c r="B125" s="8" t="s">
        <v>6</v>
      </c>
      <c r="C125" s="8"/>
      <c r="D125" s="8"/>
      <c r="E125" s="8"/>
      <c r="F125" s="36">
        <f>SUMIFS('Data Repository Table'!$J$3:$J$1010,'Data Repository Table'!$A$3:$A$1010,'Economic Cost Analysis'!A125,'Data Repository Table'!$C$3:$C$1010,'Economic Cost Analysis'!B125,'Data Repository Table'!$D$3:$D$1010,'Economic Cost Analysis'!$F$115)</f>
        <v>171.933291</v>
      </c>
      <c r="G125" s="36">
        <f>SUMIFS('Data Repository Table'!$J$3:$J$1010,'Data Repository Table'!$A$3:$A$1010,'Economic Cost Analysis'!A125,'Data Repository Table'!$C$3:$C$1010,'Economic Cost Analysis'!B125,'Data Repository Table'!$D$3:$D$1010,'Economic Cost Analysis'!$G$115)</f>
        <v>185.44394299999999</v>
      </c>
      <c r="H125" s="36">
        <f>SUMIFS('Data Repository Table'!$J$3:$J$1010,'Data Repository Table'!$A$3:$A$1010,'Economic Cost Analysis'!A125,'Data Repository Table'!$C$3:$C$1010,'Economic Cost Analysis'!B125,'Data Repository Table'!$D$3:$D$1010,'Economic Cost Analysis'!$H$115)</f>
        <v>186.77365699999999</v>
      </c>
      <c r="I125" s="36">
        <f>SUMIFS('Data Repository Table'!$J$3:$J$1010,'Data Repository Table'!$A$3:$A$1010,'Economic Cost Analysis'!A125,'Data Repository Table'!$C$3:$C$1010,'Economic Cost Analysis'!B125,'Data Repository Table'!$D$3:$D$1010,'Economic Cost Analysis'!$I$115)</f>
        <v>190.54109299999999</v>
      </c>
      <c r="J125" s="36">
        <f>SUMIFS('Data Repository Table'!$J$3:$J$1010,'Data Repository Table'!$A$3:$A$1010,'Economic Cost Analysis'!A125,'Data Repository Table'!$C$3:$C$1010,'Economic Cost Analysis'!B125,'Data Repository Table'!$D$3:$D$1010,'Economic Cost Analysis'!$J$115)</f>
        <v>95.096062000000003</v>
      </c>
      <c r="K125" s="36">
        <f>SUMIFS('Data Repository Table'!$J$3:$J$1010,'Data Repository Table'!$A$3:$A$1010,'Economic Cost Analysis'!A125,'Data Repository Table'!$C$3:$C$1010,'Economic Cost Analysis'!B125,'Data Repository Table'!$D$3:$D$1010,'Economic Cost Analysis'!$K$115)</f>
        <v>184.30685299999999</v>
      </c>
      <c r="L125" s="36">
        <f>SUMIFS('Data Repository Table'!$J$3:$J$1010,'Data Repository Table'!$A$3:$A$1010,'Economic Cost Analysis'!A125,'Data Repository Table'!$C$3:$C$1010,'Economic Cost Analysis'!B125,'Data Repository Table'!$D$3:$D$1010,'Economic Cost Analysis'!$L$115)</f>
        <v>181.90143900000001</v>
      </c>
      <c r="M125" s="36">
        <f>SUMIFS('Data Repository Table'!$J$3:$J$1010,'Data Repository Table'!$A$3:$A$1010,'Economic Cost Analysis'!A125,'Data Repository Table'!$C$3:$C$1010,'Economic Cost Analysis'!B125,'Data Repository Table'!$D$3:$D$1010,'Economic Cost Analysis'!$M$115)</f>
        <v>149.58676500000001</v>
      </c>
      <c r="N125" s="36">
        <f>SUMIFS('Data Repository Table'!$J$3:$J$1010,'Data Repository Table'!$A$3:$A$1010,'Economic Cost Analysis'!A125,'Data Repository Table'!$C$3:$C$1010,'Economic Cost Analysis'!B125,'Data Repository Table'!$D$3:$D$1010,'Economic Cost Analysis'!$N$115)</f>
        <v>181.40367599999999</v>
      </c>
      <c r="O125" s="36">
        <f>SUMIFS('Data Repository Table'!$J$3:$J$1010,'Data Repository Table'!$A$3:$A$1010,'Economic Cost Analysis'!A125,'Data Repository Table'!$C$3:$C$1010,'Economic Cost Analysis'!B125,'Data Repository Table'!$D$3:$D$1010,'Economic Cost Analysis'!$O$115)</f>
        <v>171.057864</v>
      </c>
      <c r="P125" s="36">
        <f>SUMIFS('Data Repository Table'!$J$3:$J$1010,'Data Repository Table'!$A$3:$A$1010,'Economic Cost Analysis'!A125,'Data Repository Table'!$C$3:$C$1010,'Economic Cost Analysis'!B125,'Data Repository Table'!$D$3:$D$1010,'Economic Cost Analysis'!$P$115)</f>
        <v>165.28699900000001</v>
      </c>
      <c r="Q125" s="36">
        <f>SUMIFS('Data Repository Table'!$J$3:$J$1010,'Data Repository Table'!$A$3:$A$1010,'Economic Cost Analysis'!A125,'Data Repository Table'!$C$3:$C$1010,'Economic Cost Analysis'!B125,'Data Repository Table'!$D$3:$D$1010,'Economic Cost Analysis'!$Q$115)</f>
        <v>149.50871699999999</v>
      </c>
      <c r="R125" s="36">
        <f t="shared" si="9"/>
        <v>2012.8403589999996</v>
      </c>
    </row>
    <row r="126" spans="1:18" ht="16.5" thickTop="1" thickBot="1" x14ac:dyDescent="0.3">
      <c r="A126" s="63"/>
      <c r="B126" s="64"/>
      <c r="C126" s="65"/>
      <c r="D126" s="102" t="s">
        <v>65</v>
      </c>
      <c r="E126" s="103"/>
      <c r="F126" s="40">
        <f>SUM(F117:F124)/F125*1000</f>
        <v>23855692.757592894</v>
      </c>
      <c r="G126" s="40">
        <f t="shared" ref="G126:R126" si="10">SUM(G117:G124)/G125*1000</f>
        <v>30848871.996501025</v>
      </c>
      <c r="H126" s="40">
        <f t="shared" si="10"/>
        <v>24199840.93796296</v>
      </c>
      <c r="I126" s="40">
        <f t="shared" si="10"/>
        <v>22259430.267586127</v>
      </c>
      <c r="J126" s="40">
        <f t="shared" si="10"/>
        <v>45318321.572359711</v>
      </c>
      <c r="K126" s="40">
        <f t="shared" si="10"/>
        <v>22720594.043318823</v>
      </c>
      <c r="L126" s="40">
        <f t="shared" si="10"/>
        <v>28809816.082404379</v>
      </c>
      <c r="M126" s="40">
        <f t="shared" si="10"/>
        <v>28684862.357229952</v>
      </c>
      <c r="N126" s="40">
        <f t="shared" si="10"/>
        <v>24311462.469948191</v>
      </c>
      <c r="O126" s="40">
        <f t="shared" si="10"/>
        <v>26266802.527610775</v>
      </c>
      <c r="P126" s="40">
        <f t="shared" si="10"/>
        <v>28556384.097534098</v>
      </c>
      <c r="Q126" s="40">
        <f t="shared" si="10"/>
        <v>35407671.171678834</v>
      </c>
      <c r="R126" s="40">
        <f t="shared" si="10"/>
        <v>27587492.036297459</v>
      </c>
    </row>
    <row r="127" spans="1:18" ht="15.75" thickTop="1" x14ac:dyDescent="0.25"/>
    <row r="128" spans="1:18" x14ac:dyDescent="0.25">
      <c r="A128" s="12" t="s">
        <v>36</v>
      </c>
      <c r="B128" s="12" t="s">
        <v>5</v>
      </c>
      <c r="C128" s="12" t="s">
        <v>11</v>
      </c>
      <c r="D128" s="12" t="s">
        <v>1</v>
      </c>
      <c r="E128" s="12" t="s">
        <v>2</v>
      </c>
      <c r="F128" s="23">
        <v>41456</v>
      </c>
      <c r="G128" s="23">
        <v>41487</v>
      </c>
      <c r="H128" s="23">
        <v>41518</v>
      </c>
      <c r="I128" s="23">
        <v>41548</v>
      </c>
      <c r="J128" s="23">
        <v>41579</v>
      </c>
      <c r="K128" s="23">
        <v>41609</v>
      </c>
      <c r="L128" s="23">
        <v>41640</v>
      </c>
      <c r="M128" s="23">
        <v>41671</v>
      </c>
      <c r="N128" s="23">
        <v>41699</v>
      </c>
      <c r="O128" s="23">
        <v>41730</v>
      </c>
      <c r="P128" s="23">
        <v>41760</v>
      </c>
      <c r="Q128" s="23">
        <v>41791</v>
      </c>
      <c r="R128" s="24"/>
    </row>
    <row r="129" spans="1:18" x14ac:dyDescent="0.25">
      <c r="A129" s="12"/>
      <c r="B129" s="12"/>
      <c r="C129" s="12"/>
      <c r="D129" s="11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6" t="s">
        <v>3</v>
      </c>
    </row>
    <row r="130" spans="1:18" s="46" customFormat="1" x14ac:dyDescent="0.25">
      <c r="A130" s="8" t="s">
        <v>38</v>
      </c>
      <c r="B130" s="8" t="s">
        <v>8</v>
      </c>
      <c r="C130" s="8" t="s">
        <v>35</v>
      </c>
      <c r="D130" s="8" t="s">
        <v>24</v>
      </c>
      <c r="E130" s="8" t="s">
        <v>25</v>
      </c>
      <c r="F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Analysis'!$F$128)</f>
        <v>4118100.0493550403</v>
      </c>
      <c r="G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Analysis'!$G$128)</f>
        <v>4507082.5661568008</v>
      </c>
      <c r="H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Analysis'!$H$128)</f>
        <v>4703409.2060524803</v>
      </c>
      <c r="I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Analysis'!$I$128)</f>
        <v>6020479.2997298883</v>
      </c>
      <c r="J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Analysis'!$J$128)</f>
        <v>6461172.5917462073</v>
      </c>
      <c r="K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Analysis'!$K$128)</f>
        <v>3399470.2212770889</v>
      </c>
      <c r="L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Analysis'!$L$128)</f>
        <v>3168116.576105712</v>
      </c>
      <c r="M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Analysis'!$M$128)</f>
        <v>3601517.3685167041</v>
      </c>
      <c r="N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Analysis'!$N$128)</f>
        <v>3449559.2207462396</v>
      </c>
      <c r="O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Analysis'!$O$128)</f>
        <v>3875884.2425812325</v>
      </c>
      <c r="P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Analysis'!$P$128)</f>
        <v>4224276.0222364804</v>
      </c>
      <c r="Q130" s="21">
        <f>SUMIFS('Data Repository Table'!$J$3:$J$1010,'Data Repository Table'!$A$3:$A$1010,'Economic Cost Analysis'!A130,'Data Repository Table'!$C$3:$C$1010,'Economic Cost Analysis'!B130,'Data Repository Table'!$B$3:$B$1010,'Economic Cost Analysis'!C130,'Data Repository Table'!$G$3:$G$1010,'Economic Cost Analysis'!D130,'Data Repository Table'!$H$3:$H$1010,'Economic Cost Analysis'!E130,'Data Repository Table'!$D$3:$D$1010,'Economic Cost Analysis'!$Q$128)</f>
        <v>2229175.6542357123</v>
      </c>
      <c r="R130" s="21">
        <f t="shared" ref="R130:R138" si="11">SUM(F130:Q130)</f>
        <v>49758243.018739596</v>
      </c>
    </row>
    <row r="131" spans="1:18" s="46" customFormat="1" x14ac:dyDescent="0.25">
      <c r="A131" s="8" t="s">
        <v>38</v>
      </c>
      <c r="B131" s="8" t="s">
        <v>8</v>
      </c>
      <c r="C131" s="8" t="s">
        <v>35</v>
      </c>
      <c r="D131" s="8" t="s">
        <v>26</v>
      </c>
      <c r="E131" s="8" t="s">
        <v>27</v>
      </c>
      <c r="F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Analysis'!$F$128)</f>
        <v>1958496.2303689439</v>
      </c>
      <c r="G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Analysis'!$G$128)</f>
        <v>2195052.7782959999</v>
      </c>
      <c r="H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Analysis'!$H$128)</f>
        <v>2264552.5099384319</v>
      </c>
      <c r="I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Analysis'!$I$128)</f>
        <v>2839505.8993002246</v>
      </c>
      <c r="J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Analysis'!$J$128)</f>
        <v>3159420.5430006236</v>
      </c>
      <c r="K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Analysis'!$K$128)</f>
        <v>1724509.5598100165</v>
      </c>
      <c r="L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Analysis'!$L$128)</f>
        <v>1542913.9169346001</v>
      </c>
      <c r="M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Analysis'!$M$128)</f>
        <v>1820402.6309305201</v>
      </c>
      <c r="N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Analysis'!$N$128)</f>
        <v>1771550.3477915039</v>
      </c>
      <c r="O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Analysis'!$O$128)</f>
        <v>1908978.5663007363</v>
      </c>
      <c r="P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Analysis'!$P$128)</f>
        <v>2224548.7175923204</v>
      </c>
      <c r="Q131" s="21">
        <f>SUMIFS('Data Repository Table'!$J$3:$J$1010,'Data Repository Table'!$A$3:$A$1010,'Economic Cost Analysis'!A131,'Data Repository Table'!$C$3:$C$1010,'Economic Cost Analysis'!B131,'Data Repository Table'!$B$3:$B$1010,'Economic Cost Analysis'!C131,'Data Repository Table'!$G$3:$G$1010,'Economic Cost Analysis'!D131,'Data Repository Table'!$H$3:$H$1010,'Economic Cost Analysis'!E131,'Data Repository Table'!$D$3:$D$1010,'Economic Cost Analysis'!$Q$128)</f>
        <v>1199138.0695781759</v>
      </c>
      <c r="R131" s="21">
        <f t="shared" si="11"/>
        <v>24609069.769842096</v>
      </c>
    </row>
    <row r="132" spans="1:18" s="46" customFormat="1" x14ac:dyDescent="0.25">
      <c r="A132" s="8" t="s">
        <v>38</v>
      </c>
      <c r="B132" s="8" t="s">
        <v>8</v>
      </c>
      <c r="C132" s="8" t="s">
        <v>35</v>
      </c>
      <c r="D132" s="8" t="s">
        <v>26</v>
      </c>
      <c r="E132" s="8" t="s">
        <v>28</v>
      </c>
      <c r="F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Analysis'!$F$128)</f>
        <v>1652868.9853267202</v>
      </c>
      <c r="G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Analysis'!$G$128)</f>
        <v>1940369.6316480001</v>
      </c>
      <c r="H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Analysis'!$H$128)</f>
        <v>2031601.7410147204</v>
      </c>
      <c r="I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Analysis'!$I$128)</f>
        <v>2784735.3475135607</v>
      </c>
      <c r="J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Analysis'!$J$128)</f>
        <v>2777158.7847141596</v>
      </c>
      <c r="K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Analysis'!$K$128)</f>
        <v>1505235.4723879206</v>
      </c>
      <c r="L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Analysis'!$L$128)</f>
        <v>1375663.6681960202</v>
      </c>
      <c r="M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Analysis'!$M$128)</f>
        <v>1475521.04291592</v>
      </c>
      <c r="N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Analysis'!$N$128)</f>
        <v>1513094.2096040398</v>
      </c>
      <c r="O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Analysis'!$O$128)</f>
        <v>1628187.8009364803</v>
      </c>
      <c r="P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Analysis'!$P$128)</f>
        <v>1857077.4607560001</v>
      </c>
      <c r="Q132" s="21">
        <f>SUMIFS('Data Repository Table'!$J$3:$J$1010,'Data Repository Table'!$A$3:$A$1010,'Economic Cost Analysis'!A132,'Data Repository Table'!$C$3:$C$1010,'Economic Cost Analysis'!B132,'Data Repository Table'!$B$3:$B$1010,'Economic Cost Analysis'!C132,'Data Repository Table'!$G$3:$G$1010,'Economic Cost Analysis'!D132,'Data Repository Table'!$H$3:$H$1010,'Economic Cost Analysis'!E132,'Data Repository Table'!$D$3:$D$1010,'Economic Cost Analysis'!$Q$128)</f>
        <v>981974.46025223995</v>
      </c>
      <c r="R132" s="21">
        <f t="shared" si="11"/>
        <v>21523488.605265781</v>
      </c>
    </row>
    <row r="133" spans="1:18" s="46" customFormat="1" x14ac:dyDescent="0.25">
      <c r="A133" s="8" t="s">
        <v>38</v>
      </c>
      <c r="B133" s="8" t="s">
        <v>8</v>
      </c>
      <c r="C133" s="8" t="s">
        <v>35</v>
      </c>
      <c r="D133" s="8" t="s">
        <v>44</v>
      </c>
      <c r="E133" s="8" t="s">
        <v>29</v>
      </c>
      <c r="F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Analysis'!$F$128)</f>
        <v>1583857.8672582491</v>
      </c>
      <c r="G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Analysis'!$G$128)</f>
        <v>1861716.078207552</v>
      </c>
      <c r="H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Analysis'!$H$128)</f>
        <v>1818760.5971448703</v>
      </c>
      <c r="I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Analysis'!$I$128)</f>
        <v>2304966.198724838</v>
      </c>
      <c r="J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Analysis'!$J$128)</f>
        <v>2440357.2575165858</v>
      </c>
      <c r="K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Analysis'!$K$128)</f>
        <v>1365336.6411364649</v>
      </c>
      <c r="L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Analysis'!$L$128)</f>
        <v>1211465.2302915659</v>
      </c>
      <c r="M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Analysis'!$M$128)</f>
        <v>1521468.8063359074</v>
      </c>
      <c r="N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Analysis'!$N$128)</f>
        <v>1400184.8970591237</v>
      </c>
      <c r="O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Analysis'!$O$128)</f>
        <v>1483355.0770554726</v>
      </c>
      <c r="P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Analysis'!$P$128)</f>
        <v>1790831.8374007489</v>
      </c>
      <c r="Q133" s="21">
        <f>SUMIFS('Data Repository Table'!$J$3:$J$1010,'Data Repository Table'!$A$3:$A$1010,'Economic Cost Analysis'!A133,'Data Repository Table'!$C$3:$C$1010,'Economic Cost Analysis'!B133,'Data Repository Table'!$B$3:$B$1010,'Economic Cost Analysis'!C133,'Data Repository Table'!$G$3:$G$1010,'Economic Cost Analysis'!D133,'Data Repository Table'!$H$3:$H$1010,'Economic Cost Analysis'!E133,'Data Repository Table'!$D$3:$D$1010,'Economic Cost Analysis'!$Q$128)</f>
        <v>911806.4599299801</v>
      </c>
      <c r="R133" s="21">
        <f t="shared" si="11"/>
        <v>19694106.948061358</v>
      </c>
    </row>
    <row r="134" spans="1:18" s="46" customFormat="1" x14ac:dyDescent="0.25">
      <c r="A134" s="8" t="s">
        <v>38</v>
      </c>
      <c r="B134" s="8" t="s">
        <v>8</v>
      </c>
      <c r="C134" s="8" t="s">
        <v>35</v>
      </c>
      <c r="D134" s="8" t="s">
        <v>44</v>
      </c>
      <c r="E134" s="8" t="s">
        <v>30</v>
      </c>
      <c r="F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Analysis'!$F$128)</f>
        <v>884023.92783632269</v>
      </c>
      <c r="G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Analysis'!$G$128)</f>
        <v>1052207.4304358403</v>
      </c>
      <c r="H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Analysis'!$H$128)</f>
        <v>1016958.2253807157</v>
      </c>
      <c r="I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Analysis'!$I$128)</f>
        <v>1488480.8550150518</v>
      </c>
      <c r="J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Analysis'!$J$128)</f>
        <v>1639667.9831029386</v>
      </c>
      <c r="K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Analysis'!$K$128)</f>
        <v>765598.62357103126</v>
      </c>
      <c r="L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Analysis'!$L$128)</f>
        <v>742706.65420794766</v>
      </c>
      <c r="M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Analysis'!$M$128)</f>
        <v>822050.21729515784</v>
      </c>
      <c r="N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Analysis'!$N$128)</f>
        <v>806728.57071739517</v>
      </c>
      <c r="O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Analysis'!$O$128)</f>
        <v>866589.56529720977</v>
      </c>
      <c r="P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Analysis'!$P$128)</f>
        <v>987204.11778920982</v>
      </c>
      <c r="Q134" s="21">
        <f>SUMIFS('Data Repository Table'!$J$3:$J$1010,'Data Repository Table'!$A$3:$A$1010,'Economic Cost Analysis'!A134,'Data Repository Table'!$C$3:$C$1010,'Economic Cost Analysis'!B134,'Data Repository Table'!$B$3:$B$1010,'Economic Cost Analysis'!C134,'Data Repository Table'!$G$3:$G$1010,'Economic Cost Analysis'!D134,'Data Repository Table'!$H$3:$H$1010,'Economic Cost Analysis'!E134,'Data Repository Table'!$D$3:$D$1010,'Economic Cost Analysis'!$Q$128)</f>
        <v>506308.79330234113</v>
      </c>
      <c r="R134" s="21">
        <f t="shared" si="11"/>
        <v>11578524.963951161</v>
      </c>
    </row>
    <row r="135" spans="1:18" s="46" customFormat="1" x14ac:dyDescent="0.25">
      <c r="A135" s="8" t="s">
        <v>38</v>
      </c>
      <c r="B135" s="8" t="s">
        <v>8</v>
      </c>
      <c r="C135" s="8" t="s">
        <v>35</v>
      </c>
      <c r="D135" s="8" t="s">
        <v>44</v>
      </c>
      <c r="E135" s="8" t="s">
        <v>31</v>
      </c>
      <c r="F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Analysis'!$F$128)</f>
        <v>904892.03843125247</v>
      </c>
      <c r="G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Analysis'!$G$128)</f>
        <v>1067052.2598973438</v>
      </c>
      <c r="H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Analysis'!$H$128)</f>
        <v>1026646.9835398964</v>
      </c>
      <c r="I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Analysis'!$I$128)</f>
        <v>1557091.8051502465</v>
      </c>
      <c r="J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Analysis'!$J$128)</f>
        <v>1710092.7084534448</v>
      </c>
      <c r="K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Analysis'!$K$128)</f>
        <v>799573.69102222088</v>
      </c>
      <c r="L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Analysis'!$L$128)</f>
        <v>793393.06373042695</v>
      </c>
      <c r="M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Analysis'!$M$128)</f>
        <v>931740.99835025659</v>
      </c>
      <c r="N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Analysis'!$N$128)</f>
        <v>827560.38466741249</v>
      </c>
      <c r="O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Analysis'!$O$128)</f>
        <v>909762.07978018955</v>
      </c>
      <c r="P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Analysis'!$P$128)</f>
        <v>1108803.4317190656</v>
      </c>
      <c r="Q135" s="21">
        <f>SUMIFS('Data Repository Table'!$J$3:$J$1010,'Data Repository Table'!$A$3:$A$1010,'Economic Cost Analysis'!A135,'Data Repository Table'!$C$3:$C$1010,'Economic Cost Analysis'!B135,'Data Repository Table'!$B$3:$B$1010,'Economic Cost Analysis'!C135,'Data Repository Table'!$G$3:$G$1010,'Economic Cost Analysis'!D135,'Data Repository Table'!$H$3:$H$1010,'Economic Cost Analysis'!E135,'Data Repository Table'!$D$3:$D$1010,'Economic Cost Analysis'!$Q$128)</f>
        <v>560496.60864916991</v>
      </c>
      <c r="R135" s="21">
        <f t="shared" si="11"/>
        <v>12197106.053390926</v>
      </c>
    </row>
    <row r="136" spans="1:18" s="46" customFormat="1" x14ac:dyDescent="0.25">
      <c r="A136" s="8" t="s">
        <v>38</v>
      </c>
      <c r="B136" s="8" t="s">
        <v>8</v>
      </c>
      <c r="C136" s="8" t="s">
        <v>35</v>
      </c>
      <c r="D136" s="8" t="s">
        <v>44</v>
      </c>
      <c r="E136" s="8" t="s">
        <v>32</v>
      </c>
      <c r="F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Analysis'!$F$128)</f>
        <v>498631.6818381226</v>
      </c>
      <c r="G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Analysis'!$G$128)</f>
        <v>616274.64932342409</v>
      </c>
      <c r="H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Analysis'!$H$128)</f>
        <v>641878.67036756733</v>
      </c>
      <c r="I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Analysis'!$I$128)</f>
        <v>749185.9629367278</v>
      </c>
      <c r="J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Analysis'!$J$128)</f>
        <v>892113.54493715987</v>
      </c>
      <c r="K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Analysis'!$K$128)</f>
        <v>432516.83808086219</v>
      </c>
      <c r="L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Analysis'!$L$128)</f>
        <v>409538.75919692736</v>
      </c>
      <c r="M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Analysis'!$M$128)</f>
        <v>489965.80230679538</v>
      </c>
      <c r="N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Analysis'!$N$128)</f>
        <v>444871.43123762979</v>
      </c>
      <c r="O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Analysis'!$O$128)</f>
        <v>472382.50156978617</v>
      </c>
      <c r="P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Analysis'!$P$128)</f>
        <v>608634.95143913291</v>
      </c>
      <c r="Q136" s="21">
        <f>SUMIFS('Data Repository Table'!$J$3:$J$1010,'Data Repository Table'!$A$3:$A$1010,'Economic Cost Analysis'!A136,'Data Repository Table'!$C$3:$C$1010,'Economic Cost Analysis'!B136,'Data Repository Table'!$B$3:$B$1010,'Economic Cost Analysis'!C136,'Data Repository Table'!$G$3:$G$1010,'Economic Cost Analysis'!D136,'Data Repository Table'!$H$3:$H$1010,'Economic Cost Analysis'!E136,'Data Repository Table'!$D$3:$D$1010,'Economic Cost Analysis'!$Q$128)</f>
        <v>272324.41448756552</v>
      </c>
      <c r="R136" s="21">
        <f t="shared" si="11"/>
        <v>6528319.2077217009</v>
      </c>
    </row>
    <row r="137" spans="1:18" s="46" customFormat="1" x14ac:dyDescent="0.25">
      <c r="A137" s="8" t="s">
        <v>38</v>
      </c>
      <c r="B137" s="8" t="s">
        <v>8</v>
      </c>
      <c r="C137" s="8" t="s">
        <v>35</v>
      </c>
      <c r="D137" s="8" t="s">
        <v>33</v>
      </c>
      <c r="E137" s="8" t="s">
        <v>34</v>
      </c>
      <c r="F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Analysis'!$F$128)</f>
        <v>3105845.72687844</v>
      </c>
      <c r="G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Analysis'!$G$128)</f>
        <v>4010585.2851120001</v>
      </c>
      <c r="H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Analysis'!$H$128)</f>
        <v>3923012.4475718406</v>
      </c>
      <c r="I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Analysis'!$I$128)</f>
        <v>5304755.0634176014</v>
      </c>
      <c r="J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Analysis'!$J$128)</f>
        <v>5796055.2061697599</v>
      </c>
      <c r="K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Analysis'!$K$128)</f>
        <v>2778318.7637284808</v>
      </c>
      <c r="L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Analysis'!$L$128)</f>
        <v>2890095.0972502003</v>
      </c>
      <c r="M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Analysis'!$M$128)</f>
        <v>3360449.90644272</v>
      </c>
      <c r="N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Analysis'!$N$128)</f>
        <v>2808562.4972675201</v>
      </c>
      <c r="O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Analysis'!$O$128)</f>
        <v>3278176.1271341606</v>
      </c>
      <c r="P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Analysis'!$P$128)</f>
        <v>3653895.7708680006</v>
      </c>
      <c r="Q137" s="21">
        <f>SUMIFS('Data Repository Table'!$J$3:$J$1010,'Data Repository Table'!$A$3:$A$1010,'Economic Cost Analysis'!A137,'Data Repository Table'!$C$3:$C$1010,'Economic Cost Analysis'!B137,'Data Repository Table'!$B$3:$B$1010,'Economic Cost Analysis'!C137,'Data Repository Table'!$G$3:$G$1010,'Economic Cost Analysis'!D137,'Data Repository Table'!$H$3:$H$1010,'Economic Cost Analysis'!E137,'Data Repository Table'!$D$3:$D$1010,'Economic Cost Analysis'!$Q$128)</f>
        <v>1788228.1705142399</v>
      </c>
      <c r="R137" s="21">
        <f t="shared" si="11"/>
        <v>42697980.062354967</v>
      </c>
    </row>
    <row r="138" spans="1:18" s="46" customFormat="1" ht="15.75" thickBot="1" x14ac:dyDescent="0.3">
      <c r="A138" s="8" t="s">
        <v>42</v>
      </c>
      <c r="B138" s="8" t="s">
        <v>8</v>
      </c>
      <c r="C138" s="8"/>
      <c r="D138" s="8"/>
      <c r="E138" s="8"/>
      <c r="F138" s="36">
        <f>SUMIFS('Data Repository Table'!$J$3:$J$1010,'Data Repository Table'!$A$3:$A$1010,'Economic Cost Analysis'!A138,'Data Repository Table'!$C$3:$C$1010,'Economic Cost Analysis'!B138,'Data Repository Table'!$D$3:$D$1010,'Economic Cost Analysis'!$F$128)</f>
        <v>211.968999</v>
      </c>
      <c r="G138" s="36">
        <f>SUMIFS('Data Repository Table'!$J$3:$J$1010,'Data Repository Table'!$A$3:$A$1010,'Economic Cost Analysis'!A138,'Data Repository Table'!$C$3:$C$1010,'Economic Cost Analysis'!B138,'Data Repository Table'!$D$3:$D$1010,'Economic Cost Analysis'!$G$128)</f>
        <v>224.199051</v>
      </c>
      <c r="H138" s="36">
        <f>SUMIFS('Data Repository Table'!$J$3:$J$1010,'Data Repository Table'!$A$3:$A$1010,'Economic Cost Analysis'!A138,'Data Repository Table'!$C$3:$C$1010,'Economic Cost Analysis'!B138,'Data Repository Table'!$D$3:$D$1010,'Economic Cost Analysis'!$H$128)</f>
        <v>220.53646699999999</v>
      </c>
      <c r="I138" s="36">
        <f>SUMIFS('Data Repository Table'!$J$3:$J$1010,'Data Repository Table'!$A$3:$A$1010,'Economic Cost Analysis'!A138,'Data Repository Table'!$C$3:$C$1010,'Economic Cost Analysis'!B138,'Data Repository Table'!$D$3:$D$1010,'Economic Cost Analysis'!$I$128)</f>
        <v>306.76027599999998</v>
      </c>
      <c r="J138" s="36">
        <f>SUMIFS('Data Repository Table'!$J$3:$J$1010,'Data Repository Table'!$A$3:$A$1010,'Economic Cost Analysis'!A138,'Data Repository Table'!$C$3:$C$1010,'Economic Cost Analysis'!B138,'Data Repository Table'!$D$3:$D$1010,'Economic Cost Analysis'!$J$128)</f>
        <v>260.052864</v>
      </c>
      <c r="K138" s="36">
        <f>SUMIFS('Data Repository Table'!$J$3:$J$1010,'Data Repository Table'!$A$3:$A$1010,'Economic Cost Analysis'!A138,'Data Repository Table'!$C$3:$C$1010,'Economic Cost Analysis'!B138,'Data Repository Table'!$D$3:$D$1010,'Economic Cost Analysis'!$K$128)</f>
        <v>240.21016</v>
      </c>
      <c r="L138" s="36">
        <f>SUMIFS('Data Repository Table'!$J$3:$J$1010,'Data Repository Table'!$A$3:$A$1010,'Economic Cost Analysis'!A138,'Data Repository Table'!$C$3:$C$1010,'Economic Cost Analysis'!B138,'Data Repository Table'!$D$3:$D$1010,'Economic Cost Analysis'!$L$128)</f>
        <v>258.160549</v>
      </c>
      <c r="M138" s="36">
        <f>SUMIFS('Data Repository Table'!$J$3:$J$1010,'Data Repository Table'!$A$3:$A$1010,'Economic Cost Analysis'!A138,'Data Repository Table'!$C$3:$C$1010,'Economic Cost Analysis'!B138,'Data Repository Table'!$D$3:$D$1010,'Economic Cost Analysis'!$M$128)</f>
        <v>310.884524</v>
      </c>
      <c r="N138" s="36">
        <f>SUMIFS('Data Repository Table'!$J$3:$J$1010,'Data Repository Table'!$A$3:$A$1010,'Economic Cost Analysis'!A138,'Data Repository Table'!$C$3:$C$1010,'Economic Cost Analysis'!B138,'Data Repository Table'!$D$3:$D$1010,'Economic Cost Analysis'!$N$128)</f>
        <v>347.651006</v>
      </c>
      <c r="O138" s="36">
        <f>SUMIFS('Data Repository Table'!$J$3:$J$1010,'Data Repository Table'!$A$3:$A$1010,'Economic Cost Analysis'!A138,'Data Repository Table'!$C$3:$C$1010,'Economic Cost Analysis'!B138,'Data Repository Table'!$D$3:$D$1010,'Economic Cost Analysis'!$O$128)</f>
        <v>341.99016599999999</v>
      </c>
      <c r="P138" s="36">
        <f>SUMIFS('Data Repository Table'!$J$3:$J$1010,'Data Repository Table'!$A$3:$A$1010,'Economic Cost Analysis'!A138,'Data Repository Table'!$C$3:$C$1010,'Economic Cost Analysis'!B138,'Data Repository Table'!$D$3:$D$1010,'Economic Cost Analysis'!$P$128)</f>
        <v>301.18512999999996</v>
      </c>
      <c r="Q138" s="36">
        <f>SUMIFS('Data Repository Table'!$J$3:$J$1010,'Data Repository Table'!$A$3:$A$1010,'Economic Cost Analysis'!A138,'Data Repository Table'!$C$3:$C$1010,'Economic Cost Analysis'!B138,'Data Repository Table'!$D$3:$D$1010,'Economic Cost Analysis'!$Q$128)</f>
        <v>260.92</v>
      </c>
      <c r="R138" s="36">
        <f t="shared" si="11"/>
        <v>3284.5191919999997</v>
      </c>
    </row>
    <row r="139" spans="1:18" ht="16.5" thickTop="1" thickBot="1" x14ac:dyDescent="0.3">
      <c r="A139" s="63"/>
      <c r="B139" s="64"/>
      <c r="C139" s="65"/>
      <c r="D139" s="102" t="s">
        <v>65</v>
      </c>
      <c r="E139" s="103"/>
      <c r="F139" s="40">
        <f>SUM(F130:F137)/F138*1000</f>
        <v>69381450.00766407</v>
      </c>
      <c r="G139" s="40">
        <f t="shared" ref="G139:R139" si="12">SUM(G130:G137)/G138*1000</f>
        <v>76942077.150348708</v>
      </c>
      <c r="H139" s="40">
        <f t="shared" si="12"/>
        <v>79020130.403243124</v>
      </c>
      <c r="I139" s="40">
        <f t="shared" si="12"/>
        <v>75137500.631888017</v>
      </c>
      <c r="J139" s="40">
        <f t="shared" si="12"/>
        <v>95657622.211924121</v>
      </c>
      <c r="K139" s="40">
        <f t="shared" si="12"/>
        <v>53164111.838625334</v>
      </c>
      <c r="L139" s="40">
        <f t="shared" si="12"/>
        <v>47001344.755868956</v>
      </c>
      <c r="M139" s="40">
        <f t="shared" si="12"/>
        <v>45107156.164177485</v>
      </c>
      <c r="N139" s="40">
        <f t="shared" si="12"/>
        <v>37457425.217664599</v>
      </c>
      <c r="O139" s="40">
        <f t="shared" si="12"/>
        <v>42174651.187646344</v>
      </c>
      <c r="P139" s="40">
        <f t="shared" si="12"/>
        <v>54635075.47600694</v>
      </c>
      <c r="Q139" s="40">
        <f t="shared" si="12"/>
        <v>32383307.645827938</v>
      </c>
      <c r="R139" s="40">
        <f t="shared" si="12"/>
        <v>57416878.272065707</v>
      </c>
    </row>
    <row r="140" spans="1:18" ht="15.75" thickTop="1" x14ac:dyDescent="0.25">
      <c r="A140" s="53"/>
      <c r="B140" s="53"/>
      <c r="C140" s="53"/>
      <c r="D140" s="7"/>
      <c r="E140" s="5"/>
      <c r="R140" s="6"/>
    </row>
    <row r="141" spans="1:18" x14ac:dyDescent="0.25">
      <c r="A141" s="12" t="s">
        <v>36</v>
      </c>
      <c r="B141" s="12" t="s">
        <v>5</v>
      </c>
      <c r="C141" s="12" t="s">
        <v>11</v>
      </c>
      <c r="D141" s="12" t="s">
        <v>1</v>
      </c>
      <c r="E141" s="12" t="s">
        <v>2</v>
      </c>
      <c r="F141" s="23">
        <v>41456</v>
      </c>
      <c r="G141" s="23">
        <v>41487</v>
      </c>
      <c r="H141" s="23">
        <v>41518</v>
      </c>
      <c r="I141" s="23">
        <v>41548</v>
      </c>
      <c r="J141" s="23">
        <v>41579</v>
      </c>
      <c r="K141" s="23">
        <v>41609</v>
      </c>
      <c r="L141" s="23">
        <v>41640</v>
      </c>
      <c r="M141" s="23">
        <v>41671</v>
      </c>
      <c r="N141" s="23">
        <v>41699</v>
      </c>
      <c r="O141" s="23">
        <v>41730</v>
      </c>
      <c r="P141" s="23">
        <v>41760</v>
      </c>
      <c r="Q141" s="23">
        <v>41791</v>
      </c>
      <c r="R141" s="24"/>
    </row>
    <row r="142" spans="1:18" x14ac:dyDescent="0.25">
      <c r="A142" s="12"/>
      <c r="B142" s="12"/>
      <c r="C142" s="12"/>
      <c r="D142" s="11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6" t="s">
        <v>3</v>
      </c>
    </row>
    <row r="143" spans="1:18" ht="15.6" customHeight="1" x14ac:dyDescent="0.25">
      <c r="A143" s="8" t="s">
        <v>38</v>
      </c>
      <c r="B143" s="8" t="s">
        <v>7</v>
      </c>
      <c r="C143" s="8" t="s">
        <v>35</v>
      </c>
      <c r="D143" s="8" t="s">
        <v>24</v>
      </c>
      <c r="E143" s="8" t="s">
        <v>25</v>
      </c>
      <c r="F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Analysis'!$F$141)</f>
        <v>2433222.1515178396</v>
      </c>
      <c r="G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Analysis'!$G$141)</f>
        <v>2086825.2357197695</v>
      </c>
      <c r="H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Analysis'!$H$141)</f>
        <v>2578988.7463329984</v>
      </c>
      <c r="I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Analysis'!$I$141)</f>
        <v>2227535.3634992633</v>
      </c>
      <c r="J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Analysis'!$J$141)</f>
        <v>1957986.2244688198</v>
      </c>
      <c r="K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Analysis'!$K$141)</f>
        <v>1319140.1133043088</v>
      </c>
      <c r="L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Analysis'!$L$141)</f>
        <v>1419201.629526681</v>
      </c>
      <c r="M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Analysis'!$M$141)</f>
        <v>1260368.462282202</v>
      </c>
      <c r="N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Analysis'!$N$141)</f>
        <v>1788457.9462718377</v>
      </c>
      <c r="O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Analysis'!$O$141)</f>
        <v>1016783.8012342919</v>
      </c>
      <c r="P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Analysis'!$P$141)</f>
        <v>1240420.7591332828</v>
      </c>
      <c r="Q143" s="21">
        <f>SUMIFS('Data Repository Table'!$J$3:$J$1010,'Data Repository Table'!$A$3:$A$1010,'Economic Cost Analysis'!A143,'Data Repository Table'!$C$3:$C$1010,'Economic Cost Analysis'!B143,'Data Repository Table'!$B$3:$B$1010,'Economic Cost Analysis'!C143,'Data Repository Table'!$G$3:$G$1010,'Economic Cost Analysis'!D143,'Data Repository Table'!$H$3:$H$1010,'Economic Cost Analysis'!E143,'Data Repository Table'!$D$3:$D$1010,'Economic Cost Analysis'!$Q$141)</f>
        <v>2103059.7980945962</v>
      </c>
      <c r="R143" s="21">
        <f t="shared" ref="R143:R151" si="13">SUM(F143:Q143)</f>
        <v>21431990.231385894</v>
      </c>
    </row>
    <row r="144" spans="1:18" x14ac:dyDescent="0.25">
      <c r="A144" s="8" t="s">
        <v>38</v>
      </c>
      <c r="B144" s="8" t="s">
        <v>7</v>
      </c>
      <c r="C144" s="8" t="s">
        <v>35</v>
      </c>
      <c r="D144" s="8" t="s">
        <v>26</v>
      </c>
      <c r="E144" s="8" t="s">
        <v>27</v>
      </c>
      <c r="F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Analysis'!$F$141)</f>
        <v>1332883.4370402915</v>
      </c>
      <c r="G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Analysis'!$G$141)</f>
        <v>1151288.886269808</v>
      </c>
      <c r="H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Analysis'!$H$141)</f>
        <v>1434960.2579417818</v>
      </c>
      <c r="I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Analysis'!$I$141)</f>
        <v>1261225.5178525469</v>
      </c>
      <c r="J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Analysis'!$J$141)</f>
        <v>1020345.9299794802</v>
      </c>
      <c r="K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Analysis'!$K$141)</f>
        <v>756329.43025765126</v>
      </c>
      <c r="L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Analysis'!$L$141)</f>
        <v>835307.17053299106</v>
      </c>
      <c r="M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Analysis'!$M$141)</f>
        <v>708560.45670208498</v>
      </c>
      <c r="N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Analysis'!$N$141)</f>
        <v>961197.10847725498</v>
      </c>
      <c r="O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Analysis'!$O$141)</f>
        <v>570279.25121684396</v>
      </c>
      <c r="P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Analysis'!$P$141)</f>
        <v>712090.36311285582</v>
      </c>
      <c r="Q144" s="21">
        <f>SUMIFS('Data Repository Table'!$J$3:$J$1010,'Data Repository Table'!$A$3:$A$1010,'Economic Cost Analysis'!A144,'Data Repository Table'!$C$3:$C$1010,'Economic Cost Analysis'!B144,'Data Repository Table'!$B$3:$B$1010,'Economic Cost Analysis'!C144,'Data Repository Table'!$G$3:$G$1010,'Economic Cost Analysis'!D144,'Data Repository Table'!$H$3:$H$1010,'Economic Cost Analysis'!E144,'Data Repository Table'!$D$3:$D$1010,'Economic Cost Analysis'!$Q$141)</f>
        <v>1333561.9610866704</v>
      </c>
      <c r="R144" s="21">
        <f t="shared" si="13"/>
        <v>12078029.77047026</v>
      </c>
    </row>
    <row r="145" spans="1:1013 1035:2047 2069:3059 3081:4093 4115:5105 5127:6139 6161:7151 7173:8185 8207:9197 9219:10231 10253:11243 11265:12277 12299:13311 13333:14323 14345:15357 15379:16369" ht="15.6" customHeight="1" x14ac:dyDescent="0.25">
      <c r="A145" s="8" t="s">
        <v>38</v>
      </c>
      <c r="B145" s="8" t="s">
        <v>7</v>
      </c>
      <c r="C145" s="8" t="s">
        <v>35</v>
      </c>
      <c r="D145" s="8" t="s">
        <v>26</v>
      </c>
      <c r="E145" s="8" t="s">
        <v>28</v>
      </c>
      <c r="F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Analysis'!$F$141)</f>
        <v>1205625.4827113249</v>
      </c>
      <c r="G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Analysis'!$G$141)</f>
        <v>1061002.5545301</v>
      </c>
      <c r="H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Analysis'!$H$141)</f>
        <v>1277106.2932592249</v>
      </c>
      <c r="I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Analysis'!$I$141)</f>
        <v>1116349.389116325</v>
      </c>
      <c r="J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Analysis'!$J$141)</f>
        <v>932858.39093923138</v>
      </c>
      <c r="K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Analysis'!$K$141)</f>
        <v>739422.19930556254</v>
      </c>
      <c r="L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Analysis'!$L$141)</f>
        <v>739944.9965933999</v>
      </c>
      <c r="M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Analysis'!$M$141)</f>
        <v>666405.86063951231</v>
      </c>
      <c r="N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Analysis'!$N$141)</f>
        <v>964934.72717118752</v>
      </c>
      <c r="O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Analysis'!$O$141)</f>
        <v>541033.23140099994</v>
      </c>
      <c r="P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Analysis'!$P$141)</f>
        <v>654984.60439717479</v>
      </c>
      <c r="Q145" s="21">
        <f>SUMIFS('Data Repository Table'!$J$3:$J$1010,'Data Repository Table'!$A$3:$A$1010,'Economic Cost Analysis'!A145,'Data Repository Table'!$C$3:$C$1010,'Economic Cost Analysis'!B145,'Data Repository Table'!$B$3:$B$1010,'Economic Cost Analysis'!C145,'Data Repository Table'!$G$3:$G$1010,'Economic Cost Analysis'!D145,'Data Repository Table'!$H$3:$H$1010,'Economic Cost Analysis'!E145,'Data Repository Table'!$D$3:$D$1010,'Economic Cost Analysis'!$Q$141)</f>
        <v>1109316.9805072877</v>
      </c>
      <c r="R145" s="21">
        <f t="shared" si="13"/>
        <v>11008984.71057133</v>
      </c>
    </row>
    <row r="146" spans="1:1013 1035:2047 2069:3059 3081:4093 4115:5105 5127:6139 6161:7151 7173:8185 8207:9197 9219:10231 10253:11243 11265:12277 12299:13311 13333:14323 14345:15357 15379:16369" x14ac:dyDescent="0.25">
      <c r="A146" s="8" t="s">
        <v>38</v>
      </c>
      <c r="B146" s="8" t="s">
        <v>7</v>
      </c>
      <c r="C146" s="8" t="s">
        <v>35</v>
      </c>
      <c r="D146" s="8" t="s">
        <v>44</v>
      </c>
      <c r="E146" s="8" t="s">
        <v>29</v>
      </c>
      <c r="F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Analysis'!$F$141)</f>
        <v>1134491.3172698508</v>
      </c>
      <c r="G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Analysis'!$G$141)</f>
        <v>806940.19684530701</v>
      </c>
      <c r="H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Analysis'!$H$141)</f>
        <v>1151592.8767951606</v>
      </c>
      <c r="I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Analysis'!$I$141)</f>
        <v>953018.83364781574</v>
      </c>
      <c r="J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Analysis'!$J$141)</f>
        <v>850734.32784846472</v>
      </c>
      <c r="K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Analysis'!$K$141)</f>
        <v>590304.384267507</v>
      </c>
      <c r="L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Analysis'!$L$141)</f>
        <v>639047.64173065918</v>
      </c>
      <c r="M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Analysis'!$M$141)</f>
        <v>600791.0408000747</v>
      </c>
      <c r="N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Analysis'!$N$141)</f>
        <v>765760.35752283596</v>
      </c>
      <c r="O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Analysis'!$O$141)</f>
        <v>429847.5775628736</v>
      </c>
      <c r="P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Analysis'!$P$141)</f>
        <v>575910.80906214949</v>
      </c>
      <c r="Q146" s="21">
        <f>SUMIFS('Data Repository Table'!$J$3:$J$1010,'Data Repository Table'!$A$3:$A$1010,'Economic Cost Analysis'!A146,'Data Repository Table'!$C$3:$C$1010,'Economic Cost Analysis'!B146,'Data Repository Table'!$B$3:$B$1010,'Economic Cost Analysis'!C146,'Data Repository Table'!$G$3:$G$1010,'Economic Cost Analysis'!D146,'Data Repository Table'!$H$3:$H$1010,'Economic Cost Analysis'!E146,'Data Repository Table'!$D$3:$D$1010,'Economic Cost Analysis'!$Q$141)</f>
        <v>978906.42835815961</v>
      </c>
      <c r="R146" s="21">
        <f t="shared" si="13"/>
        <v>9477345.7917108573</v>
      </c>
    </row>
    <row r="147" spans="1:1013 1035:2047 2069:3059 3081:4093 4115:5105 5127:6139 6161:7151 7173:8185 8207:9197 9219:10231 10253:11243 11265:12277 12299:13311 13333:14323 14345:15357 15379:16369" x14ac:dyDescent="0.25">
      <c r="A147" s="8" t="s">
        <v>38</v>
      </c>
      <c r="B147" s="8" t="s">
        <v>7</v>
      </c>
      <c r="C147" s="8" t="s">
        <v>35</v>
      </c>
      <c r="D147" s="8" t="s">
        <v>44</v>
      </c>
      <c r="E147" s="8" t="s">
        <v>30</v>
      </c>
      <c r="F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Analysis'!$F$141)</f>
        <v>255350.32112459998</v>
      </c>
      <c r="G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Analysis'!$G$141)</f>
        <v>189875.20710716999</v>
      </c>
      <c r="H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Analysis'!$H$141)</f>
        <v>252931.19233882497</v>
      </c>
      <c r="I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Analysis'!$I$141)</f>
        <v>214527.58832758496</v>
      </c>
      <c r="J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Analysis'!$J$141)</f>
        <v>192844.29660985127</v>
      </c>
      <c r="K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Analysis'!$K$141)</f>
        <v>142400.85841800002</v>
      </c>
      <c r="L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Analysis'!$L$141)</f>
        <v>142333.66162723501</v>
      </c>
      <c r="M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Analysis'!$M$141)</f>
        <v>133057.43558932497</v>
      </c>
      <c r="N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Analysis'!$N$141)</f>
        <v>182458.70267756627</v>
      </c>
      <c r="O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Analysis'!$O$141)</f>
        <v>104660.20871123999</v>
      </c>
      <c r="P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Analysis'!$P$141)</f>
        <v>126430.43769056996</v>
      </c>
      <c r="Q147" s="21">
        <f>SUMIFS('Data Repository Table'!$J$3:$J$1010,'Data Repository Table'!$A$3:$A$1010,'Economic Cost Analysis'!A147,'Data Repository Table'!$C$3:$C$1010,'Economic Cost Analysis'!B147,'Data Repository Table'!$B$3:$B$1010,'Economic Cost Analysis'!C147,'Data Repository Table'!$G$3:$G$1010,'Economic Cost Analysis'!D147,'Data Repository Table'!$H$3:$H$1010,'Economic Cost Analysis'!E147,'Data Repository Table'!$D$3:$D$1010,'Economic Cost Analysis'!$Q$141)</f>
        <v>230359.10681218505</v>
      </c>
      <c r="R147" s="21">
        <f t="shared" si="13"/>
        <v>2167229.0170341525</v>
      </c>
    </row>
    <row r="148" spans="1:1013 1035:2047 2069:3059 3081:4093 4115:5105 5127:6139 6161:7151 7173:8185 8207:9197 9219:10231 10253:11243 11265:12277 12299:13311 13333:14323 14345:15357 15379:16369" x14ac:dyDescent="0.25">
      <c r="A148" s="8" t="s">
        <v>38</v>
      </c>
      <c r="B148" s="8" t="s">
        <v>7</v>
      </c>
      <c r="C148" s="8" t="s">
        <v>35</v>
      </c>
      <c r="D148" s="8" t="s">
        <v>44</v>
      </c>
      <c r="E148" s="8" t="s">
        <v>31</v>
      </c>
      <c r="F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Analysis'!$F$141)</f>
        <v>660756.15261022374</v>
      </c>
      <c r="G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Analysis'!$G$141)</f>
        <v>529683.55044249841</v>
      </c>
      <c r="H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Analysis'!$H$141)</f>
        <v>672443.49046857841</v>
      </c>
      <c r="I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Analysis'!$I$141)</f>
        <v>585948.31082732871</v>
      </c>
      <c r="J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Analysis'!$J$141)</f>
        <v>504468.75421239575</v>
      </c>
      <c r="K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Analysis'!$K$141)</f>
        <v>378359.08081662602</v>
      </c>
      <c r="L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Analysis'!$L$141)</f>
        <v>395823.36873278162</v>
      </c>
      <c r="M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Analysis'!$M$141)</f>
        <v>329884.52262346615</v>
      </c>
      <c r="N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Analysis'!$N$141)</f>
        <v>446578.08277619159</v>
      </c>
      <c r="O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Analysis'!$O$141)</f>
        <v>255084.77622429357</v>
      </c>
      <c r="P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Analysis'!$P$141)</f>
        <v>307417.20946522552</v>
      </c>
      <c r="Q148" s="21">
        <f>SUMIFS('Data Repository Table'!$J$3:$J$1010,'Data Repository Table'!$A$3:$A$1010,'Economic Cost Analysis'!A148,'Data Repository Table'!$C$3:$C$1010,'Economic Cost Analysis'!B148,'Data Repository Table'!$B$3:$B$1010,'Economic Cost Analysis'!C148,'Data Repository Table'!$G$3:$G$1010,'Economic Cost Analysis'!D148,'Data Repository Table'!$H$3:$H$1010,'Economic Cost Analysis'!E148,'Data Repository Table'!$D$3:$D$1010,'Economic Cost Analysis'!$Q$141)</f>
        <v>612277.97873185331</v>
      </c>
      <c r="R148" s="21">
        <f t="shared" si="13"/>
        <v>5678725.277931462</v>
      </c>
    </row>
    <row r="149" spans="1:1013 1035:2047 2069:3059 3081:4093 4115:5105 5127:6139 6161:7151 7173:8185 8207:9197 9219:10231 10253:11243 11265:12277 12299:13311 13333:14323 14345:15357 15379:16369" x14ac:dyDescent="0.25">
      <c r="A149" s="8" t="s">
        <v>38</v>
      </c>
      <c r="B149" s="8" t="s">
        <v>7</v>
      </c>
      <c r="C149" s="8" t="s">
        <v>35</v>
      </c>
      <c r="D149" s="8" t="s">
        <v>44</v>
      </c>
      <c r="E149" s="8" t="s">
        <v>32</v>
      </c>
      <c r="F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Analysis'!$F$141)</f>
        <v>204001.78430538269</v>
      </c>
      <c r="G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Analysis'!$G$141)</f>
        <v>156736.8476459604</v>
      </c>
      <c r="H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Analysis'!$H$141)</f>
        <v>244769.18801975637</v>
      </c>
      <c r="I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Analysis'!$I$141)</f>
        <v>198504.61086128399</v>
      </c>
      <c r="J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Analysis'!$J$141)</f>
        <v>174673.83751677407</v>
      </c>
      <c r="K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Analysis'!$K$141)</f>
        <v>117398.02382544601</v>
      </c>
      <c r="L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Analysis'!$L$141)</f>
        <v>122856.00426868859</v>
      </c>
      <c r="M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Analysis'!$M$141)</f>
        <v>115969.228431147</v>
      </c>
      <c r="N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Analysis'!$N$141)</f>
        <v>156435.99509763226</v>
      </c>
      <c r="O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Analysis'!$O$141)</f>
        <v>85299.480614602799</v>
      </c>
      <c r="P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Analysis'!$P$141)</f>
        <v>115184.65971776398</v>
      </c>
      <c r="Q149" s="21">
        <f>SUMIFS('Data Repository Table'!$J$3:$J$1010,'Data Repository Table'!$A$3:$A$1010,'Economic Cost Analysis'!A149,'Data Repository Table'!$C$3:$C$1010,'Economic Cost Analysis'!B149,'Data Repository Table'!$B$3:$B$1010,'Economic Cost Analysis'!C149,'Data Repository Table'!$G$3:$G$1010,'Economic Cost Analysis'!D149,'Data Repository Table'!$H$3:$H$1010,'Economic Cost Analysis'!E149,'Data Repository Table'!$D$3:$D$1010,'Economic Cost Analysis'!$Q$141)</f>
        <v>191142.34907568261</v>
      </c>
      <c r="R149" s="21">
        <f t="shared" si="13"/>
        <v>1882972.009380121</v>
      </c>
    </row>
    <row r="150" spans="1:1013 1035:2047 2069:3059 3081:4093 4115:5105 5127:6139 6161:7151 7173:8185 8207:9197 9219:10231 10253:11243 11265:12277 12299:13311 13333:14323 14345:15357 15379:16369" x14ac:dyDescent="0.25">
      <c r="A150" s="8" t="s">
        <v>38</v>
      </c>
      <c r="B150" s="8" t="s">
        <v>7</v>
      </c>
      <c r="C150" s="8" t="s">
        <v>35</v>
      </c>
      <c r="D150" s="8" t="s">
        <v>33</v>
      </c>
      <c r="E150" s="8" t="s">
        <v>34</v>
      </c>
      <c r="F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Analysis'!$F$141)</f>
        <v>3067822.9919048399</v>
      </c>
      <c r="G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Analysis'!$G$141)</f>
        <v>2455342.9186057192</v>
      </c>
      <c r="H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Analysis'!$H$141)</f>
        <v>3390820.7358167996</v>
      </c>
      <c r="I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Analysis'!$I$141)</f>
        <v>2725135.5537314997</v>
      </c>
      <c r="J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Analysis'!$J$141)</f>
        <v>2517178.5408305251</v>
      </c>
      <c r="K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Analysis'!$K$141)</f>
        <v>1767206.136907575</v>
      </c>
      <c r="L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Analysis'!$L$141)</f>
        <v>1961436.6334718997</v>
      </c>
      <c r="M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Analysis'!$M$141)</f>
        <v>1593530.5935860998</v>
      </c>
      <c r="N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Analysis'!$N$141)</f>
        <v>2258113.7891461495</v>
      </c>
      <c r="O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Analysis'!$O$141)</f>
        <v>1190031.30652068</v>
      </c>
      <c r="P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Analysis'!$P$141)</f>
        <v>1572119.1696365993</v>
      </c>
      <c r="Q150" s="21">
        <f>SUMIFS('Data Repository Table'!$J$3:$J$1010,'Data Repository Table'!$A$3:$A$1010,'Economic Cost Analysis'!A150,'Data Repository Table'!$C$3:$C$1010,'Economic Cost Analysis'!B150,'Data Repository Table'!$B$3:$B$1010,'Economic Cost Analysis'!C150,'Data Repository Table'!$G$3:$G$1010,'Economic Cost Analysis'!D150,'Data Repository Table'!$H$3:$H$1010,'Economic Cost Analysis'!E150,'Data Repository Table'!$D$3:$D$1010,'Economic Cost Analysis'!$Q$141)</f>
        <v>2829210.9406183348</v>
      </c>
      <c r="R150" s="21">
        <f t="shared" si="13"/>
        <v>27327949.310776718</v>
      </c>
    </row>
    <row r="151" spans="1:1013 1035:2047 2069:3059 3081:4093 4115:5105 5127:6139 6161:7151 7173:8185 8207:9197 9219:10231 10253:11243 11265:12277 12299:13311 13333:14323 14345:15357 15379:16369" ht="15.75" thickBot="1" x14ac:dyDescent="0.3">
      <c r="A151" s="8" t="s">
        <v>42</v>
      </c>
      <c r="B151" s="8" t="s">
        <v>7</v>
      </c>
      <c r="C151" s="8"/>
      <c r="D151" s="8"/>
      <c r="E151" s="8"/>
      <c r="F151" s="36">
        <f>SUMIFS('Data Repository Table'!$J$3:$J$1010,'Data Repository Table'!$A$3:$A$1010,'Economic Cost Analysis'!A151,'Data Repository Table'!$C$3:$C$1010,'Economic Cost Analysis'!B151,'Data Repository Table'!$D$3:$D$1010,'Economic Cost Analysis'!$F$141)</f>
        <v>234.24199100000001</v>
      </c>
      <c r="G151" s="36">
        <f>SUMIFS('Data Repository Table'!$J$3:$J$1010,'Data Repository Table'!$A$3:$A$1010,'Economic Cost Analysis'!A151,'Data Repository Table'!$C$3:$C$1010,'Economic Cost Analysis'!B151,'Data Repository Table'!$D$3:$D$1010,'Economic Cost Analysis'!$G$141)</f>
        <v>203.740703</v>
      </c>
      <c r="H151" s="36">
        <f>SUMIFS('Data Repository Table'!$J$3:$J$1010,'Data Repository Table'!$A$3:$A$1010,'Economic Cost Analysis'!A151,'Data Repository Table'!$C$3:$C$1010,'Economic Cost Analysis'!B151,'Data Repository Table'!$D$3:$D$1010,'Economic Cost Analysis'!$H$141)</f>
        <v>192.23546099999999</v>
      </c>
      <c r="I151" s="36">
        <f>SUMIFS('Data Repository Table'!$J$3:$J$1010,'Data Repository Table'!$A$3:$A$1010,'Economic Cost Analysis'!A151,'Data Repository Table'!$C$3:$C$1010,'Economic Cost Analysis'!B151,'Data Repository Table'!$D$3:$D$1010,'Economic Cost Analysis'!$I$141)</f>
        <v>176.36956599999999</v>
      </c>
      <c r="J151" s="36">
        <f>SUMIFS('Data Repository Table'!$J$3:$J$1010,'Data Repository Table'!$A$3:$A$1010,'Economic Cost Analysis'!A151,'Data Repository Table'!$C$3:$C$1010,'Economic Cost Analysis'!B151,'Data Repository Table'!$D$3:$D$1010,'Economic Cost Analysis'!$J$141)</f>
        <v>206.09105</v>
      </c>
      <c r="K151" s="36">
        <f>SUMIFS('Data Repository Table'!$J$3:$J$1010,'Data Repository Table'!$A$3:$A$1010,'Economic Cost Analysis'!A151,'Data Repository Table'!$C$3:$C$1010,'Economic Cost Analysis'!B151,'Data Repository Table'!$D$3:$D$1010,'Economic Cost Analysis'!$K$141)</f>
        <v>141.32156660000001</v>
      </c>
      <c r="L151" s="36">
        <f>SUMIFS('Data Repository Table'!$J$3:$J$1010,'Data Repository Table'!$A$3:$A$1010,'Economic Cost Analysis'!A151,'Data Repository Table'!$C$3:$C$1010,'Economic Cost Analysis'!B151,'Data Repository Table'!$D$3:$D$1010,'Economic Cost Analysis'!$L$141)</f>
        <v>214.20249699999999</v>
      </c>
      <c r="M151" s="36">
        <f>SUMIFS('Data Repository Table'!$J$3:$J$1010,'Data Repository Table'!$A$3:$A$1010,'Economic Cost Analysis'!A151,'Data Repository Table'!$C$3:$C$1010,'Economic Cost Analysis'!B151,'Data Repository Table'!$D$3:$D$1010,'Economic Cost Analysis'!$M$141)</f>
        <v>211.43019899999999</v>
      </c>
      <c r="N151" s="36">
        <f>SUMIFS('Data Repository Table'!$J$3:$J$1010,'Data Repository Table'!$A$3:$A$1010,'Economic Cost Analysis'!A151,'Data Repository Table'!$C$3:$C$1010,'Economic Cost Analysis'!B151,'Data Repository Table'!$D$3:$D$1010,'Economic Cost Analysis'!$N$141)</f>
        <v>141.81421700000001</v>
      </c>
      <c r="O151" s="36">
        <f>SUMIFS('Data Repository Table'!$J$3:$J$1010,'Data Repository Table'!$A$3:$A$1010,'Economic Cost Analysis'!A151,'Data Repository Table'!$C$3:$C$1010,'Economic Cost Analysis'!B151,'Data Repository Table'!$D$3:$D$1010,'Economic Cost Analysis'!$O$141)</f>
        <v>118.441136</v>
      </c>
      <c r="P151" s="36">
        <f>SUMIFS('Data Repository Table'!$J$3:$J$1010,'Data Repository Table'!$A$3:$A$1010,'Economic Cost Analysis'!A151,'Data Repository Table'!$C$3:$C$1010,'Economic Cost Analysis'!B151,'Data Repository Table'!$D$3:$D$1010,'Economic Cost Analysis'!$P$141)</f>
        <v>116.407369</v>
      </c>
      <c r="Q151" s="36">
        <f>SUMIFS('Data Repository Table'!$J$3:$J$1010,'Data Repository Table'!$A$3:$A$1010,'Economic Cost Analysis'!A151,'Data Repository Table'!$C$3:$C$1010,'Economic Cost Analysis'!B151,'Data Repository Table'!$D$3:$D$1010,'Economic Cost Analysis'!$Q$141)</f>
        <v>140.38033399999998</v>
      </c>
      <c r="R151" s="36">
        <f t="shared" si="13"/>
        <v>2096.6760896000001</v>
      </c>
    </row>
    <row r="152" spans="1:1013 1035:2047 2069:3059 3081:4093 4115:5105 5127:6139 6161:7151 7173:8185 8207:9197 9219:10231 10253:11243 11265:12277 12299:13311 13333:14323 14345:15357 15379:16369" ht="16.5" thickTop="1" thickBot="1" x14ac:dyDescent="0.3">
      <c r="A152" s="63"/>
      <c r="B152" s="64"/>
      <c r="C152" s="65"/>
      <c r="D152" s="102" t="s">
        <v>65</v>
      </c>
      <c r="E152" s="103"/>
      <c r="F152" s="40">
        <f>SUM(F143:F150)/F151*1000</f>
        <v>43946662.144296549</v>
      </c>
      <c r="G152" s="40">
        <f t="shared" ref="G152:R152" si="14">SUM(G143:G150)/G151*1000</f>
        <v>41413891.642291687</v>
      </c>
      <c r="H152" s="40">
        <f t="shared" si="14"/>
        <v>57240286.072781995</v>
      </c>
      <c r="I152" s="40">
        <f t="shared" si="14"/>
        <v>52629517.543087035</v>
      </c>
      <c r="J152" s="40">
        <f t="shared" si="14"/>
        <v>39550918.404295303</v>
      </c>
      <c r="K152" s="40">
        <f t="shared" si="14"/>
        <v>41115877.547190145</v>
      </c>
      <c r="L152" s="40">
        <f t="shared" si="14"/>
        <v>29205780.483895741</v>
      </c>
      <c r="M152" s="40">
        <f t="shared" si="14"/>
        <v>25580866.055250283</v>
      </c>
      <c r="N152" s="40">
        <f t="shared" si="14"/>
        <v>53054883.130234085</v>
      </c>
      <c r="O152" s="40">
        <f t="shared" si="14"/>
        <v>35401717.469898514</v>
      </c>
      <c r="P152" s="40">
        <f t="shared" si="14"/>
        <v>45568919.371553026</v>
      </c>
      <c r="Q152" s="40">
        <f t="shared" si="14"/>
        <v>66874292.686073616</v>
      </c>
      <c r="R152" s="40">
        <f t="shared" si="14"/>
        <v>43427416.648144133</v>
      </c>
    </row>
    <row r="153" spans="1:1013 1035:2047 2069:3059 3081:4093 4115:5105 5127:6139 6161:7151 7173:8185 8207:9197 9219:10231 10253:11243 11265:12277 12299:13311 13333:14323 14345:15357 15379:16369" ht="15.75" thickTop="1" x14ac:dyDescent="0.25">
      <c r="A153" s="84"/>
      <c r="B153" s="71"/>
      <c r="C153" s="70"/>
      <c r="D153" s="85"/>
      <c r="E153" s="86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</row>
    <row r="154" spans="1:1013 1035:2047 2069:3059 3081:4093 4115:5105 5127:6139 6161:7151 7173:8185 8207:9197 9219:10231 10253:11243 11265:12277 12299:13311 13333:14323 14345:15357 15379:16369" s="133" customFormat="1" ht="43.5" customHeight="1" x14ac:dyDescent="0.25">
      <c r="A154" s="122" t="s">
        <v>128</v>
      </c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W154" s="134"/>
      <c r="AS154" s="134"/>
      <c r="BO154" s="134"/>
      <c r="CK154" s="134"/>
      <c r="DG154" s="134"/>
      <c r="EC154" s="134"/>
      <c r="EY154" s="134"/>
      <c r="FU154" s="134"/>
      <c r="GQ154" s="134"/>
      <c r="HM154" s="134"/>
      <c r="II154" s="134"/>
      <c r="JE154" s="134"/>
      <c r="KA154" s="134"/>
      <c r="KW154" s="134"/>
      <c r="LS154" s="134"/>
      <c r="MO154" s="134"/>
      <c r="NK154" s="134"/>
      <c r="OG154" s="134"/>
      <c r="PC154" s="134"/>
      <c r="PY154" s="134"/>
      <c r="QU154" s="134"/>
      <c r="RQ154" s="134"/>
      <c r="SM154" s="134"/>
      <c r="TI154" s="134"/>
      <c r="UE154" s="134"/>
      <c r="VA154" s="134"/>
      <c r="VW154" s="134"/>
      <c r="WS154" s="134"/>
      <c r="XO154" s="134"/>
      <c r="YK154" s="134"/>
      <c r="ZG154" s="134"/>
      <c r="AAC154" s="134"/>
      <c r="AAY154" s="134"/>
      <c r="ABU154" s="134"/>
      <c r="ACQ154" s="134"/>
      <c r="ADM154" s="134"/>
      <c r="AEI154" s="134"/>
      <c r="AFE154" s="134"/>
      <c r="AGA154" s="134"/>
      <c r="AGW154" s="134"/>
      <c r="AHS154" s="134"/>
      <c r="AIO154" s="134"/>
      <c r="AJK154" s="134"/>
      <c r="AKG154" s="134"/>
      <c r="ALC154" s="134"/>
      <c r="ALY154" s="134"/>
      <c r="AMU154" s="134"/>
      <c r="ANQ154" s="134"/>
      <c r="AOM154" s="134"/>
      <c r="API154" s="134"/>
      <c r="AQE154" s="134"/>
      <c r="ARA154" s="134"/>
      <c r="ARW154" s="134"/>
      <c r="ASS154" s="134"/>
      <c r="ATO154" s="134"/>
      <c r="AUK154" s="134"/>
      <c r="AVG154" s="134"/>
      <c r="AWC154" s="134"/>
      <c r="AWY154" s="134"/>
      <c r="AXU154" s="134"/>
      <c r="AYQ154" s="134"/>
      <c r="AZM154" s="134"/>
      <c r="BAI154" s="134"/>
      <c r="BBE154" s="134"/>
      <c r="BCA154" s="134"/>
      <c r="BCW154" s="134"/>
      <c r="BDS154" s="134"/>
      <c r="BEO154" s="134"/>
      <c r="BFK154" s="134"/>
      <c r="BGG154" s="134"/>
      <c r="BHC154" s="134"/>
      <c r="BHY154" s="134"/>
      <c r="BIU154" s="134"/>
      <c r="BJQ154" s="134"/>
      <c r="BKM154" s="134"/>
      <c r="BLI154" s="134"/>
      <c r="BME154" s="134"/>
      <c r="BNA154" s="134"/>
      <c r="BNW154" s="134"/>
      <c r="BOS154" s="134"/>
      <c r="BPO154" s="134"/>
      <c r="BQK154" s="134"/>
      <c r="BRG154" s="134"/>
      <c r="BSC154" s="134"/>
      <c r="BSY154" s="134"/>
      <c r="BTU154" s="134"/>
      <c r="BUQ154" s="134"/>
      <c r="BVM154" s="134"/>
      <c r="BWI154" s="134"/>
      <c r="BXE154" s="134"/>
      <c r="BYA154" s="134"/>
      <c r="BYW154" s="134"/>
      <c r="BZS154" s="134"/>
      <c r="CAO154" s="134"/>
      <c r="CBK154" s="134"/>
      <c r="CCG154" s="134"/>
      <c r="CDC154" s="134"/>
      <c r="CDY154" s="134"/>
      <c r="CEU154" s="134"/>
      <c r="CFQ154" s="134"/>
      <c r="CGM154" s="134"/>
      <c r="CHI154" s="134"/>
      <c r="CIE154" s="134"/>
      <c r="CJA154" s="134"/>
      <c r="CJW154" s="134"/>
      <c r="CKS154" s="134"/>
      <c r="CLO154" s="134"/>
      <c r="CMK154" s="134"/>
      <c r="CNG154" s="134"/>
      <c r="COC154" s="134"/>
      <c r="COY154" s="134"/>
      <c r="CPU154" s="134"/>
      <c r="CQQ154" s="134"/>
      <c r="CRM154" s="134"/>
      <c r="CSI154" s="134"/>
      <c r="CTE154" s="134"/>
      <c r="CUA154" s="134"/>
      <c r="CUW154" s="134"/>
      <c r="CVS154" s="134"/>
      <c r="CWO154" s="134"/>
      <c r="CXK154" s="134"/>
      <c r="CYG154" s="134"/>
      <c r="CZC154" s="134"/>
      <c r="CZY154" s="134"/>
      <c r="DAU154" s="134"/>
      <c r="DBQ154" s="134"/>
      <c r="DCM154" s="134"/>
      <c r="DDI154" s="134"/>
      <c r="DEE154" s="134"/>
      <c r="DFA154" s="134"/>
      <c r="DFW154" s="134"/>
      <c r="DGS154" s="134"/>
      <c r="DHO154" s="134"/>
      <c r="DIK154" s="134"/>
      <c r="DJG154" s="134"/>
      <c r="DKC154" s="134"/>
      <c r="DKY154" s="134"/>
      <c r="DLU154" s="134"/>
      <c r="DMQ154" s="134"/>
      <c r="DNM154" s="134"/>
      <c r="DOI154" s="134"/>
      <c r="DPE154" s="134"/>
      <c r="DQA154" s="134"/>
      <c r="DQW154" s="134"/>
      <c r="DRS154" s="134"/>
      <c r="DSO154" s="134"/>
      <c r="DTK154" s="134"/>
      <c r="DUG154" s="134"/>
      <c r="DVC154" s="134"/>
      <c r="DVY154" s="134"/>
      <c r="DWU154" s="134"/>
      <c r="DXQ154" s="134"/>
      <c r="DYM154" s="134"/>
      <c r="DZI154" s="134"/>
      <c r="EAE154" s="134"/>
      <c r="EBA154" s="134"/>
      <c r="EBW154" s="134"/>
      <c r="ECS154" s="134"/>
      <c r="EDO154" s="134"/>
      <c r="EEK154" s="134"/>
      <c r="EFG154" s="134"/>
      <c r="EGC154" s="134"/>
      <c r="EGY154" s="134"/>
      <c r="EHU154" s="134"/>
      <c r="EIQ154" s="134"/>
      <c r="EJM154" s="134"/>
      <c r="EKI154" s="134"/>
      <c r="ELE154" s="134"/>
      <c r="EMA154" s="134"/>
      <c r="EMW154" s="134"/>
      <c r="ENS154" s="134"/>
      <c r="EOO154" s="134"/>
      <c r="EPK154" s="134"/>
      <c r="EQG154" s="134"/>
      <c r="ERC154" s="134"/>
      <c r="ERY154" s="134"/>
      <c r="ESU154" s="134"/>
      <c r="ETQ154" s="134"/>
      <c r="EUM154" s="134"/>
      <c r="EVI154" s="134"/>
      <c r="EWE154" s="134"/>
      <c r="EXA154" s="134"/>
      <c r="EXW154" s="134"/>
      <c r="EYS154" s="134"/>
      <c r="EZO154" s="134"/>
      <c r="FAK154" s="134"/>
      <c r="FBG154" s="134"/>
      <c r="FCC154" s="134"/>
      <c r="FCY154" s="134"/>
      <c r="FDU154" s="134"/>
      <c r="FEQ154" s="134"/>
      <c r="FFM154" s="134"/>
      <c r="FGI154" s="134"/>
      <c r="FHE154" s="134"/>
      <c r="FIA154" s="134"/>
      <c r="FIW154" s="134"/>
      <c r="FJS154" s="134"/>
      <c r="FKO154" s="134"/>
      <c r="FLK154" s="134"/>
      <c r="FMG154" s="134"/>
      <c r="FNC154" s="134"/>
      <c r="FNY154" s="134"/>
      <c r="FOU154" s="134"/>
      <c r="FPQ154" s="134"/>
      <c r="FQM154" s="134"/>
      <c r="FRI154" s="134"/>
      <c r="FSE154" s="134"/>
      <c r="FTA154" s="134"/>
      <c r="FTW154" s="134"/>
      <c r="FUS154" s="134"/>
      <c r="FVO154" s="134"/>
      <c r="FWK154" s="134"/>
      <c r="FXG154" s="134"/>
      <c r="FYC154" s="134"/>
      <c r="FYY154" s="134"/>
      <c r="FZU154" s="134"/>
      <c r="GAQ154" s="134"/>
      <c r="GBM154" s="134"/>
      <c r="GCI154" s="134"/>
      <c r="GDE154" s="134"/>
      <c r="GEA154" s="134"/>
      <c r="GEW154" s="134"/>
      <c r="GFS154" s="134"/>
      <c r="GGO154" s="134"/>
      <c r="GHK154" s="134"/>
      <c r="GIG154" s="134"/>
      <c r="GJC154" s="134"/>
      <c r="GJY154" s="134"/>
      <c r="GKU154" s="134"/>
      <c r="GLQ154" s="134"/>
      <c r="GMM154" s="134"/>
      <c r="GNI154" s="134"/>
      <c r="GOE154" s="134"/>
      <c r="GPA154" s="134"/>
      <c r="GPW154" s="134"/>
      <c r="GQS154" s="134"/>
      <c r="GRO154" s="134"/>
      <c r="GSK154" s="134"/>
      <c r="GTG154" s="134"/>
      <c r="GUC154" s="134"/>
      <c r="GUY154" s="134"/>
      <c r="GVU154" s="134"/>
      <c r="GWQ154" s="134"/>
      <c r="GXM154" s="134"/>
      <c r="GYI154" s="134"/>
      <c r="GZE154" s="134"/>
      <c r="HAA154" s="134"/>
      <c r="HAW154" s="134"/>
      <c r="HBS154" s="134"/>
      <c r="HCO154" s="134"/>
      <c r="HDK154" s="134"/>
      <c r="HEG154" s="134"/>
      <c r="HFC154" s="134"/>
      <c r="HFY154" s="134"/>
      <c r="HGU154" s="134"/>
      <c r="HHQ154" s="134"/>
      <c r="HIM154" s="134"/>
      <c r="HJI154" s="134"/>
      <c r="HKE154" s="134"/>
      <c r="HLA154" s="134"/>
      <c r="HLW154" s="134"/>
      <c r="HMS154" s="134"/>
      <c r="HNO154" s="134"/>
      <c r="HOK154" s="134"/>
      <c r="HPG154" s="134"/>
      <c r="HQC154" s="134"/>
      <c r="HQY154" s="134"/>
      <c r="HRU154" s="134"/>
      <c r="HSQ154" s="134"/>
      <c r="HTM154" s="134"/>
      <c r="HUI154" s="134"/>
      <c r="HVE154" s="134"/>
      <c r="HWA154" s="134"/>
      <c r="HWW154" s="134"/>
      <c r="HXS154" s="134"/>
      <c r="HYO154" s="134"/>
      <c r="HZK154" s="134"/>
      <c r="IAG154" s="134"/>
      <c r="IBC154" s="134"/>
      <c r="IBY154" s="134"/>
      <c r="ICU154" s="134"/>
      <c r="IDQ154" s="134"/>
      <c r="IEM154" s="134"/>
      <c r="IFI154" s="134"/>
      <c r="IGE154" s="134"/>
      <c r="IHA154" s="134"/>
      <c r="IHW154" s="134"/>
      <c r="IIS154" s="134"/>
      <c r="IJO154" s="134"/>
      <c r="IKK154" s="134"/>
      <c r="ILG154" s="134"/>
      <c r="IMC154" s="134"/>
      <c r="IMY154" s="134"/>
      <c r="INU154" s="134"/>
      <c r="IOQ154" s="134"/>
      <c r="IPM154" s="134"/>
      <c r="IQI154" s="134"/>
      <c r="IRE154" s="134"/>
      <c r="ISA154" s="134"/>
      <c r="ISW154" s="134"/>
      <c r="ITS154" s="134"/>
      <c r="IUO154" s="134"/>
      <c r="IVK154" s="134"/>
      <c r="IWG154" s="134"/>
      <c r="IXC154" s="134"/>
      <c r="IXY154" s="134"/>
      <c r="IYU154" s="134"/>
      <c r="IZQ154" s="134"/>
      <c r="JAM154" s="134"/>
      <c r="JBI154" s="134"/>
      <c r="JCE154" s="134"/>
      <c r="JDA154" s="134"/>
      <c r="JDW154" s="134"/>
      <c r="JES154" s="134"/>
      <c r="JFO154" s="134"/>
      <c r="JGK154" s="134"/>
      <c r="JHG154" s="134"/>
      <c r="JIC154" s="134"/>
      <c r="JIY154" s="134"/>
      <c r="JJU154" s="134"/>
      <c r="JKQ154" s="134"/>
      <c r="JLM154" s="134"/>
      <c r="JMI154" s="134"/>
      <c r="JNE154" s="134"/>
      <c r="JOA154" s="134"/>
      <c r="JOW154" s="134"/>
      <c r="JPS154" s="134"/>
      <c r="JQO154" s="134"/>
      <c r="JRK154" s="134"/>
      <c r="JSG154" s="134"/>
      <c r="JTC154" s="134"/>
      <c r="JTY154" s="134"/>
      <c r="JUU154" s="134"/>
      <c r="JVQ154" s="134"/>
      <c r="JWM154" s="134"/>
      <c r="JXI154" s="134"/>
      <c r="JYE154" s="134"/>
      <c r="JZA154" s="134"/>
      <c r="JZW154" s="134"/>
      <c r="KAS154" s="134"/>
      <c r="KBO154" s="134"/>
      <c r="KCK154" s="134"/>
      <c r="KDG154" s="134"/>
      <c r="KEC154" s="134"/>
      <c r="KEY154" s="134"/>
      <c r="KFU154" s="134"/>
      <c r="KGQ154" s="134"/>
      <c r="KHM154" s="134"/>
      <c r="KII154" s="134"/>
      <c r="KJE154" s="134"/>
      <c r="KKA154" s="134"/>
      <c r="KKW154" s="134"/>
      <c r="KLS154" s="134"/>
      <c r="KMO154" s="134"/>
      <c r="KNK154" s="134"/>
      <c r="KOG154" s="134"/>
      <c r="KPC154" s="134"/>
      <c r="KPY154" s="134"/>
      <c r="KQU154" s="134"/>
      <c r="KRQ154" s="134"/>
      <c r="KSM154" s="134"/>
      <c r="KTI154" s="134"/>
      <c r="KUE154" s="134"/>
      <c r="KVA154" s="134"/>
      <c r="KVW154" s="134"/>
      <c r="KWS154" s="134"/>
      <c r="KXO154" s="134"/>
      <c r="KYK154" s="134"/>
      <c r="KZG154" s="134"/>
      <c r="LAC154" s="134"/>
      <c r="LAY154" s="134"/>
      <c r="LBU154" s="134"/>
      <c r="LCQ154" s="134"/>
      <c r="LDM154" s="134"/>
      <c r="LEI154" s="134"/>
      <c r="LFE154" s="134"/>
      <c r="LGA154" s="134"/>
      <c r="LGW154" s="134"/>
      <c r="LHS154" s="134"/>
      <c r="LIO154" s="134"/>
      <c r="LJK154" s="134"/>
      <c r="LKG154" s="134"/>
      <c r="LLC154" s="134"/>
      <c r="LLY154" s="134"/>
      <c r="LMU154" s="134"/>
      <c r="LNQ154" s="134"/>
      <c r="LOM154" s="134"/>
      <c r="LPI154" s="134"/>
      <c r="LQE154" s="134"/>
      <c r="LRA154" s="134"/>
      <c r="LRW154" s="134"/>
      <c r="LSS154" s="134"/>
      <c r="LTO154" s="134"/>
      <c r="LUK154" s="134"/>
      <c r="LVG154" s="134"/>
      <c r="LWC154" s="134"/>
      <c r="LWY154" s="134"/>
      <c r="LXU154" s="134"/>
      <c r="LYQ154" s="134"/>
      <c r="LZM154" s="134"/>
      <c r="MAI154" s="134"/>
      <c r="MBE154" s="134"/>
      <c r="MCA154" s="134"/>
      <c r="MCW154" s="134"/>
      <c r="MDS154" s="134"/>
      <c r="MEO154" s="134"/>
      <c r="MFK154" s="134"/>
      <c r="MGG154" s="134"/>
      <c r="MHC154" s="134"/>
      <c r="MHY154" s="134"/>
      <c r="MIU154" s="134"/>
      <c r="MJQ154" s="134"/>
      <c r="MKM154" s="134"/>
      <c r="MLI154" s="134"/>
      <c r="MME154" s="134"/>
      <c r="MNA154" s="134"/>
      <c r="MNW154" s="134"/>
      <c r="MOS154" s="134"/>
      <c r="MPO154" s="134"/>
      <c r="MQK154" s="134"/>
      <c r="MRG154" s="134"/>
      <c r="MSC154" s="134"/>
      <c r="MSY154" s="134"/>
      <c r="MTU154" s="134"/>
      <c r="MUQ154" s="134"/>
      <c r="MVM154" s="134"/>
      <c r="MWI154" s="134"/>
      <c r="MXE154" s="134"/>
      <c r="MYA154" s="134"/>
      <c r="MYW154" s="134"/>
      <c r="MZS154" s="134"/>
      <c r="NAO154" s="134"/>
      <c r="NBK154" s="134"/>
      <c r="NCG154" s="134"/>
      <c r="NDC154" s="134"/>
      <c r="NDY154" s="134"/>
      <c r="NEU154" s="134"/>
      <c r="NFQ154" s="134"/>
      <c r="NGM154" s="134"/>
      <c r="NHI154" s="134"/>
      <c r="NIE154" s="134"/>
      <c r="NJA154" s="134"/>
      <c r="NJW154" s="134"/>
      <c r="NKS154" s="134"/>
      <c r="NLO154" s="134"/>
      <c r="NMK154" s="134"/>
      <c r="NNG154" s="134"/>
      <c r="NOC154" s="134"/>
      <c r="NOY154" s="134"/>
      <c r="NPU154" s="134"/>
      <c r="NQQ154" s="134"/>
      <c r="NRM154" s="134"/>
      <c r="NSI154" s="134"/>
      <c r="NTE154" s="134"/>
      <c r="NUA154" s="134"/>
      <c r="NUW154" s="134"/>
      <c r="NVS154" s="134"/>
      <c r="NWO154" s="134"/>
      <c r="NXK154" s="134"/>
      <c r="NYG154" s="134"/>
      <c r="NZC154" s="134"/>
      <c r="NZY154" s="134"/>
      <c r="OAU154" s="134"/>
      <c r="OBQ154" s="134"/>
      <c r="OCM154" s="134"/>
      <c r="ODI154" s="134"/>
      <c r="OEE154" s="134"/>
      <c r="OFA154" s="134"/>
      <c r="OFW154" s="134"/>
      <c r="OGS154" s="134"/>
      <c r="OHO154" s="134"/>
      <c r="OIK154" s="134"/>
      <c r="OJG154" s="134"/>
      <c r="OKC154" s="134"/>
      <c r="OKY154" s="134"/>
      <c r="OLU154" s="134"/>
      <c r="OMQ154" s="134"/>
      <c r="ONM154" s="134"/>
      <c r="OOI154" s="134"/>
      <c r="OPE154" s="134"/>
      <c r="OQA154" s="134"/>
      <c r="OQW154" s="134"/>
      <c r="ORS154" s="134"/>
      <c r="OSO154" s="134"/>
      <c r="OTK154" s="134"/>
      <c r="OUG154" s="134"/>
      <c r="OVC154" s="134"/>
      <c r="OVY154" s="134"/>
      <c r="OWU154" s="134"/>
      <c r="OXQ154" s="134"/>
      <c r="OYM154" s="134"/>
      <c r="OZI154" s="134"/>
      <c r="PAE154" s="134"/>
      <c r="PBA154" s="134"/>
      <c r="PBW154" s="134"/>
      <c r="PCS154" s="134"/>
      <c r="PDO154" s="134"/>
      <c r="PEK154" s="134"/>
      <c r="PFG154" s="134"/>
      <c r="PGC154" s="134"/>
      <c r="PGY154" s="134"/>
      <c r="PHU154" s="134"/>
      <c r="PIQ154" s="134"/>
      <c r="PJM154" s="134"/>
      <c r="PKI154" s="134"/>
      <c r="PLE154" s="134"/>
      <c r="PMA154" s="134"/>
      <c r="PMW154" s="134"/>
      <c r="PNS154" s="134"/>
      <c r="POO154" s="134"/>
      <c r="PPK154" s="134"/>
      <c r="PQG154" s="134"/>
      <c r="PRC154" s="134"/>
      <c r="PRY154" s="134"/>
      <c r="PSU154" s="134"/>
      <c r="PTQ154" s="134"/>
      <c r="PUM154" s="134"/>
      <c r="PVI154" s="134"/>
      <c r="PWE154" s="134"/>
      <c r="PXA154" s="134"/>
      <c r="PXW154" s="134"/>
      <c r="PYS154" s="134"/>
      <c r="PZO154" s="134"/>
      <c r="QAK154" s="134"/>
      <c r="QBG154" s="134"/>
      <c r="QCC154" s="134"/>
      <c r="QCY154" s="134"/>
      <c r="QDU154" s="134"/>
      <c r="QEQ154" s="134"/>
      <c r="QFM154" s="134"/>
      <c r="QGI154" s="134"/>
      <c r="QHE154" s="134"/>
      <c r="QIA154" s="134"/>
      <c r="QIW154" s="134"/>
      <c r="QJS154" s="134"/>
      <c r="QKO154" s="134"/>
      <c r="QLK154" s="134"/>
      <c r="QMG154" s="134"/>
      <c r="QNC154" s="134"/>
      <c r="QNY154" s="134"/>
      <c r="QOU154" s="134"/>
      <c r="QPQ154" s="134"/>
      <c r="QQM154" s="134"/>
      <c r="QRI154" s="134"/>
      <c r="QSE154" s="134"/>
      <c r="QTA154" s="134"/>
      <c r="QTW154" s="134"/>
      <c r="QUS154" s="134"/>
      <c r="QVO154" s="134"/>
      <c r="QWK154" s="134"/>
      <c r="QXG154" s="134"/>
      <c r="QYC154" s="134"/>
      <c r="QYY154" s="134"/>
      <c r="QZU154" s="134"/>
      <c r="RAQ154" s="134"/>
      <c r="RBM154" s="134"/>
      <c r="RCI154" s="134"/>
      <c r="RDE154" s="134"/>
      <c r="REA154" s="134"/>
      <c r="REW154" s="134"/>
      <c r="RFS154" s="134"/>
      <c r="RGO154" s="134"/>
      <c r="RHK154" s="134"/>
      <c r="RIG154" s="134"/>
      <c r="RJC154" s="134"/>
      <c r="RJY154" s="134"/>
      <c r="RKU154" s="134"/>
      <c r="RLQ154" s="134"/>
      <c r="RMM154" s="134"/>
      <c r="RNI154" s="134"/>
      <c r="ROE154" s="134"/>
      <c r="RPA154" s="134"/>
      <c r="RPW154" s="134"/>
      <c r="RQS154" s="134"/>
      <c r="RRO154" s="134"/>
      <c r="RSK154" s="134"/>
      <c r="RTG154" s="134"/>
      <c r="RUC154" s="134"/>
      <c r="RUY154" s="134"/>
      <c r="RVU154" s="134"/>
      <c r="RWQ154" s="134"/>
      <c r="RXM154" s="134"/>
      <c r="RYI154" s="134"/>
      <c r="RZE154" s="134"/>
      <c r="SAA154" s="134"/>
      <c r="SAW154" s="134"/>
      <c r="SBS154" s="134"/>
      <c r="SCO154" s="134"/>
      <c r="SDK154" s="134"/>
      <c r="SEG154" s="134"/>
      <c r="SFC154" s="134"/>
      <c r="SFY154" s="134"/>
      <c r="SGU154" s="134"/>
      <c r="SHQ154" s="134"/>
      <c r="SIM154" s="134"/>
      <c r="SJI154" s="134"/>
      <c r="SKE154" s="134"/>
      <c r="SLA154" s="134"/>
      <c r="SLW154" s="134"/>
      <c r="SMS154" s="134"/>
      <c r="SNO154" s="134"/>
      <c r="SOK154" s="134"/>
      <c r="SPG154" s="134"/>
      <c r="SQC154" s="134"/>
      <c r="SQY154" s="134"/>
      <c r="SRU154" s="134"/>
      <c r="SSQ154" s="134"/>
      <c r="STM154" s="134"/>
      <c r="SUI154" s="134"/>
      <c r="SVE154" s="134"/>
      <c r="SWA154" s="134"/>
      <c r="SWW154" s="134"/>
      <c r="SXS154" s="134"/>
      <c r="SYO154" s="134"/>
      <c r="SZK154" s="134"/>
      <c r="TAG154" s="134"/>
      <c r="TBC154" s="134"/>
      <c r="TBY154" s="134"/>
      <c r="TCU154" s="134"/>
      <c r="TDQ154" s="134"/>
      <c r="TEM154" s="134"/>
      <c r="TFI154" s="134"/>
      <c r="TGE154" s="134"/>
      <c r="THA154" s="134"/>
      <c r="THW154" s="134"/>
      <c r="TIS154" s="134"/>
      <c r="TJO154" s="134"/>
      <c r="TKK154" s="134"/>
      <c r="TLG154" s="134"/>
      <c r="TMC154" s="134"/>
      <c r="TMY154" s="134"/>
      <c r="TNU154" s="134"/>
      <c r="TOQ154" s="134"/>
      <c r="TPM154" s="134"/>
      <c r="TQI154" s="134"/>
      <c r="TRE154" s="134"/>
      <c r="TSA154" s="134"/>
      <c r="TSW154" s="134"/>
      <c r="TTS154" s="134"/>
      <c r="TUO154" s="134"/>
      <c r="TVK154" s="134"/>
      <c r="TWG154" s="134"/>
      <c r="TXC154" s="134"/>
      <c r="TXY154" s="134"/>
      <c r="TYU154" s="134"/>
      <c r="TZQ154" s="134"/>
      <c r="UAM154" s="134"/>
      <c r="UBI154" s="134"/>
      <c r="UCE154" s="134"/>
      <c r="UDA154" s="134"/>
      <c r="UDW154" s="134"/>
      <c r="UES154" s="134"/>
      <c r="UFO154" s="134"/>
      <c r="UGK154" s="134"/>
      <c r="UHG154" s="134"/>
      <c r="UIC154" s="134"/>
      <c r="UIY154" s="134"/>
      <c r="UJU154" s="134"/>
      <c r="UKQ154" s="134"/>
      <c r="ULM154" s="134"/>
      <c r="UMI154" s="134"/>
      <c r="UNE154" s="134"/>
      <c r="UOA154" s="134"/>
      <c r="UOW154" s="134"/>
      <c r="UPS154" s="134"/>
      <c r="UQO154" s="134"/>
      <c r="URK154" s="134"/>
      <c r="USG154" s="134"/>
      <c r="UTC154" s="134"/>
      <c r="UTY154" s="134"/>
      <c r="UUU154" s="134"/>
      <c r="UVQ154" s="134"/>
      <c r="UWM154" s="134"/>
      <c r="UXI154" s="134"/>
      <c r="UYE154" s="134"/>
      <c r="UZA154" s="134"/>
      <c r="UZW154" s="134"/>
      <c r="VAS154" s="134"/>
      <c r="VBO154" s="134"/>
      <c r="VCK154" s="134"/>
      <c r="VDG154" s="134"/>
      <c r="VEC154" s="134"/>
      <c r="VEY154" s="134"/>
      <c r="VFU154" s="134"/>
      <c r="VGQ154" s="134"/>
      <c r="VHM154" s="134"/>
      <c r="VII154" s="134"/>
      <c r="VJE154" s="134"/>
      <c r="VKA154" s="134"/>
      <c r="VKW154" s="134"/>
      <c r="VLS154" s="134"/>
      <c r="VMO154" s="134"/>
      <c r="VNK154" s="134"/>
      <c r="VOG154" s="134"/>
      <c r="VPC154" s="134"/>
      <c r="VPY154" s="134"/>
      <c r="VQU154" s="134"/>
      <c r="VRQ154" s="134"/>
      <c r="VSM154" s="134"/>
      <c r="VTI154" s="134"/>
      <c r="VUE154" s="134"/>
      <c r="VVA154" s="134"/>
      <c r="VVW154" s="134"/>
      <c r="VWS154" s="134"/>
      <c r="VXO154" s="134"/>
      <c r="VYK154" s="134"/>
      <c r="VZG154" s="134"/>
      <c r="WAC154" s="134"/>
      <c r="WAY154" s="134"/>
      <c r="WBU154" s="134"/>
      <c r="WCQ154" s="134"/>
      <c r="WDM154" s="134"/>
      <c r="WEI154" s="134"/>
      <c r="WFE154" s="134"/>
      <c r="WGA154" s="134"/>
      <c r="WGW154" s="134"/>
      <c r="WHS154" s="134"/>
      <c r="WIO154" s="134"/>
      <c r="WJK154" s="134"/>
      <c r="WKG154" s="134"/>
      <c r="WLC154" s="134"/>
      <c r="WLY154" s="134"/>
      <c r="WMU154" s="134"/>
      <c r="WNQ154" s="134"/>
      <c r="WOM154" s="134"/>
      <c r="WPI154" s="134"/>
      <c r="WQE154" s="134"/>
      <c r="WRA154" s="134"/>
      <c r="WRW154" s="134"/>
      <c r="WSS154" s="134"/>
      <c r="WTO154" s="134"/>
      <c r="WUK154" s="134"/>
      <c r="WVG154" s="134"/>
      <c r="WWC154" s="134"/>
      <c r="WWY154" s="134"/>
      <c r="WXU154" s="134"/>
      <c r="WYQ154" s="134"/>
      <c r="WZM154" s="134"/>
      <c r="XAI154" s="134"/>
      <c r="XBE154" s="134"/>
      <c r="XCA154" s="134"/>
      <c r="XCW154" s="134"/>
      <c r="XDS154" s="134"/>
      <c r="XEO154" s="134"/>
    </row>
    <row r="155" spans="1:1013 1035:2047 2069:3059 3081:4093 4115:5105 5127:6139 6161:7151 7173:8185 8207:9197 9219:10231 10253:11243 11265:12277 12299:13311 13333:14323 14345:15357 15379:16369" s="133" customFormat="1" x14ac:dyDescent="0.25">
      <c r="A155" s="126" t="s">
        <v>129</v>
      </c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35"/>
      <c r="W155" s="134"/>
      <c r="AS155" s="134"/>
      <c r="BO155" s="134"/>
      <c r="CK155" s="134"/>
      <c r="DG155" s="134"/>
      <c r="EC155" s="134"/>
      <c r="EY155" s="134"/>
      <c r="FU155" s="134"/>
      <c r="GQ155" s="134"/>
      <c r="HM155" s="134"/>
      <c r="II155" s="134"/>
      <c r="JE155" s="134"/>
      <c r="KA155" s="134"/>
      <c r="KW155" s="134"/>
      <c r="LS155" s="134"/>
      <c r="MO155" s="134"/>
      <c r="NK155" s="134"/>
      <c r="OG155" s="134"/>
      <c r="PC155" s="134"/>
      <c r="PY155" s="134"/>
      <c r="QU155" s="134"/>
      <c r="RQ155" s="134"/>
      <c r="SM155" s="134"/>
      <c r="TI155" s="134"/>
      <c r="UE155" s="134"/>
      <c r="VA155" s="134"/>
      <c r="VW155" s="134"/>
      <c r="WS155" s="134"/>
      <c r="XO155" s="134"/>
      <c r="YK155" s="134"/>
      <c r="ZG155" s="134"/>
      <c r="AAC155" s="134"/>
      <c r="AAY155" s="134"/>
      <c r="ABU155" s="134"/>
      <c r="ACQ155" s="134"/>
      <c r="ADM155" s="134"/>
      <c r="AEI155" s="134"/>
      <c r="AFE155" s="134"/>
      <c r="AGA155" s="134"/>
      <c r="AGW155" s="134"/>
      <c r="AHS155" s="134"/>
      <c r="AIO155" s="134"/>
      <c r="AJK155" s="134"/>
      <c r="AKG155" s="134"/>
      <c r="ALC155" s="134"/>
      <c r="ALY155" s="134"/>
      <c r="AMU155" s="134"/>
      <c r="ANQ155" s="134"/>
      <c r="AOM155" s="134"/>
      <c r="API155" s="134"/>
      <c r="AQE155" s="134"/>
      <c r="ARA155" s="134"/>
      <c r="ARW155" s="134"/>
      <c r="ASS155" s="134"/>
      <c r="ATO155" s="134"/>
      <c r="AUK155" s="134"/>
      <c r="AVG155" s="134"/>
      <c r="AWC155" s="134"/>
      <c r="AWY155" s="134"/>
      <c r="AXU155" s="134"/>
      <c r="AYQ155" s="134"/>
      <c r="AZM155" s="134"/>
      <c r="BAI155" s="134"/>
      <c r="BBE155" s="134"/>
      <c r="BCA155" s="134"/>
      <c r="BCW155" s="134"/>
      <c r="BDS155" s="134"/>
      <c r="BEO155" s="134"/>
      <c r="BFK155" s="134"/>
      <c r="BGG155" s="134"/>
      <c r="BHC155" s="134"/>
      <c r="BHY155" s="134"/>
      <c r="BIU155" s="134"/>
      <c r="BJQ155" s="134"/>
      <c r="BKM155" s="134"/>
      <c r="BLI155" s="134"/>
      <c r="BME155" s="134"/>
      <c r="BNA155" s="134"/>
      <c r="BNW155" s="134"/>
      <c r="BOS155" s="134"/>
      <c r="BPO155" s="134"/>
      <c r="BQK155" s="134"/>
      <c r="BRG155" s="134"/>
      <c r="BSC155" s="134"/>
      <c r="BSY155" s="134"/>
      <c r="BTU155" s="134"/>
      <c r="BUQ155" s="134"/>
      <c r="BVM155" s="134"/>
      <c r="BWI155" s="134"/>
      <c r="BXE155" s="134"/>
      <c r="BYA155" s="134"/>
      <c r="BYW155" s="134"/>
      <c r="BZS155" s="134"/>
      <c r="CAO155" s="134"/>
      <c r="CBK155" s="134"/>
      <c r="CCG155" s="134"/>
      <c r="CDC155" s="134"/>
      <c r="CDY155" s="134"/>
      <c r="CEU155" s="134"/>
      <c r="CFQ155" s="134"/>
      <c r="CGM155" s="134"/>
      <c r="CHI155" s="134"/>
      <c r="CIE155" s="134"/>
      <c r="CJA155" s="134"/>
      <c r="CJW155" s="134"/>
      <c r="CKS155" s="134"/>
      <c r="CLO155" s="134"/>
      <c r="CMK155" s="134"/>
      <c r="CNG155" s="134"/>
      <c r="COC155" s="134"/>
      <c r="COY155" s="134"/>
      <c r="CPU155" s="134"/>
      <c r="CQQ155" s="134"/>
      <c r="CRM155" s="134"/>
      <c r="CSI155" s="134"/>
      <c r="CTE155" s="134"/>
      <c r="CUA155" s="134"/>
      <c r="CUW155" s="134"/>
      <c r="CVS155" s="134"/>
      <c r="CWO155" s="134"/>
      <c r="CXK155" s="134"/>
      <c r="CYG155" s="134"/>
      <c r="CZC155" s="134"/>
      <c r="CZY155" s="134"/>
      <c r="DAU155" s="134"/>
      <c r="DBQ155" s="134"/>
      <c r="DCM155" s="134"/>
      <c r="DDI155" s="134"/>
      <c r="DEE155" s="134"/>
      <c r="DFA155" s="134"/>
      <c r="DFW155" s="134"/>
      <c r="DGS155" s="134"/>
      <c r="DHO155" s="134"/>
      <c r="DIK155" s="134"/>
      <c r="DJG155" s="134"/>
      <c r="DKC155" s="134"/>
      <c r="DKY155" s="134"/>
      <c r="DLU155" s="134"/>
      <c r="DMQ155" s="134"/>
      <c r="DNM155" s="134"/>
      <c r="DOI155" s="134"/>
      <c r="DPE155" s="134"/>
      <c r="DQA155" s="134"/>
      <c r="DQW155" s="134"/>
      <c r="DRS155" s="134"/>
      <c r="DSO155" s="134"/>
      <c r="DTK155" s="134"/>
      <c r="DUG155" s="134"/>
      <c r="DVC155" s="134"/>
      <c r="DVY155" s="134"/>
      <c r="DWU155" s="134"/>
      <c r="DXQ155" s="134"/>
      <c r="DYM155" s="134"/>
      <c r="DZI155" s="134"/>
      <c r="EAE155" s="134"/>
      <c r="EBA155" s="134"/>
      <c r="EBW155" s="134"/>
      <c r="ECS155" s="134"/>
      <c r="EDO155" s="134"/>
      <c r="EEK155" s="134"/>
      <c r="EFG155" s="134"/>
      <c r="EGC155" s="134"/>
      <c r="EGY155" s="134"/>
      <c r="EHU155" s="134"/>
      <c r="EIQ155" s="134"/>
      <c r="EJM155" s="134"/>
      <c r="EKI155" s="134"/>
      <c r="ELE155" s="134"/>
      <c r="EMA155" s="134"/>
      <c r="EMW155" s="134"/>
      <c r="ENS155" s="134"/>
      <c r="EOO155" s="134"/>
      <c r="EPK155" s="134"/>
      <c r="EQG155" s="134"/>
      <c r="ERC155" s="134"/>
      <c r="ERY155" s="134"/>
      <c r="ESU155" s="134"/>
      <c r="ETQ155" s="134"/>
      <c r="EUM155" s="134"/>
      <c r="EVI155" s="134"/>
      <c r="EWE155" s="134"/>
      <c r="EXA155" s="134"/>
      <c r="EXW155" s="134"/>
      <c r="EYS155" s="134"/>
      <c r="EZO155" s="134"/>
      <c r="FAK155" s="134"/>
      <c r="FBG155" s="134"/>
      <c r="FCC155" s="134"/>
      <c r="FCY155" s="134"/>
      <c r="FDU155" s="134"/>
      <c r="FEQ155" s="134"/>
      <c r="FFM155" s="134"/>
      <c r="FGI155" s="134"/>
      <c r="FHE155" s="134"/>
      <c r="FIA155" s="134"/>
      <c r="FIW155" s="134"/>
      <c r="FJS155" s="134"/>
      <c r="FKO155" s="134"/>
      <c r="FLK155" s="134"/>
      <c r="FMG155" s="134"/>
      <c r="FNC155" s="134"/>
      <c r="FNY155" s="134"/>
      <c r="FOU155" s="134"/>
      <c r="FPQ155" s="134"/>
      <c r="FQM155" s="134"/>
      <c r="FRI155" s="134"/>
      <c r="FSE155" s="134"/>
      <c r="FTA155" s="134"/>
      <c r="FTW155" s="134"/>
      <c r="FUS155" s="134"/>
      <c r="FVO155" s="134"/>
      <c r="FWK155" s="134"/>
      <c r="FXG155" s="134"/>
      <c r="FYC155" s="134"/>
      <c r="FYY155" s="134"/>
      <c r="FZU155" s="134"/>
      <c r="GAQ155" s="134"/>
      <c r="GBM155" s="134"/>
      <c r="GCI155" s="134"/>
      <c r="GDE155" s="134"/>
      <c r="GEA155" s="134"/>
      <c r="GEW155" s="134"/>
      <c r="GFS155" s="134"/>
      <c r="GGO155" s="134"/>
      <c r="GHK155" s="134"/>
      <c r="GIG155" s="134"/>
      <c r="GJC155" s="134"/>
      <c r="GJY155" s="134"/>
      <c r="GKU155" s="134"/>
      <c r="GLQ155" s="134"/>
      <c r="GMM155" s="134"/>
      <c r="GNI155" s="134"/>
      <c r="GOE155" s="134"/>
      <c r="GPA155" s="134"/>
      <c r="GPW155" s="134"/>
      <c r="GQS155" s="134"/>
      <c r="GRO155" s="134"/>
      <c r="GSK155" s="134"/>
      <c r="GTG155" s="134"/>
      <c r="GUC155" s="134"/>
      <c r="GUY155" s="134"/>
      <c r="GVU155" s="134"/>
      <c r="GWQ155" s="134"/>
      <c r="GXM155" s="134"/>
      <c r="GYI155" s="134"/>
      <c r="GZE155" s="134"/>
      <c r="HAA155" s="134"/>
      <c r="HAW155" s="134"/>
      <c r="HBS155" s="134"/>
      <c r="HCO155" s="134"/>
      <c r="HDK155" s="134"/>
      <c r="HEG155" s="134"/>
      <c r="HFC155" s="134"/>
      <c r="HFY155" s="134"/>
      <c r="HGU155" s="134"/>
      <c r="HHQ155" s="134"/>
      <c r="HIM155" s="134"/>
      <c r="HJI155" s="134"/>
      <c r="HKE155" s="134"/>
      <c r="HLA155" s="134"/>
      <c r="HLW155" s="134"/>
      <c r="HMS155" s="134"/>
      <c r="HNO155" s="134"/>
      <c r="HOK155" s="134"/>
      <c r="HPG155" s="134"/>
      <c r="HQC155" s="134"/>
      <c r="HQY155" s="134"/>
      <c r="HRU155" s="134"/>
      <c r="HSQ155" s="134"/>
      <c r="HTM155" s="134"/>
      <c r="HUI155" s="134"/>
      <c r="HVE155" s="134"/>
      <c r="HWA155" s="134"/>
      <c r="HWW155" s="134"/>
      <c r="HXS155" s="134"/>
      <c r="HYO155" s="134"/>
      <c r="HZK155" s="134"/>
      <c r="IAG155" s="134"/>
      <c r="IBC155" s="134"/>
      <c r="IBY155" s="134"/>
      <c r="ICU155" s="134"/>
      <c r="IDQ155" s="134"/>
      <c r="IEM155" s="134"/>
      <c r="IFI155" s="134"/>
      <c r="IGE155" s="134"/>
      <c r="IHA155" s="134"/>
      <c r="IHW155" s="134"/>
      <c r="IIS155" s="134"/>
      <c r="IJO155" s="134"/>
      <c r="IKK155" s="134"/>
      <c r="ILG155" s="134"/>
      <c r="IMC155" s="134"/>
      <c r="IMY155" s="134"/>
      <c r="INU155" s="134"/>
      <c r="IOQ155" s="134"/>
      <c r="IPM155" s="134"/>
      <c r="IQI155" s="134"/>
      <c r="IRE155" s="134"/>
      <c r="ISA155" s="134"/>
      <c r="ISW155" s="134"/>
      <c r="ITS155" s="134"/>
      <c r="IUO155" s="134"/>
      <c r="IVK155" s="134"/>
      <c r="IWG155" s="134"/>
      <c r="IXC155" s="134"/>
      <c r="IXY155" s="134"/>
      <c r="IYU155" s="134"/>
      <c r="IZQ155" s="134"/>
      <c r="JAM155" s="134"/>
      <c r="JBI155" s="134"/>
      <c r="JCE155" s="134"/>
      <c r="JDA155" s="134"/>
      <c r="JDW155" s="134"/>
      <c r="JES155" s="134"/>
      <c r="JFO155" s="134"/>
      <c r="JGK155" s="134"/>
      <c r="JHG155" s="134"/>
      <c r="JIC155" s="134"/>
      <c r="JIY155" s="134"/>
      <c r="JJU155" s="134"/>
      <c r="JKQ155" s="134"/>
      <c r="JLM155" s="134"/>
      <c r="JMI155" s="134"/>
      <c r="JNE155" s="134"/>
      <c r="JOA155" s="134"/>
      <c r="JOW155" s="134"/>
      <c r="JPS155" s="134"/>
      <c r="JQO155" s="134"/>
      <c r="JRK155" s="134"/>
      <c r="JSG155" s="134"/>
      <c r="JTC155" s="134"/>
      <c r="JTY155" s="134"/>
      <c r="JUU155" s="134"/>
      <c r="JVQ155" s="134"/>
      <c r="JWM155" s="134"/>
      <c r="JXI155" s="134"/>
      <c r="JYE155" s="134"/>
      <c r="JZA155" s="134"/>
      <c r="JZW155" s="134"/>
      <c r="KAS155" s="134"/>
      <c r="KBO155" s="134"/>
      <c r="KCK155" s="134"/>
      <c r="KDG155" s="134"/>
      <c r="KEC155" s="134"/>
      <c r="KEY155" s="134"/>
      <c r="KFU155" s="134"/>
      <c r="KGQ155" s="134"/>
      <c r="KHM155" s="134"/>
      <c r="KII155" s="134"/>
      <c r="KJE155" s="134"/>
      <c r="KKA155" s="134"/>
      <c r="KKW155" s="134"/>
      <c r="KLS155" s="134"/>
      <c r="KMO155" s="134"/>
      <c r="KNK155" s="134"/>
      <c r="KOG155" s="134"/>
      <c r="KPC155" s="134"/>
      <c r="KPY155" s="134"/>
      <c r="KQU155" s="134"/>
      <c r="KRQ155" s="134"/>
      <c r="KSM155" s="134"/>
      <c r="KTI155" s="134"/>
      <c r="KUE155" s="134"/>
      <c r="KVA155" s="134"/>
      <c r="KVW155" s="134"/>
      <c r="KWS155" s="134"/>
      <c r="KXO155" s="134"/>
      <c r="KYK155" s="134"/>
      <c r="KZG155" s="134"/>
      <c r="LAC155" s="134"/>
      <c r="LAY155" s="134"/>
      <c r="LBU155" s="134"/>
      <c r="LCQ155" s="134"/>
      <c r="LDM155" s="134"/>
      <c r="LEI155" s="134"/>
      <c r="LFE155" s="134"/>
      <c r="LGA155" s="134"/>
      <c r="LGW155" s="134"/>
      <c r="LHS155" s="134"/>
      <c r="LIO155" s="134"/>
      <c r="LJK155" s="134"/>
      <c r="LKG155" s="134"/>
      <c r="LLC155" s="134"/>
      <c r="LLY155" s="134"/>
      <c r="LMU155" s="134"/>
      <c r="LNQ155" s="134"/>
      <c r="LOM155" s="134"/>
      <c r="LPI155" s="134"/>
      <c r="LQE155" s="134"/>
      <c r="LRA155" s="134"/>
      <c r="LRW155" s="134"/>
      <c r="LSS155" s="134"/>
      <c r="LTO155" s="134"/>
      <c r="LUK155" s="134"/>
      <c r="LVG155" s="134"/>
      <c r="LWC155" s="134"/>
      <c r="LWY155" s="134"/>
      <c r="LXU155" s="134"/>
      <c r="LYQ155" s="134"/>
      <c r="LZM155" s="134"/>
      <c r="MAI155" s="134"/>
      <c r="MBE155" s="134"/>
      <c r="MCA155" s="134"/>
      <c r="MCW155" s="134"/>
      <c r="MDS155" s="134"/>
      <c r="MEO155" s="134"/>
      <c r="MFK155" s="134"/>
      <c r="MGG155" s="134"/>
      <c r="MHC155" s="134"/>
      <c r="MHY155" s="134"/>
      <c r="MIU155" s="134"/>
      <c r="MJQ155" s="134"/>
      <c r="MKM155" s="134"/>
      <c r="MLI155" s="134"/>
      <c r="MME155" s="134"/>
      <c r="MNA155" s="134"/>
      <c r="MNW155" s="134"/>
      <c r="MOS155" s="134"/>
      <c r="MPO155" s="134"/>
      <c r="MQK155" s="134"/>
      <c r="MRG155" s="134"/>
      <c r="MSC155" s="134"/>
      <c r="MSY155" s="134"/>
      <c r="MTU155" s="134"/>
      <c r="MUQ155" s="134"/>
      <c r="MVM155" s="134"/>
      <c r="MWI155" s="134"/>
      <c r="MXE155" s="134"/>
      <c r="MYA155" s="134"/>
      <c r="MYW155" s="134"/>
      <c r="MZS155" s="134"/>
      <c r="NAO155" s="134"/>
      <c r="NBK155" s="134"/>
      <c r="NCG155" s="134"/>
      <c r="NDC155" s="134"/>
      <c r="NDY155" s="134"/>
      <c r="NEU155" s="134"/>
      <c r="NFQ155" s="134"/>
      <c r="NGM155" s="134"/>
      <c r="NHI155" s="134"/>
      <c r="NIE155" s="134"/>
      <c r="NJA155" s="134"/>
      <c r="NJW155" s="134"/>
      <c r="NKS155" s="134"/>
      <c r="NLO155" s="134"/>
      <c r="NMK155" s="134"/>
      <c r="NNG155" s="134"/>
      <c r="NOC155" s="134"/>
      <c r="NOY155" s="134"/>
      <c r="NPU155" s="134"/>
      <c r="NQQ155" s="134"/>
      <c r="NRM155" s="134"/>
      <c r="NSI155" s="134"/>
      <c r="NTE155" s="134"/>
      <c r="NUA155" s="134"/>
      <c r="NUW155" s="134"/>
      <c r="NVS155" s="134"/>
      <c r="NWO155" s="134"/>
      <c r="NXK155" s="134"/>
      <c r="NYG155" s="134"/>
      <c r="NZC155" s="134"/>
      <c r="NZY155" s="134"/>
      <c r="OAU155" s="134"/>
      <c r="OBQ155" s="134"/>
      <c r="OCM155" s="134"/>
      <c r="ODI155" s="134"/>
      <c r="OEE155" s="134"/>
      <c r="OFA155" s="134"/>
      <c r="OFW155" s="134"/>
      <c r="OGS155" s="134"/>
      <c r="OHO155" s="134"/>
      <c r="OIK155" s="134"/>
      <c r="OJG155" s="134"/>
      <c r="OKC155" s="134"/>
      <c r="OKY155" s="134"/>
      <c r="OLU155" s="134"/>
      <c r="OMQ155" s="134"/>
      <c r="ONM155" s="134"/>
      <c r="OOI155" s="134"/>
      <c r="OPE155" s="134"/>
      <c r="OQA155" s="134"/>
      <c r="OQW155" s="134"/>
      <c r="ORS155" s="134"/>
      <c r="OSO155" s="134"/>
      <c r="OTK155" s="134"/>
      <c r="OUG155" s="134"/>
      <c r="OVC155" s="134"/>
      <c r="OVY155" s="134"/>
      <c r="OWU155" s="134"/>
      <c r="OXQ155" s="134"/>
      <c r="OYM155" s="134"/>
      <c r="OZI155" s="134"/>
      <c r="PAE155" s="134"/>
      <c r="PBA155" s="134"/>
      <c r="PBW155" s="134"/>
      <c r="PCS155" s="134"/>
      <c r="PDO155" s="134"/>
      <c r="PEK155" s="134"/>
      <c r="PFG155" s="134"/>
      <c r="PGC155" s="134"/>
      <c r="PGY155" s="134"/>
      <c r="PHU155" s="134"/>
      <c r="PIQ155" s="134"/>
      <c r="PJM155" s="134"/>
      <c r="PKI155" s="134"/>
      <c r="PLE155" s="134"/>
      <c r="PMA155" s="134"/>
      <c r="PMW155" s="134"/>
      <c r="PNS155" s="134"/>
      <c r="POO155" s="134"/>
      <c r="PPK155" s="134"/>
      <c r="PQG155" s="134"/>
      <c r="PRC155" s="134"/>
      <c r="PRY155" s="134"/>
      <c r="PSU155" s="134"/>
      <c r="PTQ155" s="134"/>
      <c r="PUM155" s="134"/>
      <c r="PVI155" s="134"/>
      <c r="PWE155" s="134"/>
      <c r="PXA155" s="134"/>
      <c r="PXW155" s="134"/>
      <c r="PYS155" s="134"/>
      <c r="PZO155" s="134"/>
      <c r="QAK155" s="134"/>
      <c r="QBG155" s="134"/>
      <c r="QCC155" s="134"/>
      <c r="QCY155" s="134"/>
      <c r="QDU155" s="134"/>
      <c r="QEQ155" s="134"/>
      <c r="QFM155" s="134"/>
      <c r="QGI155" s="134"/>
      <c r="QHE155" s="134"/>
      <c r="QIA155" s="134"/>
      <c r="QIW155" s="134"/>
      <c r="QJS155" s="134"/>
      <c r="QKO155" s="134"/>
      <c r="QLK155" s="134"/>
      <c r="QMG155" s="134"/>
      <c r="QNC155" s="134"/>
      <c r="QNY155" s="134"/>
      <c r="QOU155" s="134"/>
      <c r="QPQ155" s="134"/>
      <c r="QQM155" s="134"/>
      <c r="QRI155" s="134"/>
      <c r="QSE155" s="134"/>
      <c r="QTA155" s="134"/>
      <c r="QTW155" s="134"/>
      <c r="QUS155" s="134"/>
      <c r="QVO155" s="134"/>
      <c r="QWK155" s="134"/>
      <c r="QXG155" s="134"/>
      <c r="QYC155" s="134"/>
      <c r="QYY155" s="134"/>
      <c r="QZU155" s="134"/>
      <c r="RAQ155" s="134"/>
      <c r="RBM155" s="134"/>
      <c r="RCI155" s="134"/>
      <c r="RDE155" s="134"/>
      <c r="REA155" s="134"/>
      <c r="REW155" s="134"/>
      <c r="RFS155" s="134"/>
      <c r="RGO155" s="134"/>
      <c r="RHK155" s="134"/>
      <c r="RIG155" s="134"/>
      <c r="RJC155" s="134"/>
      <c r="RJY155" s="134"/>
      <c r="RKU155" s="134"/>
      <c r="RLQ155" s="134"/>
      <c r="RMM155" s="134"/>
      <c r="RNI155" s="134"/>
      <c r="ROE155" s="134"/>
      <c r="RPA155" s="134"/>
      <c r="RPW155" s="134"/>
      <c r="RQS155" s="134"/>
      <c r="RRO155" s="134"/>
      <c r="RSK155" s="134"/>
      <c r="RTG155" s="134"/>
      <c r="RUC155" s="134"/>
      <c r="RUY155" s="134"/>
      <c r="RVU155" s="134"/>
      <c r="RWQ155" s="134"/>
      <c r="RXM155" s="134"/>
      <c r="RYI155" s="134"/>
      <c r="RZE155" s="134"/>
      <c r="SAA155" s="134"/>
      <c r="SAW155" s="134"/>
      <c r="SBS155" s="134"/>
      <c r="SCO155" s="134"/>
      <c r="SDK155" s="134"/>
      <c r="SEG155" s="134"/>
      <c r="SFC155" s="134"/>
      <c r="SFY155" s="134"/>
      <c r="SGU155" s="134"/>
      <c r="SHQ155" s="134"/>
      <c r="SIM155" s="134"/>
      <c r="SJI155" s="134"/>
      <c r="SKE155" s="134"/>
      <c r="SLA155" s="134"/>
      <c r="SLW155" s="134"/>
      <c r="SMS155" s="134"/>
      <c r="SNO155" s="134"/>
      <c r="SOK155" s="134"/>
      <c r="SPG155" s="134"/>
      <c r="SQC155" s="134"/>
      <c r="SQY155" s="134"/>
      <c r="SRU155" s="134"/>
      <c r="SSQ155" s="134"/>
      <c r="STM155" s="134"/>
      <c r="SUI155" s="134"/>
      <c r="SVE155" s="134"/>
      <c r="SWA155" s="134"/>
      <c r="SWW155" s="134"/>
      <c r="SXS155" s="134"/>
      <c r="SYO155" s="134"/>
      <c r="SZK155" s="134"/>
      <c r="TAG155" s="134"/>
      <c r="TBC155" s="134"/>
      <c r="TBY155" s="134"/>
      <c r="TCU155" s="134"/>
      <c r="TDQ155" s="134"/>
      <c r="TEM155" s="134"/>
      <c r="TFI155" s="134"/>
      <c r="TGE155" s="134"/>
      <c r="THA155" s="134"/>
      <c r="THW155" s="134"/>
      <c r="TIS155" s="134"/>
      <c r="TJO155" s="134"/>
      <c r="TKK155" s="134"/>
      <c r="TLG155" s="134"/>
      <c r="TMC155" s="134"/>
      <c r="TMY155" s="134"/>
      <c r="TNU155" s="134"/>
      <c r="TOQ155" s="134"/>
      <c r="TPM155" s="134"/>
      <c r="TQI155" s="134"/>
      <c r="TRE155" s="134"/>
      <c r="TSA155" s="134"/>
      <c r="TSW155" s="134"/>
      <c r="TTS155" s="134"/>
      <c r="TUO155" s="134"/>
      <c r="TVK155" s="134"/>
      <c r="TWG155" s="134"/>
      <c r="TXC155" s="134"/>
      <c r="TXY155" s="134"/>
      <c r="TYU155" s="134"/>
      <c r="TZQ155" s="134"/>
      <c r="UAM155" s="134"/>
      <c r="UBI155" s="134"/>
      <c r="UCE155" s="134"/>
      <c r="UDA155" s="134"/>
      <c r="UDW155" s="134"/>
      <c r="UES155" s="134"/>
      <c r="UFO155" s="134"/>
      <c r="UGK155" s="134"/>
      <c r="UHG155" s="134"/>
      <c r="UIC155" s="134"/>
      <c r="UIY155" s="134"/>
      <c r="UJU155" s="134"/>
      <c r="UKQ155" s="134"/>
      <c r="ULM155" s="134"/>
      <c r="UMI155" s="134"/>
      <c r="UNE155" s="134"/>
      <c r="UOA155" s="134"/>
      <c r="UOW155" s="134"/>
      <c r="UPS155" s="134"/>
      <c r="UQO155" s="134"/>
      <c r="URK155" s="134"/>
      <c r="USG155" s="134"/>
      <c r="UTC155" s="134"/>
      <c r="UTY155" s="134"/>
      <c r="UUU155" s="134"/>
      <c r="UVQ155" s="134"/>
      <c r="UWM155" s="134"/>
      <c r="UXI155" s="134"/>
      <c r="UYE155" s="134"/>
      <c r="UZA155" s="134"/>
      <c r="UZW155" s="134"/>
      <c r="VAS155" s="134"/>
      <c r="VBO155" s="134"/>
      <c r="VCK155" s="134"/>
      <c r="VDG155" s="134"/>
      <c r="VEC155" s="134"/>
      <c r="VEY155" s="134"/>
      <c r="VFU155" s="134"/>
      <c r="VGQ155" s="134"/>
      <c r="VHM155" s="134"/>
      <c r="VII155" s="134"/>
      <c r="VJE155" s="134"/>
      <c r="VKA155" s="134"/>
      <c r="VKW155" s="134"/>
      <c r="VLS155" s="134"/>
      <c r="VMO155" s="134"/>
      <c r="VNK155" s="134"/>
      <c r="VOG155" s="134"/>
      <c r="VPC155" s="134"/>
      <c r="VPY155" s="134"/>
      <c r="VQU155" s="134"/>
      <c r="VRQ155" s="134"/>
      <c r="VSM155" s="134"/>
      <c r="VTI155" s="134"/>
      <c r="VUE155" s="134"/>
      <c r="VVA155" s="134"/>
      <c r="VVW155" s="134"/>
      <c r="VWS155" s="134"/>
      <c r="VXO155" s="134"/>
      <c r="VYK155" s="134"/>
      <c r="VZG155" s="134"/>
      <c r="WAC155" s="134"/>
      <c r="WAY155" s="134"/>
      <c r="WBU155" s="134"/>
      <c r="WCQ155" s="134"/>
      <c r="WDM155" s="134"/>
      <c r="WEI155" s="134"/>
      <c r="WFE155" s="134"/>
      <c r="WGA155" s="134"/>
      <c r="WGW155" s="134"/>
      <c r="WHS155" s="134"/>
      <c r="WIO155" s="134"/>
      <c r="WJK155" s="134"/>
      <c r="WKG155" s="134"/>
      <c r="WLC155" s="134"/>
      <c r="WLY155" s="134"/>
      <c r="WMU155" s="134"/>
      <c r="WNQ155" s="134"/>
      <c r="WOM155" s="134"/>
      <c r="WPI155" s="134"/>
      <c r="WQE155" s="134"/>
      <c r="WRA155" s="134"/>
      <c r="WRW155" s="134"/>
      <c r="WSS155" s="134"/>
      <c r="WTO155" s="134"/>
      <c r="WUK155" s="134"/>
      <c r="WVG155" s="134"/>
      <c r="WWC155" s="134"/>
      <c r="WWY155" s="134"/>
      <c r="WXU155" s="134"/>
      <c r="WYQ155" s="134"/>
      <c r="WZM155" s="134"/>
      <c r="XAI155" s="134"/>
      <c r="XBE155" s="134"/>
      <c r="XCA155" s="134"/>
      <c r="XCW155" s="134"/>
      <c r="XDS155" s="134"/>
      <c r="XEO155" s="134"/>
    </row>
    <row r="156" spans="1:1013 1035:2047 2069:3059 3081:4093 4115:5105 5127:6139 6161:7151 7173:8185 8207:9197 9219:10231 10253:11243 11265:12277 12299:13311 13333:14323 14345:15357 15379:16369" ht="9.75" customHeight="1" x14ac:dyDescent="0.25">
      <c r="A156" s="8"/>
      <c r="B156" s="8"/>
      <c r="C156" s="8"/>
      <c r="D156" s="8"/>
      <c r="E156" s="8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</row>
    <row r="157" spans="1:1013 1035:2047 2069:3059 3081:4093 4115:5105 5127:6139 6161:7151 7173:8185 8207:9197 9219:10231 10253:11243 11265:12277 12299:13311 13333:14323 14345:15357 15379:16369" s="76" customFormat="1" x14ac:dyDescent="0.25">
      <c r="A157" s="74" t="s">
        <v>68</v>
      </c>
      <c r="B157" s="74"/>
      <c r="C157" s="74"/>
      <c r="D157" s="74"/>
      <c r="E157" s="74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</row>
    <row r="158" spans="1:1013 1035:2047 2069:3059 3081:4093 4115:5105 5127:6139 6161:7151 7173:8185 8207:9197 9219:10231 10253:11243 11265:12277 12299:13311 13333:14323 14345:15357 15379:16369" x14ac:dyDescent="0.25">
      <c r="A158" s="8"/>
      <c r="B158" s="8"/>
      <c r="C158" s="8"/>
      <c r="D158" s="8"/>
      <c r="E158" s="8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</row>
    <row r="159" spans="1:1013 1035:2047 2069:3059 3081:4093 4115:5105 5127:6139 6161:7151 7173:8185 8207:9197 9219:10231 10253:11243 11265:12277 12299:13311 13333:14323 14345:15357 15379:16369" x14ac:dyDescent="0.25">
      <c r="A159" s="53" t="s">
        <v>69</v>
      </c>
    </row>
    <row r="160" spans="1:1013 1035:2047 2069:3059 3081:4093 4115:5105 5127:6139 6161:7151 7173:8185 8207:9197 9219:10231 10253:11243 11265:12277 12299:13311 13333:14323 14345:15357 15379:16369" x14ac:dyDescent="0.25">
      <c r="A160" s="12" t="s">
        <v>36</v>
      </c>
      <c r="B160" s="12" t="s">
        <v>5</v>
      </c>
      <c r="C160" s="12" t="s">
        <v>11</v>
      </c>
      <c r="D160" s="12" t="s">
        <v>1</v>
      </c>
      <c r="E160" s="12" t="s">
        <v>2</v>
      </c>
      <c r="F160" s="23">
        <v>41456</v>
      </c>
      <c r="G160" s="23">
        <v>41487</v>
      </c>
      <c r="H160" s="23">
        <v>41518</v>
      </c>
      <c r="I160" s="23">
        <v>41548</v>
      </c>
      <c r="J160" s="23">
        <v>41579</v>
      </c>
      <c r="K160" s="23">
        <v>41609</v>
      </c>
      <c r="L160" s="23">
        <v>41640</v>
      </c>
      <c r="M160" s="23">
        <v>41671</v>
      </c>
      <c r="N160" s="23">
        <v>41699</v>
      </c>
      <c r="O160" s="23">
        <v>41730</v>
      </c>
      <c r="P160" s="23">
        <v>41760</v>
      </c>
      <c r="Q160" s="23">
        <v>41791</v>
      </c>
    </row>
    <row r="161" spans="1:18" x14ac:dyDescent="0.25">
      <c r="A161" s="12"/>
      <c r="B161" s="12"/>
      <c r="C161" s="12"/>
      <c r="D161" s="11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6" t="s">
        <v>3</v>
      </c>
    </row>
    <row r="162" spans="1:18" x14ac:dyDescent="0.25">
      <c r="A162" s="8" t="s">
        <v>38</v>
      </c>
      <c r="B162" s="8" t="s">
        <v>9</v>
      </c>
      <c r="C162" s="8" t="s">
        <v>35</v>
      </c>
      <c r="D162" s="8" t="s">
        <v>24</v>
      </c>
      <c r="E162" s="8" t="s">
        <v>25</v>
      </c>
      <c r="F162" s="21">
        <f>F104-G45</f>
        <v>2657990.4700374426</v>
      </c>
      <c r="G162" s="21">
        <f>G104-H45</f>
        <v>2683441.4217942143</v>
      </c>
      <c r="H162" s="21">
        <f>H104-I45</f>
        <v>2750517.8420831459</v>
      </c>
      <c r="I162" s="21">
        <f>I104-J45</f>
        <v>2927644.6248226436</v>
      </c>
      <c r="J162" s="21">
        <f>J104-K45</f>
        <v>3050638.9948652461</v>
      </c>
      <c r="K162" s="21">
        <f>K104-L45</f>
        <v>183254.5079939086</v>
      </c>
      <c r="L162" s="21">
        <f>L104-M45</f>
        <v>-1365906.2084312672</v>
      </c>
      <c r="M162" s="21">
        <f>M104-N45</f>
        <v>-1874344.1054043192</v>
      </c>
      <c r="N162" s="21">
        <f>N104-O45</f>
        <v>-1375138.292643467</v>
      </c>
      <c r="O162" s="21">
        <f>O104-P45</f>
        <v>-2005065.6087033441</v>
      </c>
      <c r="P162" s="21">
        <f>P104-Q45</f>
        <v>-2559892.4119440671</v>
      </c>
      <c r="Q162" s="21">
        <f>Q104-R45</f>
        <v>-242629.87166701257</v>
      </c>
      <c r="R162" s="21">
        <f>R104-S45</f>
        <v>4830511.3628031313</v>
      </c>
    </row>
    <row r="163" spans="1:18" x14ac:dyDescent="0.25">
      <c r="A163" s="8" t="s">
        <v>38</v>
      </c>
      <c r="B163" s="8" t="s">
        <v>9</v>
      </c>
      <c r="C163" s="8" t="s">
        <v>35</v>
      </c>
      <c r="D163" s="8" t="s">
        <v>26</v>
      </c>
      <c r="E163" s="8" t="s">
        <v>27</v>
      </c>
      <c r="F163" s="21">
        <f>F105-G46</f>
        <v>1263796.6413065605</v>
      </c>
      <c r="G163" s="21">
        <f>G105-H46</f>
        <v>1282764.9730704585</v>
      </c>
      <c r="H163" s="21">
        <f>H105-I46</f>
        <v>1343044.0996912122</v>
      </c>
      <c r="I163" s="21">
        <f>I105-J46</f>
        <v>1364704.7660143711</v>
      </c>
      <c r="J163" s="21">
        <f>J105-K46</f>
        <v>1376524.2768762535</v>
      </c>
      <c r="K163" s="21">
        <f>K105-L46</f>
        <v>119510.91206516745</v>
      </c>
      <c r="L163" s="21">
        <f>L105-M46</f>
        <v>-679136.28658790886</v>
      </c>
      <c r="M163" s="21">
        <f>M105-N46</f>
        <v>-778869.98790889513</v>
      </c>
      <c r="N163" s="21">
        <f>N105-O46</f>
        <v>-653484.99730761629</v>
      </c>
      <c r="O163" s="21">
        <f>O105-P46</f>
        <v>-566449.30101642013</v>
      </c>
      <c r="P163" s="21">
        <f>P105-Q46</f>
        <v>-710005.60268232413</v>
      </c>
      <c r="Q163" s="21">
        <f>Q105-R46</f>
        <v>131916.34699184587</v>
      </c>
      <c r="R163" s="21">
        <f>R105-S46</f>
        <v>3494315.8405127078</v>
      </c>
    </row>
    <row r="164" spans="1:18" x14ac:dyDescent="0.25">
      <c r="A164" s="8" t="s">
        <v>38</v>
      </c>
      <c r="B164" s="8" t="s">
        <v>9</v>
      </c>
      <c r="C164" s="8" t="s">
        <v>35</v>
      </c>
      <c r="D164" s="8" t="s">
        <v>26</v>
      </c>
      <c r="E164" s="8" t="s">
        <v>28</v>
      </c>
      <c r="F164" s="21">
        <f>F106-G47</f>
        <v>1168763.8310016063</v>
      </c>
      <c r="G164" s="21">
        <f>G106-H47</f>
        <v>1404227.835457162</v>
      </c>
      <c r="H164" s="21">
        <f>H106-I47</f>
        <v>1392318.5397264445</v>
      </c>
      <c r="I164" s="21">
        <f>I106-J47</f>
        <v>1700284.8845070098</v>
      </c>
      <c r="J164" s="21">
        <f>J106-K47</f>
        <v>1388635.3034293912</v>
      </c>
      <c r="K164" s="21">
        <f>K106-L47</f>
        <v>303675.02782598324</v>
      </c>
      <c r="L164" s="21">
        <f>L106-M47</f>
        <v>-590538.85931308009</v>
      </c>
      <c r="M164" s="21">
        <f>M106-N47</f>
        <v>-676523.44415819272</v>
      </c>
      <c r="N164" s="21">
        <f>N106-O47</f>
        <v>-553841.46491789818</v>
      </c>
      <c r="O164" s="21">
        <f>O106-P47</f>
        <v>-375102.62882701959</v>
      </c>
      <c r="P164" s="21">
        <f>P106-Q47</f>
        <v>-615985.64244057517</v>
      </c>
      <c r="Q164" s="21">
        <f>Q106-R47</f>
        <v>-36069.070821284782</v>
      </c>
      <c r="R164" s="21">
        <f>R106-S47</f>
        <v>4509844.31146954</v>
      </c>
    </row>
    <row r="165" spans="1:18" x14ac:dyDescent="0.25">
      <c r="A165" s="8" t="s">
        <v>38</v>
      </c>
      <c r="B165" s="8" t="s">
        <v>9</v>
      </c>
      <c r="C165" s="8" t="s">
        <v>35</v>
      </c>
      <c r="D165" s="8" t="s">
        <v>44</v>
      </c>
      <c r="E165" s="8" t="s">
        <v>29</v>
      </c>
      <c r="F165" s="21">
        <f>F107-G48</f>
        <v>979319.02999028144</v>
      </c>
      <c r="G165" s="21">
        <f>G107-H48</f>
        <v>891851.8408548017</v>
      </c>
      <c r="H165" s="21">
        <f>H107-I48</f>
        <v>1019240.8137042387</v>
      </c>
      <c r="I165" s="21">
        <f>I107-J48</f>
        <v>982356.94936974114</v>
      </c>
      <c r="J165" s="21">
        <f>J107-K48</f>
        <v>987827.61711511482</v>
      </c>
      <c r="K165" s="21">
        <f>K107-L48</f>
        <v>-54590.129816028289</v>
      </c>
      <c r="L165" s="21">
        <f>L107-M48</f>
        <v>-563110.09237573482</v>
      </c>
      <c r="M165" s="21">
        <f>M107-N48</f>
        <v>-462123.41552427784</v>
      </c>
      <c r="N165" s="21">
        <f>N107-O48</f>
        <v>-572729.63366138004</v>
      </c>
      <c r="O165" s="21">
        <f>O107-P48</f>
        <v>-473432.10416652355</v>
      </c>
      <c r="P165" s="21">
        <f>P107-Q48</f>
        <v>-471372.52870397689</v>
      </c>
      <c r="Q165" s="21">
        <f>Q107-R48</f>
        <v>2877.5127029023133</v>
      </c>
      <c r="R165" s="21">
        <f>R107-S48</f>
        <v>2266115.8594891503</v>
      </c>
    </row>
    <row r="166" spans="1:18" x14ac:dyDescent="0.25">
      <c r="A166" s="8" t="s">
        <v>38</v>
      </c>
      <c r="B166" s="8" t="s">
        <v>9</v>
      </c>
      <c r="C166" s="8" t="s">
        <v>35</v>
      </c>
      <c r="D166" s="8" t="s">
        <v>44</v>
      </c>
      <c r="E166" s="8" t="s">
        <v>30</v>
      </c>
      <c r="F166" s="21">
        <f>F108-G49</f>
        <v>13267.502159287455</v>
      </c>
      <c r="G166" s="21">
        <f>G108-H49</f>
        <v>-20366.604722294956</v>
      </c>
      <c r="H166" s="21">
        <f>H108-I49</f>
        <v>-41004.108553847065</v>
      </c>
      <c r="I166" s="21">
        <f>I108-J49</f>
        <v>42430.865529946517</v>
      </c>
      <c r="J166" s="21">
        <f>J108-K49</f>
        <v>122051.41019996488</v>
      </c>
      <c r="K166" s="21">
        <f>K108-L49</f>
        <v>-20251.183419768931</v>
      </c>
      <c r="L166" s="21">
        <f>L108-M49</f>
        <v>-21253.476208737353</v>
      </c>
      <c r="M166" s="21">
        <f>M108-N49</f>
        <v>-54523.490481912391</v>
      </c>
      <c r="N166" s="21">
        <f>N108-O49</f>
        <v>21355.684034101432</v>
      </c>
      <c r="O166" s="21">
        <f>O108-P49</f>
        <v>28153.286284039496</v>
      </c>
      <c r="P166" s="21">
        <f>P108-Q49</f>
        <v>-10214.536123157712</v>
      </c>
      <c r="Q166" s="21">
        <f>Q108-R49</f>
        <v>-30969.328533211374</v>
      </c>
      <c r="R166" s="21">
        <f>R108-S49</f>
        <v>28676.020164413378</v>
      </c>
    </row>
    <row r="167" spans="1:18" x14ac:dyDescent="0.25">
      <c r="A167" s="8" t="s">
        <v>38</v>
      </c>
      <c r="B167" s="8" t="s">
        <v>9</v>
      </c>
      <c r="C167" s="8" t="s">
        <v>35</v>
      </c>
      <c r="D167" s="8" t="s">
        <v>44</v>
      </c>
      <c r="E167" s="8" t="s">
        <v>31</v>
      </c>
      <c r="F167" s="21">
        <f>F109-G50</f>
        <v>35729.053763498552</v>
      </c>
      <c r="G167" s="21">
        <f>G109-H50</f>
        <v>-17373.221794316312</v>
      </c>
      <c r="H167" s="21">
        <f>H109-I50</f>
        <v>-88442.455056683859</v>
      </c>
      <c r="I167" s="21">
        <f>I109-J50</f>
        <v>74566.212839192711</v>
      </c>
      <c r="J167" s="21">
        <f>J109-K50</f>
        <v>102555.91635901574</v>
      </c>
      <c r="K167" s="21">
        <f>K109-L50</f>
        <v>-16249.489389803261</v>
      </c>
      <c r="L167" s="21">
        <f>L109-M50</f>
        <v>11845.124809248606</v>
      </c>
      <c r="M167" s="21">
        <f>M109-N50</f>
        <v>17207.886108807754</v>
      </c>
      <c r="N167" s="21">
        <f>N109-O50</f>
        <v>-21991.358157755807</v>
      </c>
      <c r="O167" s="21">
        <f>O109-P50</f>
        <v>18020.874719741754</v>
      </c>
      <c r="P167" s="21">
        <f>P109-Q50</f>
        <v>45245.630116322543</v>
      </c>
      <c r="Q167" s="21">
        <f>Q109-R50</f>
        <v>61025.376326152124</v>
      </c>
      <c r="R167" s="21">
        <f>R109-S50</f>
        <v>222139.55064342171</v>
      </c>
    </row>
    <row r="168" spans="1:18" x14ac:dyDescent="0.25">
      <c r="A168" s="8" t="s">
        <v>38</v>
      </c>
      <c r="B168" s="8" t="s">
        <v>9</v>
      </c>
      <c r="C168" s="8" t="s">
        <v>35</v>
      </c>
      <c r="D168" s="8" t="s">
        <v>44</v>
      </c>
      <c r="E168" s="8" t="s">
        <v>32</v>
      </c>
      <c r="F168" s="21">
        <f>F110-G51</f>
        <v>3331.1778506803093</v>
      </c>
      <c r="G168" s="21">
        <f>G110-H51</f>
        <v>-7174.9134785180213</v>
      </c>
      <c r="H168" s="21">
        <f>H110-I51</f>
        <v>58049.554202063708</v>
      </c>
      <c r="I168" s="21">
        <f>I110-J51</f>
        <v>-63681.506777540781</v>
      </c>
      <c r="J168" s="21">
        <f>J110-K51</f>
        <v>21596.806154659018</v>
      </c>
      <c r="K168" s="21">
        <f>K110-L51</f>
        <v>-17288.087532692007</v>
      </c>
      <c r="L168" s="21">
        <f>L110-M51</f>
        <v>-6062.075241584098</v>
      </c>
      <c r="M168" s="21">
        <f>M110-N51</f>
        <v>-4640.385744557716</v>
      </c>
      <c r="N168" s="21">
        <f>N110-O51</f>
        <v>-6780.6971197179519</v>
      </c>
      <c r="O168" s="21">
        <f>O110-P51</f>
        <v>-9917.6558446711861</v>
      </c>
      <c r="P168" s="21">
        <f>P110-Q51</f>
        <v>33499.070966146886</v>
      </c>
      <c r="Q168" s="21">
        <f>Q110-R51</f>
        <v>-24418.705136139411</v>
      </c>
      <c r="R168" s="21">
        <f>R110-S51</f>
        <v>-23487.417701872066</v>
      </c>
    </row>
    <row r="169" spans="1:18" x14ac:dyDescent="0.25">
      <c r="A169" s="8" t="s">
        <v>38</v>
      </c>
      <c r="B169" s="8" t="s">
        <v>9</v>
      </c>
      <c r="C169" s="8" t="s">
        <v>35</v>
      </c>
      <c r="D169" s="8" t="s">
        <v>33</v>
      </c>
      <c r="E169" s="8" t="s">
        <v>34</v>
      </c>
      <c r="F169" s="21">
        <f>F111-G52</f>
        <v>13421.583753404208</v>
      </c>
      <c r="G169" s="21">
        <f>G111-H52</f>
        <v>244151.24574231356</v>
      </c>
      <c r="H169" s="21">
        <f>H111-I52</f>
        <v>171350.9037948586</v>
      </c>
      <c r="I169" s="21">
        <f>I111-J52</f>
        <v>81920.134207975119</v>
      </c>
      <c r="J169" s="21">
        <f>J111-K52</f>
        <v>322386.12566559762</v>
      </c>
      <c r="K169" s="21">
        <f>K111-L52</f>
        <v>-58097.804429570213</v>
      </c>
      <c r="L169" s="21">
        <f>L111-M52</f>
        <v>408588.46105660032</v>
      </c>
      <c r="M169" s="21">
        <f>M111-N52</f>
        <v>-813617.70884630457</v>
      </c>
      <c r="N169" s="21">
        <f>N111-O52</f>
        <v>4653.0207411693409</v>
      </c>
      <c r="O169" s="21">
        <f>O111-P52</f>
        <v>-793813.13734865934</v>
      </c>
      <c r="P169" s="21">
        <f>P111-Q52</f>
        <v>-956378.2351743076</v>
      </c>
      <c r="Q169" s="21">
        <f>Q111-R52</f>
        <v>-49810.405803520232</v>
      </c>
      <c r="R169" s="21">
        <f>R111-S52</f>
        <v>-1425245.8166404366</v>
      </c>
    </row>
    <row r="170" spans="1:18" ht="15.75" thickBot="1" x14ac:dyDescent="0.3">
      <c r="A170" s="8" t="s">
        <v>42</v>
      </c>
      <c r="B170" s="53" t="s">
        <v>9</v>
      </c>
      <c r="C170" s="8"/>
      <c r="D170" s="8"/>
      <c r="E170" s="8"/>
      <c r="F170" s="36">
        <f>F112-G53</f>
        <v>-29</v>
      </c>
      <c r="G170" s="36">
        <f>G112-H53</f>
        <v>-9</v>
      </c>
      <c r="H170" s="36">
        <f>H112-I53</f>
        <v>-3</v>
      </c>
      <c r="I170" s="36">
        <f>I112-J53</f>
        <v>71</v>
      </c>
      <c r="J170" s="36">
        <f>J112-K53</f>
        <v>27</v>
      </c>
      <c r="K170" s="36">
        <f>K112-L53</f>
        <v>-6.0350994000000355</v>
      </c>
      <c r="L170" s="36">
        <f>L112-M53</f>
        <v>-25</v>
      </c>
      <c r="M170" s="36">
        <f>M112-N53</f>
        <v>-11</v>
      </c>
      <c r="N170" s="36">
        <f>N112-O53</f>
        <v>-119.16798300000016</v>
      </c>
      <c r="O170" s="36">
        <f>O112-P53</f>
        <v>-128</v>
      </c>
      <c r="P170" s="36">
        <f>P112-Q53</f>
        <v>-190.63687000000004</v>
      </c>
      <c r="Q170" s="36">
        <f>Q112-R53</f>
        <v>-72.392299999999977</v>
      </c>
      <c r="R170" s="36">
        <f>R112-S53</f>
        <v>-495.2322523999992</v>
      </c>
    </row>
    <row r="171" spans="1:18" ht="16.5" thickTop="1" thickBot="1" x14ac:dyDescent="0.3">
      <c r="A171" s="100"/>
      <c r="B171" s="101"/>
      <c r="C171" s="65"/>
      <c r="D171" s="98" t="s">
        <v>64</v>
      </c>
      <c r="E171" s="99"/>
      <c r="F171" s="40">
        <f>F113-G54</f>
        <v>11590846.235436633</v>
      </c>
      <c r="G171" s="40">
        <f>G113-H54</f>
        <v>11122358.064005449</v>
      </c>
      <c r="H171" s="40">
        <f>H113-I54</f>
        <v>11235584.258653015</v>
      </c>
      <c r="I171" s="40">
        <f>I113-J54</f>
        <v>5402156.3943723738</v>
      </c>
      <c r="J171" s="40">
        <f>J113-K54</f>
        <v>10437313.69992274</v>
      </c>
      <c r="K171" s="40">
        <f>K113-L54</f>
        <v>1193985.847741738</v>
      </c>
      <c r="L171" s="40">
        <f>L113-M54</f>
        <v>-2801024.0506040677</v>
      </c>
      <c r="M171" s="40">
        <f>M113-N54</f>
        <v>-6236715.0704319775</v>
      </c>
      <c r="N171" s="40">
        <f>N113-O54</f>
        <v>1613944.8183557168</v>
      </c>
      <c r="O171" s="40">
        <f>O113-P54</f>
        <v>667001.77597415447</v>
      </c>
      <c r="P171" s="40">
        <f>P113-Q54</f>
        <v>4415423.5964288414</v>
      </c>
      <c r="Q171" s="40">
        <f>Q113-R54</f>
        <v>4576390.1360324919</v>
      </c>
      <c r="R171" s="40">
        <f>R113-S54</f>
        <v>4607726.6707611755</v>
      </c>
    </row>
    <row r="172" spans="1:18" ht="15.75" thickTop="1" x14ac:dyDescent="0.25">
      <c r="A172" s="70"/>
      <c r="B172" s="61"/>
      <c r="C172" s="70"/>
      <c r="D172" s="71"/>
      <c r="E172" s="95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</row>
    <row r="173" spans="1:18" x14ac:dyDescent="0.25">
      <c r="A173" s="53" t="s">
        <v>70</v>
      </c>
    </row>
    <row r="174" spans="1:18" x14ac:dyDescent="0.25">
      <c r="A174" s="12" t="s">
        <v>36</v>
      </c>
      <c r="B174" s="12" t="s">
        <v>5</v>
      </c>
      <c r="C174" s="12" t="s">
        <v>11</v>
      </c>
      <c r="D174" s="12" t="s">
        <v>1</v>
      </c>
      <c r="E174" s="12" t="s">
        <v>2</v>
      </c>
      <c r="F174" s="23">
        <v>41456</v>
      </c>
      <c r="G174" s="23">
        <v>41487</v>
      </c>
      <c r="H174" s="23">
        <v>41518</v>
      </c>
      <c r="I174" s="23">
        <v>41548</v>
      </c>
      <c r="J174" s="23">
        <v>41579</v>
      </c>
      <c r="K174" s="23">
        <v>41609</v>
      </c>
      <c r="L174" s="23">
        <v>41640</v>
      </c>
      <c r="M174" s="23">
        <v>41671</v>
      </c>
      <c r="N174" s="23">
        <v>41699</v>
      </c>
      <c r="O174" s="23">
        <v>41730</v>
      </c>
      <c r="P174" s="23">
        <v>41760</v>
      </c>
      <c r="Q174" s="23">
        <v>41791</v>
      </c>
    </row>
    <row r="175" spans="1:18" x14ac:dyDescent="0.25">
      <c r="A175" s="12"/>
      <c r="B175" s="12"/>
      <c r="C175" s="12"/>
      <c r="D175" s="11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6" t="s">
        <v>3</v>
      </c>
    </row>
    <row r="176" spans="1:18" x14ac:dyDescent="0.25">
      <c r="A176" s="8" t="s">
        <v>38</v>
      </c>
      <c r="B176" s="8" t="s">
        <v>6</v>
      </c>
      <c r="C176" s="8" t="s">
        <v>35</v>
      </c>
      <c r="D176" s="8" t="s">
        <v>24</v>
      </c>
      <c r="E176" s="8" t="s">
        <v>25</v>
      </c>
      <c r="F176" s="21">
        <f>F117-G7</f>
        <v>265299.11794466362</v>
      </c>
      <c r="G176" s="21">
        <f>G117-H7</f>
        <v>436175.62975084316</v>
      </c>
      <c r="H176" s="21">
        <f>H117-I7</f>
        <v>302947.52957066719</v>
      </c>
      <c r="I176" s="21">
        <f>I117-J7</f>
        <v>287362.11449329299</v>
      </c>
      <c r="J176" s="21">
        <f>J117-K7</f>
        <v>356956.56588466873</v>
      </c>
      <c r="K176" s="21">
        <f>K117-L7</f>
        <v>336384.77338001237</v>
      </c>
      <c r="L176" s="21">
        <f>L117-M7</f>
        <v>-26132.082851160085</v>
      </c>
      <c r="M176" s="21">
        <f>M117-N7</f>
        <v>-56062.539759476203</v>
      </c>
      <c r="N176" s="21">
        <f>N117-O7</f>
        <v>192.54679158004001</v>
      </c>
      <c r="O176" s="21">
        <f>O117-P7</f>
        <v>8008.0493061318994</v>
      </c>
      <c r="P176" s="21">
        <f>P117-Q7</f>
        <v>47231.053523671697</v>
      </c>
      <c r="Q176" s="21">
        <f>Q117-R7</f>
        <v>-30252.371344820829</v>
      </c>
      <c r="R176" s="21">
        <f>R117-S7</f>
        <v>1928110.3866900746</v>
      </c>
    </row>
    <row r="177" spans="1:18" x14ac:dyDescent="0.25">
      <c r="A177" s="8" t="s">
        <v>38</v>
      </c>
      <c r="B177" s="8" t="s">
        <v>6</v>
      </c>
      <c r="C177" s="8" t="s">
        <v>35</v>
      </c>
      <c r="D177" s="8" t="s">
        <v>26</v>
      </c>
      <c r="E177" s="8" t="s">
        <v>27</v>
      </c>
      <c r="F177" s="21">
        <f>F118-G8</f>
        <v>134670.9868416246</v>
      </c>
      <c r="G177" s="21">
        <f>G118-H8</f>
        <v>175819.20358824998</v>
      </c>
      <c r="H177" s="21">
        <f>H118-I8</f>
        <v>150262.74775799952</v>
      </c>
      <c r="I177" s="21">
        <f>I118-J8</f>
        <v>142968.47566500003</v>
      </c>
      <c r="J177" s="21">
        <f>J118-K8</f>
        <v>123383.77773749997</v>
      </c>
      <c r="K177" s="21">
        <f>K118-L8</f>
        <v>146316.84820000007</v>
      </c>
      <c r="L177" s="21">
        <f>L118-M8</f>
        <v>1977.0315820000833</v>
      </c>
      <c r="M177" s="21">
        <f>M118-N8</f>
        <v>-35493.296960250009</v>
      </c>
      <c r="N177" s="21">
        <f>N118-O8</f>
        <v>36085.692408000003</v>
      </c>
      <c r="O177" s="21">
        <f>O118-P8</f>
        <v>-29866.850558999984</v>
      </c>
      <c r="P177" s="21">
        <f>P118-Q8</f>
        <v>-29422.537375000014</v>
      </c>
      <c r="Q177" s="21">
        <f>Q118-R8</f>
        <v>-12415.585615499993</v>
      </c>
      <c r="R177" s="21">
        <f>R118-S8</f>
        <v>804286.4932706235</v>
      </c>
    </row>
    <row r="178" spans="1:18" x14ac:dyDescent="0.25">
      <c r="A178" s="8" t="s">
        <v>38</v>
      </c>
      <c r="B178" s="8" t="s">
        <v>6</v>
      </c>
      <c r="C178" s="8" t="s">
        <v>35</v>
      </c>
      <c r="D178" s="8" t="s">
        <v>26</v>
      </c>
      <c r="E178" s="8" t="s">
        <v>28</v>
      </c>
      <c r="F178" s="21">
        <f>F119-G9</f>
        <v>195086.29563806183</v>
      </c>
      <c r="G178" s="21">
        <f>G119-H9</f>
        <v>335093.78534906241</v>
      </c>
      <c r="H178" s="21">
        <f>H119-I9</f>
        <v>261870.94808549929</v>
      </c>
      <c r="I178" s="21">
        <f>I119-J9</f>
        <v>273491.80390012491</v>
      </c>
      <c r="J178" s="21">
        <f>J119-K9</f>
        <v>181360.88620124996</v>
      </c>
      <c r="K178" s="21">
        <f>K119-L9</f>
        <v>220496.08751999994</v>
      </c>
      <c r="L178" s="21">
        <f>L119-M9</f>
        <v>-60913.946040000068</v>
      </c>
      <c r="M178" s="21">
        <f>M119-N9</f>
        <v>-9244.4518698749598</v>
      </c>
      <c r="N178" s="21">
        <f>N119-O9</f>
        <v>-64294.470614999998</v>
      </c>
      <c r="O178" s="21">
        <f>O119-P9</f>
        <v>31845.979210500023</v>
      </c>
      <c r="P178" s="21">
        <f>P119-Q9</f>
        <v>-32383.896656249999</v>
      </c>
      <c r="Q178" s="21">
        <f>Q119-R9</f>
        <v>-20992.141468312475</v>
      </c>
      <c r="R178" s="21">
        <f>R119-S9</f>
        <v>1311416.879255061</v>
      </c>
    </row>
    <row r="179" spans="1:18" x14ac:dyDescent="0.25">
      <c r="A179" s="8" t="s">
        <v>38</v>
      </c>
      <c r="B179" s="8" t="s">
        <v>6</v>
      </c>
      <c r="C179" s="8" t="s">
        <v>35</v>
      </c>
      <c r="D179" s="8" t="s">
        <v>44</v>
      </c>
      <c r="E179" s="8" t="s">
        <v>29</v>
      </c>
      <c r="F179" s="21">
        <f>F120-G10</f>
        <v>-26113.840936489927</v>
      </c>
      <c r="G179" s="21">
        <f>G120-H10</f>
        <v>-5631.5458815775346</v>
      </c>
      <c r="H179" s="21">
        <f>H120-I10</f>
        <v>33711.120801359939</v>
      </c>
      <c r="I179" s="21">
        <f>I120-J10</f>
        <v>0</v>
      </c>
      <c r="J179" s="21">
        <f>J120-K10</f>
        <v>8214.9715241999947</v>
      </c>
      <c r="K179" s="21">
        <f>K120-L10</f>
        <v>-27214.933765200025</v>
      </c>
      <c r="L179" s="21">
        <f>L120-M10</f>
        <v>6846.9412680399837</v>
      </c>
      <c r="M179" s="21">
        <f>M120-N10</f>
        <v>1702.2387287400197</v>
      </c>
      <c r="N179" s="21">
        <f>N120-O10</f>
        <v>-29798.523511840031</v>
      </c>
      <c r="O179" s="21">
        <f>O120-P10</f>
        <v>-5106.1519208700047</v>
      </c>
      <c r="P179" s="21">
        <f>P120-Q10</f>
        <v>19141.844283124956</v>
      </c>
      <c r="Q179" s="21">
        <f>Q120-R10</f>
        <v>7727.0684159625089</v>
      </c>
      <c r="R179" s="21">
        <f>R120-S10</f>
        <v>-16520.810994550586</v>
      </c>
    </row>
    <row r="180" spans="1:18" x14ac:dyDescent="0.25">
      <c r="A180" s="8" t="s">
        <v>38</v>
      </c>
      <c r="B180" s="8" t="s">
        <v>6</v>
      </c>
      <c r="C180" s="8" t="s">
        <v>35</v>
      </c>
      <c r="D180" s="8" t="s">
        <v>44</v>
      </c>
      <c r="E180" s="8" t="s">
        <v>30</v>
      </c>
      <c r="F180" s="21">
        <f>F121-G11</f>
        <v>-4846.6456678349932</v>
      </c>
      <c r="G180" s="21">
        <f>G121-H11</f>
        <v>-14206.933405305026</v>
      </c>
      <c r="H180" s="21">
        <f>H121-I11</f>
        <v>18987.004811812425</v>
      </c>
      <c r="I180" s="21">
        <f>I121-J11</f>
        <v>-12743.141963489994</v>
      </c>
      <c r="J180" s="21">
        <f>J121-K11</f>
        <v>19415.034445275</v>
      </c>
      <c r="K180" s="21">
        <f>K121-L11</f>
        <v>689.05027350000455</v>
      </c>
      <c r="L180" s="21">
        <f>L121-M11</f>
        <v>-18697.375437120034</v>
      </c>
      <c r="M180" s="21">
        <f>M121-N11</f>
        <v>-13433.470644194982</v>
      </c>
      <c r="N180" s="21">
        <f>N121-O11</f>
        <v>5404.7749748399947</v>
      </c>
      <c r="O180" s="21">
        <f>O121-P11</f>
        <v>4760.7040107900102</v>
      </c>
      <c r="P180" s="21">
        <f>P121-Q11</f>
        <v>-386.88726093748119</v>
      </c>
      <c r="Q180" s="21">
        <f>Q121-R11</f>
        <v>-21024.814062037505</v>
      </c>
      <c r="R180" s="21">
        <f>R121-S11</f>
        <v>-36082.69992470229</v>
      </c>
    </row>
    <row r="181" spans="1:18" x14ac:dyDescent="0.25">
      <c r="A181" s="8" t="s">
        <v>38</v>
      </c>
      <c r="B181" s="8" t="s">
        <v>6</v>
      </c>
      <c r="C181" s="8" t="s">
        <v>35</v>
      </c>
      <c r="D181" s="8" t="s">
        <v>44</v>
      </c>
      <c r="E181" s="8" t="s">
        <v>31</v>
      </c>
      <c r="F181" s="21">
        <f>F122-G12</f>
        <v>14480.381475222443</v>
      </c>
      <c r="G181" s="21">
        <f>G122-H12</f>
        <v>-7882.8893421587418</v>
      </c>
      <c r="H181" s="21">
        <f>H122-I12</f>
        <v>5230.6135836412432</v>
      </c>
      <c r="I181" s="21">
        <f>I122-J12</f>
        <v>-157.60982558253454</v>
      </c>
      <c r="J181" s="21">
        <f>J122-K12</f>
        <v>-5233.4180134249618</v>
      </c>
      <c r="K181" s="21">
        <f>K122-L12</f>
        <v>-6590.2129244500247</v>
      </c>
      <c r="L181" s="21">
        <f>L122-M12</f>
        <v>-19752.148502759985</v>
      </c>
      <c r="M181" s="21">
        <f>M122-N12</f>
        <v>-2579.4494901149883</v>
      </c>
      <c r="N181" s="21">
        <f>N122-O12</f>
        <v>-2683.0879255599575</v>
      </c>
      <c r="O181" s="21">
        <f>O122-P12</f>
        <v>-27.437919941265136</v>
      </c>
      <c r="P181" s="21">
        <f>P122-Q12</f>
        <v>3467.1785520312842</v>
      </c>
      <c r="Q181" s="21">
        <f>Q122-R12</f>
        <v>8669.6727449287428</v>
      </c>
      <c r="R181" s="21">
        <f>R122-S12</f>
        <v>-13058.407588168047</v>
      </c>
    </row>
    <row r="182" spans="1:18" x14ac:dyDescent="0.25">
      <c r="A182" s="8" t="s">
        <v>38</v>
      </c>
      <c r="B182" s="8" t="s">
        <v>6</v>
      </c>
      <c r="C182" s="8" t="s">
        <v>35</v>
      </c>
      <c r="D182" s="8" t="s">
        <v>44</v>
      </c>
      <c r="E182" s="8" t="s">
        <v>32</v>
      </c>
      <c r="F182" s="21">
        <f>F123-G13</f>
        <v>10745.159398574964</v>
      </c>
      <c r="G182" s="21">
        <f>G123-H13</f>
        <v>-10928.142851902492</v>
      </c>
      <c r="H182" s="21">
        <f>H123-I13</f>
        <v>6250.0592183400004</v>
      </c>
      <c r="I182" s="21">
        <f>I123-J13</f>
        <v>-5624.8621359524841</v>
      </c>
      <c r="J182" s="21">
        <f>J123-K13</f>
        <v>-1467.3382599750184</v>
      </c>
      <c r="K182" s="21">
        <f>K123-L13</f>
        <v>3822.9529989000002</v>
      </c>
      <c r="L182" s="21">
        <f>L123-M13</f>
        <v>11445.409861199994</v>
      </c>
      <c r="M182" s="21">
        <f>M123-N13</f>
        <v>-4156.6294539000082</v>
      </c>
      <c r="N182" s="21">
        <f>N123-O13</f>
        <v>-603.22351487999549</v>
      </c>
      <c r="O182" s="21">
        <f>O123-P13</f>
        <v>2871.5357525399886</v>
      </c>
      <c r="P182" s="21">
        <f>P123-Q13</f>
        <v>-11314.303008749994</v>
      </c>
      <c r="Q182" s="21">
        <f>Q123-R13</f>
        <v>2172.7274827124784</v>
      </c>
      <c r="R182" s="21">
        <f>R123-S13</f>
        <v>3213.3454869077541</v>
      </c>
    </row>
    <row r="183" spans="1:18" x14ac:dyDescent="0.25">
      <c r="A183" s="8" t="s">
        <v>38</v>
      </c>
      <c r="B183" s="8" t="s">
        <v>6</v>
      </c>
      <c r="C183" s="8" t="s">
        <v>35</v>
      </c>
      <c r="D183" s="8" t="s">
        <v>33</v>
      </c>
      <c r="E183" s="8" t="s">
        <v>34</v>
      </c>
      <c r="F183" s="21">
        <f>F124-G14</f>
        <v>53977.440070124809</v>
      </c>
      <c r="G183" s="21">
        <f>G124-H14</f>
        <v>33944.000824593706</v>
      </c>
      <c r="H183" s="21">
        <f>H124-I14</f>
        <v>-374.29579378128983</v>
      </c>
      <c r="I183" s="21">
        <f>I124-J14</f>
        <v>5210.5980588749517</v>
      </c>
      <c r="J183" s="21">
        <f>J124-K14</f>
        <v>-19579.988384687575</v>
      </c>
      <c r="K183" s="21">
        <f>K124-L14</f>
        <v>6433.2625843749847</v>
      </c>
      <c r="L183" s="21">
        <f>L124-M14</f>
        <v>95952.823334499961</v>
      </c>
      <c r="M183" s="21">
        <f>M124-N14</f>
        <v>-9649.3183751250617</v>
      </c>
      <c r="N183" s="21">
        <f>N124-O14</f>
        <v>56159.480877500027</v>
      </c>
      <c r="O183" s="21">
        <f>O124-P14</f>
        <v>61352.988196499879</v>
      </c>
      <c r="P183" s="21">
        <f>P124-Q14</f>
        <v>30867.394121093908</v>
      </c>
      <c r="Q183" s="21">
        <f>Q124-R14</f>
        <v>9733.7102139061317</v>
      </c>
      <c r="R183" s="21">
        <f>R124-S14</f>
        <v>324028.09572787583</v>
      </c>
    </row>
    <row r="184" spans="1:18" ht="15.75" thickBot="1" x14ac:dyDescent="0.3">
      <c r="A184" s="8" t="s">
        <v>42</v>
      </c>
      <c r="B184" s="8" t="s">
        <v>6</v>
      </c>
      <c r="C184" s="8"/>
      <c r="D184" s="8"/>
      <c r="E184" s="8"/>
      <c r="F184" s="21">
        <f>F125-G15</f>
        <v>-10</v>
      </c>
      <c r="G184" s="21">
        <f>G125-H15</f>
        <v>-2</v>
      </c>
      <c r="H184" s="21">
        <f>H125-I15</f>
        <v>2</v>
      </c>
      <c r="I184" s="21">
        <f>I125-J15</f>
        <v>-1</v>
      </c>
      <c r="J184" s="21">
        <f>J125-K15</f>
        <v>-3</v>
      </c>
      <c r="K184" s="21">
        <f>K125-L15</f>
        <v>-1</v>
      </c>
      <c r="L184" s="21">
        <f>L125-M15</f>
        <v>-5</v>
      </c>
      <c r="M184" s="21">
        <f>M125-N15</f>
        <v>-9</v>
      </c>
      <c r="N184" s="21">
        <f>N125-O15</f>
        <v>-10</v>
      </c>
      <c r="O184" s="21">
        <f>O125-P15</f>
        <v>0</v>
      </c>
      <c r="P184" s="21">
        <f>P125-Q15</f>
        <v>-4</v>
      </c>
      <c r="Q184" s="21">
        <f>Q125-R15</f>
        <v>7</v>
      </c>
      <c r="R184" s="21">
        <f>R125-S15</f>
        <v>-36.000000000000227</v>
      </c>
    </row>
    <row r="185" spans="1:18" ht="16.5" thickTop="1" thickBot="1" x14ac:dyDescent="0.3">
      <c r="A185" s="100"/>
      <c r="B185" s="101"/>
      <c r="C185" s="65"/>
      <c r="D185" s="98" t="s">
        <v>64</v>
      </c>
      <c r="E185" s="99"/>
      <c r="F185" s="40">
        <f>F126-G16</f>
        <v>4847138.2971897945</v>
      </c>
      <c r="G185" s="40">
        <f>G126-H16</f>
        <v>5356699.3734484613</v>
      </c>
      <c r="H185" s="40">
        <f>H126-I16</f>
        <v>3953410.1236065924</v>
      </c>
      <c r="I185" s="40">
        <f>I126-J16</f>
        <v>3721221.3697655685</v>
      </c>
      <c r="J185" s="40">
        <f>J126-K16</f>
        <v>8145132.837767601</v>
      </c>
      <c r="K185" s="40">
        <f>K126-L16</f>
        <v>3794022.783984445</v>
      </c>
      <c r="L185" s="40">
        <f>L126-M16</f>
        <v>721105.91736387461</v>
      </c>
      <c r="M185" s="40">
        <f>M126-N16</f>
        <v>814991.36066538841</v>
      </c>
      <c r="N185" s="40">
        <f>N126-O16</f>
        <v>1272586.9182581604</v>
      </c>
      <c r="O185" s="40">
        <f>O126-P16</f>
        <v>431659.8743256256</v>
      </c>
      <c r="P185" s="40">
        <f>P126-Q16</f>
        <v>835417.86081943288</v>
      </c>
      <c r="Q185" s="40">
        <f>Q126-R16</f>
        <v>-2134854.893367067</v>
      </c>
      <c r="R185" s="40">
        <f>R126-S16</f>
        <v>2586118.0310875773</v>
      </c>
    </row>
    <row r="186" spans="1:18" ht="15.75" thickTop="1" x14ac:dyDescent="0.25">
      <c r="A186" s="70"/>
      <c r="B186" s="61"/>
      <c r="C186" s="70"/>
      <c r="D186" s="71"/>
      <c r="E186" s="72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</row>
    <row r="187" spans="1:18" x14ac:dyDescent="0.25">
      <c r="A187" s="53" t="s">
        <v>71</v>
      </c>
    </row>
    <row r="188" spans="1:18" x14ac:dyDescent="0.25">
      <c r="A188" s="12" t="s">
        <v>36</v>
      </c>
      <c r="B188" s="12" t="s">
        <v>5</v>
      </c>
      <c r="C188" s="12" t="s">
        <v>11</v>
      </c>
      <c r="D188" s="12" t="s">
        <v>1</v>
      </c>
      <c r="E188" s="12" t="s">
        <v>2</v>
      </c>
      <c r="F188" s="23">
        <v>41456</v>
      </c>
      <c r="G188" s="23">
        <v>41487</v>
      </c>
      <c r="H188" s="23">
        <v>41518</v>
      </c>
      <c r="I188" s="23">
        <v>41548</v>
      </c>
      <c r="J188" s="23">
        <v>41579</v>
      </c>
      <c r="K188" s="23">
        <v>41609</v>
      </c>
      <c r="L188" s="23">
        <v>41640</v>
      </c>
      <c r="M188" s="23">
        <v>41671</v>
      </c>
      <c r="N188" s="23">
        <v>41699</v>
      </c>
      <c r="O188" s="23">
        <v>41730</v>
      </c>
      <c r="P188" s="23">
        <v>41760</v>
      </c>
      <c r="Q188" s="23">
        <v>41791</v>
      </c>
    </row>
    <row r="189" spans="1:18" x14ac:dyDescent="0.25">
      <c r="A189" s="12"/>
      <c r="B189" s="12"/>
      <c r="C189" s="12"/>
      <c r="D189" s="11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6" t="s">
        <v>3</v>
      </c>
    </row>
    <row r="190" spans="1:18" x14ac:dyDescent="0.25">
      <c r="A190" s="8" t="s">
        <v>38</v>
      </c>
      <c r="B190" s="8" t="s">
        <v>8</v>
      </c>
      <c r="C190" s="8" t="s">
        <v>35</v>
      </c>
      <c r="D190" s="8" t="s">
        <v>24</v>
      </c>
      <c r="E190" s="8" t="s">
        <v>25</v>
      </c>
      <c r="F190" s="21">
        <f>F130-G18</f>
        <v>1585065.5362382401</v>
      </c>
      <c r="G190" s="21">
        <f>G130-H18</f>
        <v>1455508.4035968008</v>
      </c>
      <c r="H190" s="21">
        <f>H130-I18</f>
        <v>1619206.4479852798</v>
      </c>
      <c r="I190" s="21">
        <f>I130-J18</f>
        <v>1885276.5337586873</v>
      </c>
      <c r="J190" s="21">
        <f>J130-K18</f>
        <v>1987896.696904608</v>
      </c>
      <c r="K190" s="21">
        <f>K130-L18</f>
        <v>-65487.704802912194</v>
      </c>
      <c r="L190" s="21">
        <f>L130-M18</f>
        <v>-881526.25049428828</v>
      </c>
      <c r="M190" s="21">
        <f>M130-N18</f>
        <v>-1166430.8528832961</v>
      </c>
      <c r="N190" s="21">
        <f>N130-O18</f>
        <v>-897163.58765375987</v>
      </c>
      <c r="O190" s="21">
        <f>O130-P18</f>
        <v>-795656.88481876813</v>
      </c>
      <c r="P190" s="21">
        <f>P130-Q18</f>
        <v>-1253828.5817635208</v>
      </c>
      <c r="Q190" s="21">
        <f>Q130-R18</f>
        <v>-40629.512484287843</v>
      </c>
      <c r="R190" s="21">
        <f>R130-S18</f>
        <v>3432230.2435827851</v>
      </c>
    </row>
    <row r="191" spans="1:18" x14ac:dyDescent="0.25">
      <c r="A191" s="8" t="s">
        <v>38</v>
      </c>
      <c r="B191" s="8" t="s">
        <v>8</v>
      </c>
      <c r="C191" s="8" t="s">
        <v>35</v>
      </c>
      <c r="D191" s="8" t="s">
        <v>26</v>
      </c>
      <c r="E191" s="8" t="s">
        <v>27</v>
      </c>
      <c r="F191" s="21">
        <f>F131-G19</f>
        <v>691978.97381054377</v>
      </c>
      <c r="G191" s="21">
        <f>G131-H19</f>
        <v>669265.69701599982</v>
      </c>
      <c r="H191" s="21">
        <f>H131-I19</f>
        <v>722451.13090483169</v>
      </c>
      <c r="I191" s="21">
        <f>I131-J19</f>
        <v>771904.51631462411</v>
      </c>
      <c r="J191" s="21">
        <f>J131-K19</f>
        <v>922782.59557982394</v>
      </c>
      <c r="K191" s="21">
        <f>K131-L19</f>
        <v>-7969.4032299839891</v>
      </c>
      <c r="L191" s="21">
        <f>L131-M19</f>
        <v>-481907.49636540003</v>
      </c>
      <c r="M191" s="21">
        <f>M131-N19</f>
        <v>-563571.47976947995</v>
      </c>
      <c r="N191" s="21">
        <f>N131-O19</f>
        <v>-401811.05640849588</v>
      </c>
      <c r="O191" s="21">
        <f>O131-P19</f>
        <v>-426791.99739926402</v>
      </c>
      <c r="P191" s="21">
        <f>P131-Q19</f>
        <v>-514503.5844076802</v>
      </c>
      <c r="Q191" s="21">
        <f>Q131-R19</f>
        <v>64235.486218175851</v>
      </c>
      <c r="R191" s="21">
        <f>R131-S19</f>
        <v>1446063.3822636902</v>
      </c>
    </row>
    <row r="192" spans="1:18" x14ac:dyDescent="0.25">
      <c r="A192" s="8" t="s">
        <v>38</v>
      </c>
      <c r="B192" s="8" t="s">
        <v>8</v>
      </c>
      <c r="C192" s="8" t="s">
        <v>35</v>
      </c>
      <c r="D192" s="8" t="s">
        <v>26</v>
      </c>
      <c r="E192" s="8" t="s">
        <v>28</v>
      </c>
      <c r="F192" s="21">
        <f>F132-G20</f>
        <v>597437.93819472007</v>
      </c>
      <c r="G192" s="21">
        <f>G132-H20</f>
        <v>668880.39724799991</v>
      </c>
      <c r="H192" s="21">
        <f>H132-I20</f>
        <v>746517.25848672027</v>
      </c>
      <c r="I192" s="21">
        <f>I132-J20</f>
        <v>1061734.1950255604</v>
      </c>
      <c r="J192" s="21">
        <f>J132-K20</f>
        <v>913293.82853015978</v>
      </c>
      <c r="K192" s="21">
        <f>K132-L20</f>
        <v>61503.0031879202</v>
      </c>
      <c r="L192" s="21">
        <f>L132-M20</f>
        <v>-311687.50955398008</v>
      </c>
      <c r="M192" s="21">
        <f>M132-N20</f>
        <v>-511124.04933408019</v>
      </c>
      <c r="N192" s="21">
        <f>N132-O20</f>
        <v>-298040.29389596032</v>
      </c>
      <c r="O192" s="21">
        <f>O132-P20</f>
        <v>-318287.66881352011</v>
      </c>
      <c r="P192" s="21">
        <f>P132-Q20</f>
        <v>-425466.1242440003</v>
      </c>
      <c r="Q192" s="21">
        <f>Q132-R20</f>
        <v>36222.307452239911</v>
      </c>
      <c r="R192" s="21">
        <f>R132-S20</f>
        <v>2220983.2822837792</v>
      </c>
    </row>
    <row r="193" spans="1:18" x14ac:dyDescent="0.25">
      <c r="A193" s="8" t="s">
        <v>38</v>
      </c>
      <c r="B193" s="8" t="s">
        <v>8</v>
      </c>
      <c r="C193" s="8" t="s">
        <v>35</v>
      </c>
      <c r="D193" s="8" t="s">
        <v>44</v>
      </c>
      <c r="E193" s="8" t="s">
        <v>29</v>
      </c>
      <c r="F193" s="21">
        <f>F133-G21</f>
        <v>587530.95876564109</v>
      </c>
      <c r="G193" s="21">
        <f>G133-H21</f>
        <v>661430.24093395192</v>
      </c>
      <c r="H193" s="21">
        <f>H133-I21</f>
        <v>605640.84563843813</v>
      </c>
      <c r="I193" s="21">
        <f>I133-J21</f>
        <v>678453.11077616573</v>
      </c>
      <c r="J193" s="21">
        <f>J133-K21</f>
        <v>680868.73887888994</v>
      </c>
      <c r="K193" s="21">
        <f>K133-L21</f>
        <v>2453.1902116646525</v>
      </c>
      <c r="L193" s="21">
        <f>L133-M21</f>
        <v>-381394.28150443407</v>
      </c>
      <c r="M193" s="21">
        <f>M133-N21</f>
        <v>-353924.16074809269</v>
      </c>
      <c r="N193" s="21">
        <f>N133-O21</f>
        <v>-309526.07424487616</v>
      </c>
      <c r="O193" s="21">
        <f>O133-P21</f>
        <v>-354117.76638852758</v>
      </c>
      <c r="P193" s="21">
        <f>P133-Q21</f>
        <v>-363889.30683925143</v>
      </c>
      <c r="Q193" s="21">
        <f>Q133-R21</f>
        <v>19016.427686780109</v>
      </c>
      <c r="R193" s="21">
        <f>R133-S21</f>
        <v>1472541.9231663495</v>
      </c>
    </row>
    <row r="194" spans="1:18" x14ac:dyDescent="0.25">
      <c r="A194" s="8" t="s">
        <v>38</v>
      </c>
      <c r="B194" s="8" t="s">
        <v>8</v>
      </c>
      <c r="C194" s="8" t="s">
        <v>35</v>
      </c>
      <c r="D194" s="8" t="s">
        <v>44</v>
      </c>
      <c r="E194" s="8" t="s">
        <v>30</v>
      </c>
      <c r="F194" s="21">
        <f>F134-G22</f>
        <v>14092.882927522529</v>
      </c>
      <c r="G194" s="21">
        <f>G134-H22</f>
        <v>4192.0614758401643</v>
      </c>
      <c r="H194" s="21">
        <f>H134-I22</f>
        <v>-42262.923854484456</v>
      </c>
      <c r="I194" s="21">
        <f>I134-J22</f>
        <v>68310.208115851507</v>
      </c>
      <c r="J194" s="21">
        <f>J134-K22</f>
        <v>103391.41315733874</v>
      </c>
      <c r="K194" s="21">
        <f>K134-L22</f>
        <v>-19791.839673768962</v>
      </c>
      <c r="L194" s="21">
        <f>L134-M22</f>
        <v>8371.4216511475388</v>
      </c>
      <c r="M194" s="21">
        <f>M134-N22</f>
        <v>-42537.726852042251</v>
      </c>
      <c r="N194" s="21">
        <f>N134-O22</f>
        <v>18522.834794195136</v>
      </c>
      <c r="O194" s="21">
        <f>O134-P22</f>
        <v>19483.440862009535</v>
      </c>
      <c r="P194" s="21">
        <f>P134-Q22</f>
        <v>-6158.8504027903546</v>
      </c>
      <c r="Q194" s="21">
        <f>Q134-R22</f>
        <v>-8180.3778208589065</v>
      </c>
      <c r="R194" s="21">
        <f>R134-S22</f>
        <v>117432.54437996075</v>
      </c>
    </row>
    <row r="195" spans="1:18" x14ac:dyDescent="0.25">
      <c r="A195" s="8" t="s">
        <v>38</v>
      </c>
      <c r="B195" s="8" t="s">
        <v>8</v>
      </c>
      <c r="C195" s="8" t="s">
        <v>35</v>
      </c>
      <c r="D195" s="8" t="s">
        <v>44</v>
      </c>
      <c r="E195" s="8" t="s">
        <v>31</v>
      </c>
      <c r="F195" s="21">
        <f>F135-G23</f>
        <v>-16211.420883947518</v>
      </c>
      <c r="G195" s="21">
        <f>G135-H23</f>
        <v>-42611.071942656068</v>
      </c>
      <c r="H195" s="21">
        <f>H135-I23</f>
        <v>-94881.292120903614</v>
      </c>
      <c r="I195" s="21">
        <f>I135-J23</f>
        <v>53381.708433446474</v>
      </c>
      <c r="J195" s="21">
        <f>J135-K23</f>
        <v>83446.928511044942</v>
      </c>
      <c r="K195" s="21">
        <f>K135-L23</f>
        <v>-32016.21123697923</v>
      </c>
      <c r="L195" s="21">
        <f>L135-M23</f>
        <v>15861.641023226897</v>
      </c>
      <c r="M195" s="21">
        <f>M135-N23</f>
        <v>16294.939841456595</v>
      </c>
      <c r="N195" s="21">
        <f>N135-O23</f>
        <v>-7010.3945453874767</v>
      </c>
      <c r="O195" s="21">
        <f>O135-P23</f>
        <v>12826.183319389471</v>
      </c>
      <c r="P195" s="21">
        <f>P135-Q23</f>
        <v>57007.347751065623</v>
      </c>
      <c r="Q195" s="21">
        <f>Q135-R23</f>
        <v>15743.368636369938</v>
      </c>
      <c r="R195" s="21">
        <f>R135-S23</f>
        <v>61831.726786125451</v>
      </c>
    </row>
    <row r="196" spans="1:18" x14ac:dyDescent="0.25">
      <c r="A196" s="8" t="s">
        <v>38</v>
      </c>
      <c r="B196" s="8" t="s">
        <v>8</v>
      </c>
      <c r="C196" s="8" t="s">
        <v>35</v>
      </c>
      <c r="D196" s="8" t="s">
        <v>44</v>
      </c>
      <c r="E196" s="8" t="s">
        <v>32</v>
      </c>
      <c r="F196" s="21">
        <f>F136-G24</f>
        <v>-299.35862427740358</v>
      </c>
      <c r="G196" s="21">
        <f>G136-H24</f>
        <v>15207.011243424029</v>
      </c>
      <c r="H196" s="21">
        <f>H136-I24</f>
        <v>34384.187717967317</v>
      </c>
      <c r="I196" s="21">
        <f>I136-J24</f>
        <v>-65323.672784872353</v>
      </c>
      <c r="J196" s="21">
        <f>J136-K24</f>
        <v>11013.747468360001</v>
      </c>
      <c r="K196" s="21">
        <f>K136-L24</f>
        <v>-17927.692309537961</v>
      </c>
      <c r="L196" s="21">
        <f>L136-M24</f>
        <v>-11624.094769472664</v>
      </c>
      <c r="M196" s="21">
        <f>M136-N24</f>
        <v>-5900.8127188046346</v>
      </c>
      <c r="N196" s="21">
        <f>N136-O24</f>
        <v>-7187.7408359702094</v>
      </c>
      <c r="O196" s="21">
        <f>O136-P24</f>
        <v>-13457.775679813931</v>
      </c>
      <c r="P196" s="21">
        <f>P136-Q24</f>
        <v>38912.072623132844</v>
      </c>
      <c r="Q196" s="21">
        <f>Q136-R24</f>
        <v>-22750.25718603452</v>
      </c>
      <c r="R196" s="21">
        <f>R136-S24</f>
        <v>-44954.385855899192</v>
      </c>
    </row>
    <row r="197" spans="1:18" x14ac:dyDescent="0.25">
      <c r="A197" s="8" t="s">
        <v>38</v>
      </c>
      <c r="B197" s="8" t="s">
        <v>8</v>
      </c>
      <c r="C197" s="8" t="s">
        <v>35</v>
      </c>
      <c r="D197" s="8" t="s">
        <v>33</v>
      </c>
      <c r="E197" s="8" t="s">
        <v>34</v>
      </c>
      <c r="F197" s="21">
        <f>F137-G25</f>
        <v>-92430.173521560151</v>
      </c>
      <c r="G197" s="21">
        <f>G137-H25</f>
        <v>157587.6051119999</v>
      </c>
      <c r="H197" s="21">
        <f>H137-I25</f>
        <v>28817.045971840154</v>
      </c>
      <c r="I197" s="21">
        <f>I137-J25</f>
        <v>83539.44981760066</v>
      </c>
      <c r="J197" s="21">
        <f>J137-K25</f>
        <v>147979.58136976045</v>
      </c>
      <c r="K197" s="21">
        <f>K137-L25</f>
        <v>-109146.17467152001</v>
      </c>
      <c r="L197" s="21">
        <f>L137-M25</f>
        <v>190333.21285020001</v>
      </c>
      <c r="M197" s="21">
        <f>M137-N25</f>
        <v>181817.75884271972</v>
      </c>
      <c r="N197" s="21">
        <f>N137-O25</f>
        <v>-89252.708332479931</v>
      </c>
      <c r="O197" s="21">
        <f>O137-P25</f>
        <v>163815.37553416006</v>
      </c>
      <c r="P197" s="21">
        <f>P137-Q25</f>
        <v>1826.0348680000752</v>
      </c>
      <c r="Q197" s="21">
        <f>Q137-R25</f>
        <v>-103276.13508576015</v>
      </c>
      <c r="R197" s="21">
        <f>R137-S25</f>
        <v>561610.87275496125</v>
      </c>
    </row>
    <row r="198" spans="1:18" ht="15.75" thickBot="1" x14ac:dyDescent="0.3">
      <c r="A198" s="8" t="s">
        <v>42</v>
      </c>
      <c r="B198" s="8" t="s">
        <v>8</v>
      </c>
      <c r="C198" s="8"/>
      <c r="D198" s="8"/>
      <c r="E198" s="8"/>
      <c r="F198" s="21">
        <f>F138-G26</f>
        <v>-3</v>
      </c>
      <c r="G198" s="21">
        <f>G138-H26</f>
        <v>-4</v>
      </c>
      <c r="H198" s="21">
        <f>H138-I26</f>
        <v>3.9999999999999716</v>
      </c>
      <c r="I198" s="21">
        <f>I138-J26</f>
        <v>69.999999999999972</v>
      </c>
      <c r="J198" s="21">
        <f>J138-K26</f>
        <v>28</v>
      </c>
      <c r="K198" s="21">
        <f>K138-L26</f>
        <v>0</v>
      </c>
      <c r="L198" s="21">
        <f>L138-M26</f>
        <v>-30</v>
      </c>
      <c r="M198" s="21">
        <f>M138-N26</f>
        <v>4</v>
      </c>
      <c r="N198" s="21">
        <f>N138-O26</f>
        <v>-20.000000000000057</v>
      </c>
      <c r="O198" s="21">
        <f>O138-P26</f>
        <v>-10</v>
      </c>
      <c r="P198" s="21">
        <f>P138-Q26</f>
        <v>-61.636870000000044</v>
      </c>
      <c r="Q198" s="21">
        <f>Q138-R26</f>
        <v>0.60770000000002256</v>
      </c>
      <c r="R198" s="21">
        <f>R138-S26</f>
        <v>-22.029170000000704</v>
      </c>
    </row>
    <row r="199" spans="1:18" ht="16.5" thickTop="1" thickBot="1" x14ac:dyDescent="0.3">
      <c r="A199" s="100"/>
      <c r="B199" s="101"/>
      <c r="C199" s="65"/>
      <c r="D199" s="98" t="s">
        <v>64</v>
      </c>
      <c r="E199" s="99"/>
      <c r="F199" s="21">
        <f>F139-G27</f>
        <v>16631745.524059862</v>
      </c>
      <c r="G199" s="21">
        <f>G139-H27</f>
        <v>17078198.33696311</v>
      </c>
      <c r="H199" s="21">
        <f>H139-I27</f>
        <v>15257440.120313399</v>
      </c>
      <c r="I199" s="21">
        <f>I139-J27</f>
        <v>-3050972.0928653479</v>
      </c>
      <c r="J199" s="21">
        <f>J139-K27</f>
        <v>9361057.0928618759</v>
      </c>
      <c r="K199" s="21">
        <f>K139-L27</f>
        <v>-784241.73450914025</v>
      </c>
      <c r="L199" s="21">
        <f>L139-M27</f>
        <v>-1539187.1511423662</v>
      </c>
      <c r="M199" s="21">
        <f>M139-N27</f>
        <v>-8556329.1822377145</v>
      </c>
      <c r="N199" s="21">
        <f>N139-O27</f>
        <v>-3379075.5267767236</v>
      </c>
      <c r="O199" s="21">
        <f>O139-P27</f>
        <v>-3666126.8017012477</v>
      </c>
      <c r="P199" s="21">
        <f>P139-Q27</f>
        <v>2484507.6983749196</v>
      </c>
      <c r="Q199" s="21">
        <f>Q139-R27</f>
        <v>-227795.72321301699</v>
      </c>
      <c r="R199" s="21">
        <f>R139-S27</f>
        <v>3185371.755855903</v>
      </c>
    </row>
    <row r="200" spans="1:18" ht="15.75" thickTop="1" x14ac:dyDescent="0.25">
      <c r="A200" s="70"/>
      <c r="B200" s="61"/>
      <c r="C200" s="70"/>
      <c r="D200" s="71"/>
      <c r="E200" s="72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</row>
    <row r="201" spans="1:18" x14ac:dyDescent="0.25">
      <c r="A201" s="53" t="s">
        <v>72</v>
      </c>
    </row>
    <row r="202" spans="1:18" x14ac:dyDescent="0.25">
      <c r="A202" s="12" t="s">
        <v>36</v>
      </c>
      <c r="B202" s="12" t="s">
        <v>5</v>
      </c>
      <c r="C202" s="12" t="s">
        <v>11</v>
      </c>
      <c r="D202" s="12" t="s">
        <v>1</v>
      </c>
      <c r="E202" s="12" t="s">
        <v>2</v>
      </c>
      <c r="F202" s="23">
        <v>41456</v>
      </c>
      <c r="G202" s="23">
        <v>41487</v>
      </c>
      <c r="H202" s="23">
        <v>41518</v>
      </c>
      <c r="I202" s="23">
        <v>41548</v>
      </c>
      <c r="J202" s="23">
        <v>41579</v>
      </c>
      <c r="K202" s="23">
        <v>41609</v>
      </c>
      <c r="L202" s="23">
        <v>41640</v>
      </c>
      <c r="M202" s="23">
        <v>41671</v>
      </c>
      <c r="N202" s="23">
        <v>41699</v>
      </c>
      <c r="O202" s="23">
        <v>41730</v>
      </c>
      <c r="P202" s="23">
        <v>41760</v>
      </c>
      <c r="Q202" s="23">
        <v>41791</v>
      </c>
    </row>
    <row r="203" spans="1:18" x14ac:dyDescent="0.25">
      <c r="A203" s="12"/>
      <c r="B203" s="12"/>
      <c r="C203" s="12"/>
      <c r="D203" s="11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6" t="s">
        <v>3</v>
      </c>
    </row>
    <row r="204" spans="1:18" x14ac:dyDescent="0.25">
      <c r="A204" s="8" t="s">
        <v>38</v>
      </c>
      <c r="B204" s="8" t="s">
        <v>7</v>
      </c>
      <c r="C204" s="8" t="s">
        <v>35</v>
      </c>
      <c r="D204" s="8" t="s">
        <v>24</v>
      </c>
      <c r="E204" s="8" t="s">
        <v>25</v>
      </c>
      <c r="F204" s="21">
        <f>F143-G29</f>
        <v>807625.81585453963</v>
      </c>
      <c r="G204" s="21">
        <f>G143-H29</f>
        <v>791757.38844656968</v>
      </c>
      <c r="H204" s="21">
        <f>H143-I29</f>
        <v>828363.86452719872</v>
      </c>
      <c r="I204" s="21">
        <f>I143-J29</f>
        <v>755005.97657066374</v>
      </c>
      <c r="J204" s="21">
        <f>J143-K29</f>
        <v>705785.73207596969</v>
      </c>
      <c r="K204" s="21">
        <f>K143-L29</f>
        <v>-87642.560583191225</v>
      </c>
      <c r="L204" s="21">
        <f>L143-M29</f>
        <v>-458247.87508581905</v>
      </c>
      <c r="M204" s="21">
        <f>M143-N29</f>
        <v>-651850.71276154811</v>
      </c>
      <c r="N204" s="21">
        <f>N143-O29</f>
        <v>-478167.2517812876</v>
      </c>
      <c r="O204" s="21">
        <f>O143-P29</f>
        <v>-1217416.7731907084</v>
      </c>
      <c r="P204" s="21">
        <f>P143-Q29</f>
        <v>-1353294.8837042174</v>
      </c>
      <c r="Q204" s="21">
        <f>Q143-R29</f>
        <v>-171747.98783790413</v>
      </c>
      <c r="R204" s="21">
        <f>R143-S29</f>
        <v>-529829.26746973023</v>
      </c>
    </row>
    <row r="205" spans="1:18" x14ac:dyDescent="0.25">
      <c r="A205" s="8" t="s">
        <v>38</v>
      </c>
      <c r="B205" s="8" t="s">
        <v>7</v>
      </c>
      <c r="C205" s="8" t="s">
        <v>35</v>
      </c>
      <c r="D205" s="8" t="s">
        <v>26</v>
      </c>
      <c r="E205" s="8" t="s">
        <v>27</v>
      </c>
      <c r="F205" s="21">
        <f>F144-G30</f>
        <v>437146.68065439153</v>
      </c>
      <c r="G205" s="21">
        <f>G144-H30</f>
        <v>437680.07246620813</v>
      </c>
      <c r="H205" s="21">
        <f>H144-I30</f>
        <v>470330.22102838173</v>
      </c>
      <c r="I205" s="21">
        <f>I144-J30</f>
        <v>449831.77403474692</v>
      </c>
      <c r="J205" s="21">
        <f>J144-K30</f>
        <v>330357.90355893015</v>
      </c>
      <c r="K205" s="21">
        <f>K144-L30</f>
        <v>-18836.532904848806</v>
      </c>
      <c r="L205" s="21">
        <f>L144-M30</f>
        <v>-199205.82180450892</v>
      </c>
      <c r="M205" s="21">
        <f>M144-N30</f>
        <v>-179805.21117916494</v>
      </c>
      <c r="N205" s="21">
        <f>N144-O30</f>
        <v>-287759.63330712018</v>
      </c>
      <c r="O205" s="21">
        <f>O144-P30</f>
        <v>-109790.45305815595</v>
      </c>
      <c r="P205" s="21">
        <f>P144-Q30</f>
        <v>-166079.48089964397</v>
      </c>
      <c r="Q205" s="21">
        <f>Q144-R30</f>
        <v>80096.446389170131</v>
      </c>
      <c r="R205" s="21">
        <f>R144-S30</f>
        <v>1243965.9649783876</v>
      </c>
    </row>
    <row r="206" spans="1:18" x14ac:dyDescent="0.25">
      <c r="A206" s="8" t="s">
        <v>38</v>
      </c>
      <c r="B206" s="8" t="s">
        <v>7</v>
      </c>
      <c r="C206" s="8" t="s">
        <v>35</v>
      </c>
      <c r="D206" s="8" t="s">
        <v>26</v>
      </c>
      <c r="E206" s="8" t="s">
        <v>28</v>
      </c>
      <c r="F206" s="21">
        <f>F145-G31</f>
        <v>376239.59716882487</v>
      </c>
      <c r="G206" s="21">
        <f>G145-H31</f>
        <v>400253.65286010003</v>
      </c>
      <c r="H206" s="21">
        <f>H145-I31</f>
        <v>383930.33315422491</v>
      </c>
      <c r="I206" s="21">
        <f>I145-J31</f>
        <v>365058.88558132504</v>
      </c>
      <c r="J206" s="21">
        <f>J145-K31</f>
        <v>293980.58869798132</v>
      </c>
      <c r="K206" s="21">
        <f>K145-L31</f>
        <v>21675.937118062517</v>
      </c>
      <c r="L206" s="21">
        <f>L145-M31</f>
        <v>-217937.40371910005</v>
      </c>
      <c r="M206" s="21">
        <f>M145-N31</f>
        <v>-156154.94295423757</v>
      </c>
      <c r="N206" s="21">
        <f>N145-O31</f>
        <v>-191506.70040693739</v>
      </c>
      <c r="O206" s="21">
        <f>O145-P31</f>
        <v>-88660.939224000089</v>
      </c>
      <c r="P206" s="21">
        <f>P145-Q31</f>
        <v>-158135.621540325</v>
      </c>
      <c r="Q206" s="21">
        <f>Q145-R31</f>
        <v>-51299.236805212451</v>
      </c>
      <c r="R206" s="21">
        <f>R145-S31</f>
        <v>977444.14993070439</v>
      </c>
    </row>
    <row r="207" spans="1:18" x14ac:dyDescent="0.25">
      <c r="A207" s="8" t="s">
        <v>38</v>
      </c>
      <c r="B207" s="8" t="s">
        <v>7</v>
      </c>
      <c r="C207" s="8" t="s">
        <v>35</v>
      </c>
      <c r="D207" s="8" t="s">
        <v>44</v>
      </c>
      <c r="E207" s="8" t="s">
        <v>29</v>
      </c>
      <c r="F207" s="21">
        <f>F146-G32</f>
        <v>417901.91216113081</v>
      </c>
      <c r="G207" s="21">
        <f>G146-H32</f>
        <v>236053.14580242708</v>
      </c>
      <c r="H207" s="21">
        <f>H146-I32</f>
        <v>379888.84726444073</v>
      </c>
      <c r="I207" s="21">
        <f>I146-J32</f>
        <v>303903.83859357587</v>
      </c>
      <c r="J207" s="21">
        <f>J146-K32</f>
        <v>298743.90671202471</v>
      </c>
      <c r="K207" s="21">
        <f>K146-L32</f>
        <v>-29828.386262492975</v>
      </c>
      <c r="L207" s="21">
        <f>L146-M32</f>
        <v>-188562.75213934085</v>
      </c>
      <c r="M207" s="21">
        <f>M146-N32</f>
        <v>-109901.49350492517</v>
      </c>
      <c r="N207" s="21">
        <f>N146-O32</f>
        <v>-233405.03590466396</v>
      </c>
      <c r="O207" s="21">
        <f>O146-P32</f>
        <v>-114208.18585712637</v>
      </c>
      <c r="P207" s="21">
        <f>P146-Q32</f>
        <v>-126625.06614785024</v>
      </c>
      <c r="Q207" s="21">
        <f>Q146-R32</f>
        <v>-23865.983399840421</v>
      </c>
      <c r="R207" s="21">
        <f>R146-S32</f>
        <v>810094.74731735885</v>
      </c>
    </row>
    <row r="208" spans="1:18" x14ac:dyDescent="0.25">
      <c r="A208" s="8" t="s">
        <v>38</v>
      </c>
      <c r="B208" s="8" t="s">
        <v>7</v>
      </c>
      <c r="C208" s="8" t="s">
        <v>35</v>
      </c>
      <c r="D208" s="8" t="s">
        <v>44</v>
      </c>
      <c r="E208" s="8" t="s">
        <v>30</v>
      </c>
      <c r="F208" s="21">
        <f>F147-G33</f>
        <v>4021.2648995999771</v>
      </c>
      <c r="G208" s="21">
        <f>G147-H33</f>
        <v>-10351.732792830007</v>
      </c>
      <c r="H208" s="21">
        <f>H147-I33</f>
        <v>-17728.189511174976</v>
      </c>
      <c r="I208" s="21">
        <f>I147-J33</f>
        <v>-13136.200622414995</v>
      </c>
      <c r="J208" s="21">
        <f>J147-K33</f>
        <v>-755.03740264874068</v>
      </c>
      <c r="K208" s="21">
        <f>K147-L33</f>
        <v>-1148.3940195000032</v>
      </c>
      <c r="L208" s="21">
        <f>L147-M33</f>
        <v>-10927.522422765003</v>
      </c>
      <c r="M208" s="21">
        <f>M147-N33</f>
        <v>1447.7070143249875</v>
      </c>
      <c r="N208" s="21">
        <f>N147-O33</f>
        <v>-2571.9257349337568</v>
      </c>
      <c r="O208" s="21">
        <f>O147-P33</f>
        <v>3909.1414112399943</v>
      </c>
      <c r="P208" s="21">
        <f>P147-Q33</f>
        <v>-3668.7984594300069</v>
      </c>
      <c r="Q208" s="21">
        <f>Q147-R33</f>
        <v>-1764.1366503149911</v>
      </c>
      <c r="R208" s="21">
        <f>R147-S33</f>
        <v>-52673.824290847871</v>
      </c>
    </row>
    <row r="209" spans="1:16384" customFormat="1" x14ac:dyDescent="0.25">
      <c r="A209" s="8" t="s">
        <v>38</v>
      </c>
      <c r="B209" s="8" t="s">
        <v>7</v>
      </c>
      <c r="C209" s="8" t="s">
        <v>35</v>
      </c>
      <c r="D209" s="8" t="s">
        <v>44</v>
      </c>
      <c r="E209" s="8" t="s">
        <v>31</v>
      </c>
      <c r="F209" s="21">
        <f>F148-G34</f>
        <v>37460.093172223773</v>
      </c>
      <c r="G209" s="21">
        <f>G148-H34</f>
        <v>33120.739490498498</v>
      </c>
      <c r="H209" s="21">
        <f>H148-I34</f>
        <v>1208.223480578512</v>
      </c>
      <c r="I209" s="21">
        <f>I148-J34</f>
        <v>21342.114231328829</v>
      </c>
      <c r="J209" s="21">
        <f>J148-K34</f>
        <v>24342.405861395702</v>
      </c>
      <c r="K209" s="21">
        <f>K148-L34</f>
        <v>22356.934771626024</v>
      </c>
      <c r="L209" s="21">
        <f>L148-M34</f>
        <v>15735.632288781635</v>
      </c>
      <c r="M209" s="21">
        <f>M148-N34</f>
        <v>3492.3957574662054</v>
      </c>
      <c r="N209" s="21">
        <f>N148-O34</f>
        <v>-12297.875686808431</v>
      </c>
      <c r="O209" s="21">
        <f>O148-P34</f>
        <v>5222.1293202935776</v>
      </c>
      <c r="P209" s="21">
        <f>P148-Q34</f>
        <v>-15228.896186774364</v>
      </c>
      <c r="Q209" s="21">
        <f>Q148-R34</f>
        <v>36612.33494485321</v>
      </c>
      <c r="R209" s="21">
        <f>R148-S34</f>
        <v>173366.23144546244</v>
      </c>
    </row>
    <row r="210" spans="1:16384" customFormat="1" x14ac:dyDescent="0.25">
      <c r="A210" s="8" t="s">
        <v>38</v>
      </c>
      <c r="B210" s="8" t="s">
        <v>7</v>
      </c>
      <c r="C210" s="8" t="s">
        <v>35</v>
      </c>
      <c r="D210" s="8" t="s">
        <v>44</v>
      </c>
      <c r="E210" s="8" t="s">
        <v>32</v>
      </c>
      <c r="F210" s="21">
        <f>F149-G35</f>
        <v>-7114.6229236173094</v>
      </c>
      <c r="G210" s="21">
        <f>G149-H35</f>
        <v>-11453.781870039587</v>
      </c>
      <c r="H210" s="21">
        <f>H149-I35</f>
        <v>17415.30726575639</v>
      </c>
      <c r="I210" s="21">
        <f>I149-J35</f>
        <v>7267.0281432839984</v>
      </c>
      <c r="J210" s="21">
        <f>J149-K35</f>
        <v>12050.396946274064</v>
      </c>
      <c r="K210" s="21">
        <f>K149-L35</f>
        <v>-3183.3482220540027</v>
      </c>
      <c r="L210" s="21">
        <f>L149-M35</f>
        <v>-5883.390333311414</v>
      </c>
      <c r="M210" s="21">
        <f>M149-N35</f>
        <v>5417.0564281470142</v>
      </c>
      <c r="N210" s="21">
        <f>N149-O35</f>
        <v>1010.2672311322531</v>
      </c>
      <c r="O210" s="21">
        <f>O149-P35</f>
        <v>668.58408260279975</v>
      </c>
      <c r="P210" s="21">
        <f>P149-Q35</f>
        <v>5901.3013517640065</v>
      </c>
      <c r="Q210" s="21">
        <f>Q149-R35</f>
        <v>-3841.1754328174284</v>
      </c>
      <c r="R210" s="21">
        <f>R149-S35</f>
        <v>18253.622667121002</v>
      </c>
    </row>
    <row r="211" spans="1:16384" customFormat="1" x14ac:dyDescent="0.25">
      <c r="A211" s="8" t="s">
        <v>38</v>
      </c>
      <c r="B211" s="8" t="s">
        <v>7</v>
      </c>
      <c r="C211" s="8" t="s">
        <v>35</v>
      </c>
      <c r="D211" s="8" t="s">
        <v>33</v>
      </c>
      <c r="E211" s="8" t="s">
        <v>34</v>
      </c>
      <c r="F211" s="21">
        <f>F150-G36</f>
        <v>51874.317204840016</v>
      </c>
      <c r="G211" s="21">
        <f>G150-H36</f>
        <v>52619.639805719722</v>
      </c>
      <c r="H211" s="21">
        <f>H150-I36</f>
        <v>142908.15361679997</v>
      </c>
      <c r="I211" s="21">
        <f>I150-J36</f>
        <v>-6829.9136684997939</v>
      </c>
      <c r="J211" s="21">
        <f>J150-K36</f>
        <v>193986.53268052498</v>
      </c>
      <c r="K211" s="21">
        <f>K150-L36</f>
        <v>44615.107657575049</v>
      </c>
      <c r="L211" s="21">
        <f>L150-M36</f>
        <v>122302.42487189989</v>
      </c>
      <c r="M211" s="21">
        <f>M150-N36</f>
        <v>-985786.14931390015</v>
      </c>
      <c r="N211" s="21">
        <f>N150-O36</f>
        <v>37746.248196149711</v>
      </c>
      <c r="O211" s="21">
        <f>O150-P36</f>
        <v>-1018981.50107932</v>
      </c>
      <c r="P211" s="21">
        <f>P150-Q36</f>
        <v>-989071.66416340088</v>
      </c>
      <c r="Q211" s="21">
        <f>Q150-R36</f>
        <v>43732.019068334717</v>
      </c>
      <c r="R211" s="21">
        <f>R150-S36</f>
        <v>-2310884.7851232812</v>
      </c>
    </row>
    <row r="212" spans="1:16384" customFormat="1" ht="15.75" thickBot="1" x14ac:dyDescent="0.3">
      <c r="A212" s="8" t="s">
        <v>42</v>
      </c>
      <c r="B212" s="8" t="s">
        <v>7</v>
      </c>
      <c r="C212" s="8"/>
      <c r="D212" s="8"/>
      <c r="E212" s="8"/>
      <c r="F212" s="21">
        <f>F151-G37</f>
        <v>-15.999999999999972</v>
      </c>
      <c r="G212" s="21">
        <f>G151-H37</f>
        <v>-3</v>
      </c>
      <c r="H212" s="21">
        <f>H151-I37</f>
        <v>-8.9999999999999716</v>
      </c>
      <c r="I212" s="21">
        <f>I151-J37</f>
        <v>2</v>
      </c>
      <c r="J212" s="21">
        <f>J151-K37</f>
        <v>2</v>
      </c>
      <c r="K212" s="21">
        <f>K151-L37</f>
        <v>-5.0350993999999787</v>
      </c>
      <c r="L212" s="21">
        <f>L151-M37</f>
        <v>9.9999999999999716</v>
      </c>
      <c r="M212" s="21">
        <f>M151-N37</f>
        <v>-6.0000000000000284</v>
      </c>
      <c r="N212" s="21">
        <f>N151-O37</f>
        <v>-89.167982999999992</v>
      </c>
      <c r="O212" s="21">
        <f>O151-P37</f>
        <v>-118</v>
      </c>
      <c r="P212" s="21">
        <f>P151-Q37</f>
        <v>-124.99999999999999</v>
      </c>
      <c r="Q212" s="21">
        <f>Q151-R37</f>
        <v>-80.000000000000028</v>
      </c>
      <c r="R212" s="21">
        <f>R151-S37</f>
        <v>-437.2030823999994</v>
      </c>
    </row>
    <row r="213" spans="1:16384" customFormat="1" ht="16.5" thickTop="1" thickBot="1" x14ac:dyDescent="0.3">
      <c r="A213" s="100"/>
      <c r="B213" s="101"/>
      <c r="C213" s="65"/>
      <c r="D213" s="98" t="s">
        <v>64</v>
      </c>
      <c r="E213" s="99"/>
      <c r="F213" s="21">
        <f>F152-G38</f>
        <v>11302266.422986846</v>
      </c>
      <c r="G213" s="21">
        <f>G152-H38</f>
        <v>9934767.4131471291</v>
      </c>
      <c r="H213" s="21">
        <f>H152-I38</f>
        <v>13523855.695996068</v>
      </c>
      <c r="I213" s="21">
        <f>I152-J38</f>
        <v>10192056.49555745</v>
      </c>
      <c r="J213" s="21">
        <f>J152-K38</f>
        <v>8718611.5820456743</v>
      </c>
      <c r="K213" s="21">
        <f>K152-L38</f>
        <v>1059270.4258752838</v>
      </c>
      <c r="L213" s="21">
        <f>L152-M38</f>
        <v>-6046862.9489046931</v>
      </c>
      <c r="M213" s="21">
        <f>M152-N38</f>
        <v>-8828838.694032263</v>
      </c>
      <c r="N213" s="21">
        <f>N152-O38</f>
        <v>15429089.382771611</v>
      </c>
      <c r="O213" s="21">
        <f>O152-P38</f>
        <v>6928340.3538242653</v>
      </c>
      <c r="P213" s="21">
        <f>P152-Q38</f>
        <v>11971100.234700166</v>
      </c>
      <c r="Q213" s="21">
        <f>Q152-R38</f>
        <v>23858143.781387314</v>
      </c>
      <c r="R213" s="21">
        <f>R152-S38</f>
        <v>7623227.4498891756</v>
      </c>
    </row>
    <row r="214" spans="1:16384" s="125" customFormat="1" ht="36" customHeight="1" thickTop="1" x14ac:dyDescent="0.25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09"/>
    </row>
    <row r="215" spans="1:16384" ht="18" customHeight="1" x14ac:dyDescent="0.25"/>
    <row r="216" spans="1:16384" s="125" customFormat="1" ht="37.5" customHeight="1" x14ac:dyDescent="0.25">
      <c r="A216" s="122" t="s">
        <v>131</v>
      </c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2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  <c r="AK216" s="123"/>
      <c r="AL216" s="123"/>
      <c r="AM216" s="123"/>
      <c r="AN216" s="123"/>
      <c r="AO216" s="123"/>
      <c r="AP216" s="123"/>
      <c r="AQ216" s="123"/>
      <c r="AR216" s="123"/>
      <c r="AS216" s="122"/>
      <c r="AT216" s="123"/>
      <c r="AU216" s="123"/>
      <c r="AV216" s="123"/>
      <c r="AW216" s="123"/>
      <c r="AX216" s="123"/>
      <c r="AY216" s="123"/>
      <c r="AZ216" s="123"/>
      <c r="BA216" s="123"/>
      <c r="BB216" s="123"/>
      <c r="BC216" s="123"/>
      <c r="BD216" s="123"/>
      <c r="BE216" s="123"/>
      <c r="BF216" s="123"/>
      <c r="BG216" s="123"/>
      <c r="BH216" s="123"/>
      <c r="BI216" s="123"/>
      <c r="BJ216" s="123"/>
      <c r="BK216" s="123"/>
      <c r="BL216" s="123"/>
      <c r="BM216" s="123"/>
      <c r="BN216" s="123"/>
      <c r="BO216" s="122"/>
      <c r="BP216" s="123"/>
      <c r="BQ216" s="123"/>
      <c r="BR216" s="123"/>
      <c r="BS216" s="123"/>
      <c r="BT216" s="123"/>
      <c r="BU216" s="123"/>
      <c r="BV216" s="123"/>
      <c r="BW216" s="123"/>
      <c r="BX216" s="123"/>
      <c r="BY216" s="123"/>
      <c r="BZ216" s="123"/>
      <c r="CA216" s="123"/>
      <c r="CB216" s="123"/>
      <c r="CC216" s="123"/>
      <c r="CD216" s="123"/>
      <c r="CE216" s="123"/>
      <c r="CF216" s="123"/>
      <c r="CG216" s="123"/>
      <c r="CH216" s="123"/>
      <c r="CI216" s="123"/>
      <c r="CJ216" s="123"/>
      <c r="CK216" s="122"/>
      <c r="CL216" s="123"/>
      <c r="CM216" s="123"/>
      <c r="CN216" s="123"/>
      <c r="CO216" s="123"/>
      <c r="CP216" s="123"/>
      <c r="CQ216" s="123"/>
      <c r="CR216" s="123"/>
      <c r="CS216" s="123"/>
      <c r="CT216" s="123"/>
      <c r="CU216" s="123"/>
      <c r="CV216" s="123"/>
      <c r="CW216" s="123"/>
      <c r="CX216" s="123"/>
      <c r="CY216" s="123"/>
      <c r="CZ216" s="123"/>
      <c r="DA216" s="123"/>
      <c r="DB216" s="123"/>
      <c r="DC216" s="123"/>
      <c r="DD216" s="123"/>
      <c r="DE216" s="123"/>
      <c r="DF216" s="123"/>
      <c r="DG216" s="122"/>
      <c r="DH216" s="123"/>
      <c r="DI216" s="123"/>
      <c r="DJ216" s="123"/>
      <c r="DK216" s="123"/>
      <c r="DL216" s="123"/>
      <c r="DM216" s="123"/>
      <c r="DN216" s="123"/>
      <c r="DO216" s="123"/>
      <c r="DP216" s="123"/>
      <c r="DQ216" s="123"/>
      <c r="DR216" s="123"/>
      <c r="DS216" s="123"/>
      <c r="DT216" s="123"/>
      <c r="DU216" s="123"/>
      <c r="DV216" s="123"/>
      <c r="DW216" s="123"/>
      <c r="DX216" s="123"/>
      <c r="DY216" s="123"/>
      <c r="DZ216" s="123"/>
      <c r="EA216" s="123"/>
      <c r="EB216" s="123"/>
      <c r="EC216" s="122"/>
      <c r="ED216" s="123"/>
      <c r="EE216" s="123"/>
      <c r="EF216" s="123"/>
      <c r="EG216" s="123"/>
      <c r="EH216" s="123"/>
      <c r="EI216" s="123"/>
      <c r="EJ216" s="123"/>
      <c r="EK216" s="123"/>
      <c r="EL216" s="123"/>
      <c r="EM216" s="123"/>
      <c r="EN216" s="123"/>
      <c r="EO216" s="123"/>
      <c r="EP216" s="123"/>
      <c r="EQ216" s="123"/>
      <c r="ER216" s="123"/>
      <c r="ES216" s="123"/>
      <c r="ET216" s="123"/>
      <c r="EU216" s="123"/>
      <c r="EV216" s="123"/>
      <c r="EW216" s="123"/>
      <c r="EX216" s="123"/>
      <c r="EY216" s="122"/>
      <c r="EZ216" s="123"/>
      <c r="FA216" s="123"/>
      <c r="FB216" s="123"/>
      <c r="FC216" s="123"/>
      <c r="FD216" s="123"/>
      <c r="FE216" s="123"/>
      <c r="FF216" s="123"/>
      <c r="FG216" s="123"/>
      <c r="FH216" s="123"/>
      <c r="FI216" s="123"/>
      <c r="FJ216" s="123"/>
      <c r="FK216" s="123"/>
      <c r="FL216" s="123"/>
      <c r="FM216" s="123"/>
      <c r="FN216" s="123"/>
      <c r="FO216" s="123"/>
      <c r="FP216" s="123"/>
      <c r="FQ216" s="123"/>
      <c r="FR216" s="123"/>
      <c r="FS216" s="123"/>
      <c r="FT216" s="123"/>
      <c r="FU216" s="122"/>
      <c r="FV216" s="123"/>
      <c r="FW216" s="123"/>
      <c r="FX216" s="123"/>
      <c r="FY216" s="123"/>
      <c r="FZ216" s="123"/>
      <c r="GA216" s="123"/>
      <c r="GB216" s="123"/>
      <c r="GC216" s="123"/>
      <c r="GD216" s="123"/>
      <c r="GE216" s="123"/>
      <c r="GF216" s="123"/>
      <c r="GG216" s="123"/>
      <c r="GH216" s="123"/>
      <c r="GI216" s="123"/>
      <c r="GJ216" s="123"/>
      <c r="GK216" s="123"/>
      <c r="GL216" s="123"/>
      <c r="GM216" s="123"/>
      <c r="GN216" s="123"/>
      <c r="GO216" s="123"/>
      <c r="GP216" s="123"/>
      <c r="GQ216" s="122"/>
      <c r="GR216" s="123"/>
      <c r="GS216" s="123"/>
      <c r="GT216" s="123"/>
      <c r="GU216" s="123"/>
      <c r="GV216" s="123"/>
      <c r="GW216" s="123"/>
      <c r="GX216" s="123"/>
      <c r="GY216" s="123"/>
      <c r="GZ216" s="123"/>
      <c r="HA216" s="123"/>
      <c r="HB216" s="123"/>
      <c r="HC216" s="123"/>
      <c r="HD216" s="123"/>
      <c r="HE216" s="123"/>
      <c r="HF216" s="123"/>
      <c r="HG216" s="123"/>
      <c r="HH216" s="123"/>
      <c r="HI216" s="123"/>
      <c r="HJ216" s="123"/>
      <c r="HK216" s="123"/>
      <c r="HL216" s="123"/>
      <c r="HM216" s="122"/>
      <c r="HN216" s="123"/>
      <c r="HO216" s="123"/>
      <c r="HP216" s="123"/>
      <c r="HQ216" s="123"/>
      <c r="HR216" s="123"/>
      <c r="HS216" s="123"/>
      <c r="HT216" s="123"/>
      <c r="HU216" s="123"/>
      <c r="HV216" s="123"/>
      <c r="HW216" s="123"/>
      <c r="HX216" s="123"/>
      <c r="HY216" s="123"/>
      <c r="HZ216" s="123"/>
      <c r="IA216" s="123"/>
      <c r="IB216" s="123"/>
      <c r="IC216" s="123"/>
      <c r="ID216" s="123"/>
      <c r="IE216" s="123"/>
      <c r="IF216" s="123"/>
      <c r="IG216" s="123"/>
      <c r="IH216" s="123"/>
      <c r="II216" s="122"/>
      <c r="IJ216" s="123"/>
      <c r="IK216" s="123"/>
      <c r="IL216" s="123"/>
      <c r="IM216" s="123"/>
      <c r="IN216" s="123"/>
      <c r="IO216" s="123"/>
      <c r="IP216" s="123"/>
      <c r="IQ216" s="123"/>
      <c r="IR216" s="123"/>
      <c r="IS216" s="123"/>
      <c r="IT216" s="123"/>
      <c r="IU216" s="123"/>
      <c r="IV216" s="123"/>
      <c r="IW216" s="123"/>
      <c r="IX216" s="123"/>
      <c r="IY216" s="123"/>
      <c r="IZ216" s="123"/>
      <c r="JA216" s="123"/>
      <c r="JB216" s="123"/>
      <c r="JC216" s="123"/>
      <c r="JD216" s="123"/>
      <c r="JE216" s="122"/>
      <c r="JF216" s="123"/>
      <c r="JG216" s="123"/>
      <c r="JH216" s="123"/>
      <c r="JI216" s="123"/>
      <c r="JJ216" s="123"/>
      <c r="JK216" s="123"/>
      <c r="JL216" s="123"/>
      <c r="JM216" s="123"/>
      <c r="JN216" s="123"/>
      <c r="JO216" s="123"/>
      <c r="JP216" s="123"/>
      <c r="JQ216" s="123"/>
      <c r="JR216" s="123"/>
      <c r="JS216" s="123"/>
      <c r="JT216" s="123"/>
      <c r="JU216" s="123"/>
      <c r="JV216" s="123"/>
      <c r="JW216" s="123"/>
      <c r="JX216" s="123"/>
      <c r="JY216" s="123"/>
      <c r="JZ216" s="123"/>
      <c r="KA216" s="122"/>
      <c r="KB216" s="123"/>
      <c r="KC216" s="123"/>
      <c r="KD216" s="123"/>
      <c r="KE216" s="123"/>
      <c r="KF216" s="123"/>
      <c r="KG216" s="123"/>
      <c r="KH216" s="123"/>
      <c r="KI216" s="123"/>
      <c r="KJ216" s="123"/>
      <c r="KK216" s="123"/>
      <c r="KL216" s="123"/>
      <c r="KM216" s="123"/>
      <c r="KN216" s="123"/>
      <c r="KO216" s="123"/>
      <c r="KP216" s="123"/>
      <c r="KQ216" s="123"/>
      <c r="KR216" s="123"/>
      <c r="KS216" s="123"/>
      <c r="KT216" s="123"/>
      <c r="KU216" s="123"/>
      <c r="KV216" s="123"/>
      <c r="KW216" s="122"/>
      <c r="KX216" s="123"/>
      <c r="KY216" s="123"/>
      <c r="KZ216" s="123"/>
      <c r="LA216" s="123"/>
      <c r="LB216" s="123"/>
      <c r="LC216" s="123"/>
      <c r="LD216" s="123"/>
      <c r="LE216" s="123"/>
      <c r="LF216" s="123"/>
      <c r="LG216" s="123"/>
      <c r="LH216" s="123"/>
      <c r="LI216" s="123"/>
      <c r="LJ216" s="123"/>
      <c r="LK216" s="123"/>
      <c r="LL216" s="123"/>
      <c r="LM216" s="123"/>
      <c r="LN216" s="123"/>
      <c r="LO216" s="123"/>
      <c r="LP216" s="123"/>
      <c r="LQ216" s="123"/>
      <c r="LR216" s="123"/>
      <c r="LS216" s="122"/>
      <c r="LT216" s="123"/>
      <c r="LU216" s="123"/>
      <c r="LV216" s="123"/>
      <c r="LW216" s="123"/>
      <c r="LX216" s="123"/>
      <c r="LY216" s="123"/>
      <c r="LZ216" s="123"/>
      <c r="MA216" s="123"/>
      <c r="MB216" s="123"/>
      <c r="MC216" s="123"/>
      <c r="MD216" s="123"/>
      <c r="ME216" s="123"/>
      <c r="MF216" s="123"/>
      <c r="MG216" s="123"/>
      <c r="MH216" s="123"/>
      <c r="MI216" s="123"/>
      <c r="MJ216" s="123"/>
      <c r="MK216" s="123"/>
      <c r="ML216" s="123"/>
      <c r="MM216" s="123"/>
      <c r="MN216" s="123"/>
      <c r="MO216" s="122"/>
      <c r="MP216" s="123"/>
      <c r="MQ216" s="123"/>
      <c r="MR216" s="123"/>
      <c r="MS216" s="123"/>
      <c r="MT216" s="123"/>
      <c r="MU216" s="123"/>
      <c r="MV216" s="123"/>
      <c r="MW216" s="123"/>
      <c r="MX216" s="123"/>
      <c r="MY216" s="123"/>
      <c r="MZ216" s="123"/>
      <c r="NA216" s="123"/>
      <c r="NB216" s="123"/>
      <c r="NC216" s="123"/>
      <c r="ND216" s="123"/>
      <c r="NE216" s="123"/>
      <c r="NF216" s="123"/>
      <c r="NG216" s="123"/>
      <c r="NH216" s="123"/>
      <c r="NI216" s="123"/>
      <c r="NJ216" s="123"/>
      <c r="NK216" s="122"/>
      <c r="NL216" s="123"/>
      <c r="NM216" s="123"/>
      <c r="NN216" s="123"/>
      <c r="NO216" s="123"/>
      <c r="NP216" s="123"/>
      <c r="NQ216" s="123"/>
      <c r="NR216" s="123"/>
      <c r="NS216" s="123"/>
      <c r="NT216" s="123"/>
      <c r="NU216" s="123"/>
      <c r="NV216" s="123"/>
      <c r="NW216" s="123"/>
      <c r="NX216" s="123"/>
      <c r="NY216" s="123"/>
      <c r="NZ216" s="123"/>
      <c r="OA216" s="123"/>
      <c r="OB216" s="123"/>
      <c r="OC216" s="123"/>
      <c r="OD216" s="123"/>
      <c r="OE216" s="123"/>
      <c r="OF216" s="123"/>
      <c r="OG216" s="122"/>
      <c r="OH216" s="123"/>
      <c r="OI216" s="123"/>
      <c r="OJ216" s="123"/>
      <c r="OK216" s="123"/>
      <c r="OL216" s="123"/>
      <c r="OM216" s="123"/>
      <c r="ON216" s="123"/>
      <c r="OO216" s="123"/>
      <c r="OP216" s="123"/>
      <c r="OQ216" s="123"/>
      <c r="OR216" s="123"/>
      <c r="OS216" s="123"/>
      <c r="OT216" s="123"/>
      <c r="OU216" s="123"/>
      <c r="OV216" s="123"/>
      <c r="OW216" s="123"/>
      <c r="OX216" s="123"/>
      <c r="OY216" s="123"/>
      <c r="OZ216" s="123"/>
      <c r="PA216" s="123"/>
      <c r="PB216" s="123"/>
      <c r="PC216" s="122"/>
      <c r="PD216" s="123"/>
      <c r="PE216" s="123"/>
      <c r="PF216" s="123"/>
      <c r="PG216" s="123"/>
      <c r="PH216" s="123"/>
      <c r="PI216" s="123"/>
      <c r="PJ216" s="123"/>
      <c r="PK216" s="123"/>
      <c r="PL216" s="123"/>
      <c r="PM216" s="123"/>
      <c r="PN216" s="123"/>
      <c r="PO216" s="123"/>
      <c r="PP216" s="123"/>
      <c r="PQ216" s="123"/>
      <c r="PR216" s="123"/>
      <c r="PS216" s="123"/>
      <c r="PT216" s="123"/>
      <c r="PU216" s="123"/>
      <c r="PV216" s="123"/>
      <c r="PW216" s="123"/>
      <c r="PX216" s="123"/>
      <c r="PY216" s="122"/>
      <c r="PZ216" s="123"/>
      <c r="QA216" s="123"/>
      <c r="QB216" s="123"/>
      <c r="QC216" s="123"/>
      <c r="QD216" s="123"/>
      <c r="QE216" s="123"/>
      <c r="QF216" s="123"/>
      <c r="QG216" s="123"/>
      <c r="QH216" s="123"/>
      <c r="QI216" s="123"/>
      <c r="QJ216" s="123"/>
      <c r="QK216" s="123"/>
      <c r="QL216" s="123"/>
      <c r="QM216" s="123"/>
      <c r="QN216" s="123"/>
      <c r="QO216" s="123"/>
      <c r="QP216" s="123"/>
      <c r="QQ216" s="123"/>
      <c r="QR216" s="123"/>
      <c r="QS216" s="123"/>
      <c r="QT216" s="123"/>
      <c r="QU216" s="122"/>
      <c r="QV216" s="123"/>
      <c r="QW216" s="123"/>
      <c r="QX216" s="123"/>
      <c r="QY216" s="123"/>
      <c r="QZ216" s="123"/>
      <c r="RA216" s="123"/>
      <c r="RB216" s="123"/>
      <c r="RC216" s="123"/>
      <c r="RD216" s="123"/>
      <c r="RE216" s="123"/>
      <c r="RF216" s="123"/>
      <c r="RG216" s="123"/>
      <c r="RH216" s="123"/>
      <c r="RI216" s="123"/>
      <c r="RJ216" s="123"/>
      <c r="RK216" s="123"/>
      <c r="RL216" s="123"/>
      <c r="RM216" s="123"/>
      <c r="RN216" s="123"/>
      <c r="RO216" s="123"/>
      <c r="RP216" s="123"/>
      <c r="RQ216" s="122"/>
      <c r="RR216" s="123"/>
      <c r="RS216" s="123"/>
      <c r="RT216" s="123"/>
      <c r="RU216" s="123"/>
      <c r="RV216" s="123"/>
      <c r="RW216" s="123"/>
      <c r="RX216" s="123"/>
      <c r="RY216" s="123"/>
      <c r="RZ216" s="123"/>
      <c r="SA216" s="123"/>
      <c r="SB216" s="123"/>
      <c r="SC216" s="123"/>
      <c r="SD216" s="123"/>
      <c r="SE216" s="123"/>
      <c r="SF216" s="123"/>
      <c r="SG216" s="123"/>
      <c r="SH216" s="123"/>
      <c r="SI216" s="123"/>
      <c r="SJ216" s="123"/>
      <c r="SK216" s="123"/>
      <c r="SL216" s="123"/>
      <c r="SM216" s="122"/>
      <c r="SN216" s="123"/>
      <c r="SO216" s="123"/>
      <c r="SP216" s="123"/>
      <c r="SQ216" s="123"/>
      <c r="SR216" s="123"/>
      <c r="SS216" s="123"/>
      <c r="ST216" s="123"/>
      <c r="SU216" s="123"/>
      <c r="SV216" s="123"/>
      <c r="SW216" s="123"/>
      <c r="SX216" s="123"/>
      <c r="SY216" s="123"/>
      <c r="SZ216" s="123"/>
      <c r="TA216" s="123"/>
      <c r="TB216" s="123"/>
      <c r="TC216" s="123"/>
      <c r="TD216" s="123"/>
      <c r="TE216" s="123"/>
      <c r="TF216" s="123"/>
      <c r="TG216" s="123"/>
      <c r="TH216" s="123"/>
      <c r="TI216" s="122"/>
      <c r="TJ216" s="123"/>
      <c r="TK216" s="123"/>
      <c r="TL216" s="123"/>
      <c r="TM216" s="123"/>
      <c r="TN216" s="123"/>
      <c r="TO216" s="123"/>
      <c r="TP216" s="123"/>
      <c r="TQ216" s="123"/>
      <c r="TR216" s="123"/>
      <c r="TS216" s="123"/>
      <c r="TT216" s="123"/>
      <c r="TU216" s="123"/>
      <c r="TV216" s="123"/>
      <c r="TW216" s="123"/>
      <c r="TX216" s="123"/>
      <c r="TY216" s="123"/>
      <c r="TZ216" s="123"/>
      <c r="UA216" s="123"/>
      <c r="UB216" s="123"/>
      <c r="UC216" s="123"/>
      <c r="UD216" s="123"/>
      <c r="UE216" s="122"/>
      <c r="UF216" s="123"/>
      <c r="UG216" s="123"/>
      <c r="UH216" s="123"/>
      <c r="UI216" s="123"/>
      <c r="UJ216" s="123"/>
      <c r="UK216" s="123"/>
      <c r="UL216" s="123"/>
      <c r="UM216" s="123"/>
      <c r="UN216" s="123"/>
      <c r="UO216" s="123"/>
      <c r="UP216" s="123"/>
      <c r="UQ216" s="123"/>
      <c r="UR216" s="123"/>
      <c r="US216" s="123"/>
      <c r="UT216" s="123"/>
      <c r="UU216" s="123"/>
      <c r="UV216" s="123"/>
      <c r="UW216" s="123"/>
      <c r="UX216" s="123"/>
      <c r="UY216" s="123"/>
      <c r="UZ216" s="123"/>
      <c r="VA216" s="122"/>
      <c r="VB216" s="123"/>
      <c r="VC216" s="123"/>
      <c r="VD216" s="123"/>
      <c r="VE216" s="123"/>
      <c r="VF216" s="123"/>
      <c r="VG216" s="123"/>
      <c r="VH216" s="123"/>
      <c r="VI216" s="123"/>
      <c r="VJ216" s="123"/>
      <c r="VK216" s="123"/>
      <c r="VL216" s="123"/>
      <c r="VM216" s="123"/>
      <c r="VN216" s="123"/>
      <c r="VO216" s="123"/>
      <c r="VP216" s="123"/>
      <c r="VQ216" s="123"/>
      <c r="VR216" s="123"/>
      <c r="VS216" s="123"/>
      <c r="VT216" s="123"/>
      <c r="VU216" s="123"/>
      <c r="VV216" s="123"/>
      <c r="VW216" s="122"/>
      <c r="VX216" s="123"/>
      <c r="VY216" s="123"/>
      <c r="VZ216" s="123"/>
      <c r="WA216" s="123"/>
      <c r="WB216" s="123"/>
      <c r="WC216" s="123"/>
      <c r="WD216" s="123"/>
      <c r="WE216" s="123"/>
      <c r="WF216" s="123"/>
      <c r="WG216" s="123"/>
      <c r="WH216" s="123"/>
      <c r="WI216" s="123"/>
      <c r="WJ216" s="123"/>
      <c r="WK216" s="123"/>
      <c r="WL216" s="123"/>
      <c r="WM216" s="123"/>
      <c r="WN216" s="123"/>
      <c r="WO216" s="123"/>
      <c r="WP216" s="123"/>
      <c r="WQ216" s="123"/>
      <c r="WR216" s="123"/>
      <c r="WS216" s="122"/>
      <c r="WT216" s="123"/>
      <c r="WU216" s="123"/>
      <c r="WV216" s="123"/>
      <c r="WW216" s="123"/>
      <c r="WX216" s="123"/>
      <c r="WY216" s="123"/>
      <c r="WZ216" s="123"/>
      <c r="XA216" s="123"/>
      <c r="XB216" s="123"/>
      <c r="XC216" s="123"/>
      <c r="XD216" s="123"/>
      <c r="XE216" s="123"/>
      <c r="XF216" s="123"/>
      <c r="XG216" s="123"/>
      <c r="XH216" s="123"/>
      <c r="XI216" s="123"/>
      <c r="XJ216" s="123"/>
      <c r="XK216" s="123"/>
      <c r="XL216" s="123"/>
      <c r="XM216" s="123"/>
      <c r="XN216" s="123"/>
      <c r="XO216" s="122"/>
      <c r="XP216" s="123"/>
      <c r="XQ216" s="123"/>
      <c r="XR216" s="123"/>
      <c r="XS216" s="123"/>
      <c r="XT216" s="123"/>
      <c r="XU216" s="123"/>
      <c r="XV216" s="123"/>
      <c r="XW216" s="123"/>
      <c r="XX216" s="123"/>
      <c r="XY216" s="123"/>
      <c r="XZ216" s="123"/>
      <c r="YA216" s="123"/>
      <c r="YB216" s="123"/>
      <c r="YC216" s="123"/>
      <c r="YD216" s="123"/>
      <c r="YE216" s="123"/>
      <c r="YF216" s="123"/>
      <c r="YG216" s="123"/>
      <c r="YH216" s="123"/>
      <c r="YI216" s="123"/>
      <c r="YJ216" s="123"/>
      <c r="YK216" s="122"/>
      <c r="YL216" s="123"/>
      <c r="YM216" s="123"/>
      <c r="YN216" s="123"/>
      <c r="YO216" s="123"/>
      <c r="YP216" s="123"/>
      <c r="YQ216" s="123"/>
      <c r="YR216" s="123"/>
      <c r="YS216" s="123"/>
      <c r="YT216" s="123"/>
      <c r="YU216" s="123"/>
      <c r="YV216" s="123"/>
      <c r="YW216" s="123"/>
      <c r="YX216" s="123"/>
      <c r="YY216" s="123"/>
      <c r="YZ216" s="123"/>
      <c r="ZA216" s="123"/>
      <c r="ZB216" s="123"/>
      <c r="ZC216" s="123"/>
      <c r="ZD216" s="123"/>
      <c r="ZE216" s="123"/>
      <c r="ZF216" s="123"/>
      <c r="ZG216" s="122"/>
      <c r="ZH216" s="123"/>
      <c r="ZI216" s="123"/>
      <c r="ZJ216" s="123"/>
      <c r="ZK216" s="123"/>
      <c r="ZL216" s="123"/>
      <c r="ZM216" s="123"/>
      <c r="ZN216" s="123"/>
      <c r="ZO216" s="123"/>
      <c r="ZP216" s="123"/>
      <c r="ZQ216" s="123"/>
      <c r="ZR216" s="123"/>
      <c r="ZS216" s="123"/>
      <c r="ZT216" s="123"/>
      <c r="ZU216" s="123"/>
      <c r="ZV216" s="123"/>
      <c r="ZW216" s="123"/>
      <c r="ZX216" s="123"/>
      <c r="ZY216" s="123"/>
      <c r="ZZ216" s="123"/>
      <c r="AAA216" s="123"/>
      <c r="AAB216" s="123"/>
      <c r="AAC216" s="122"/>
      <c r="AAD216" s="123"/>
      <c r="AAE216" s="123"/>
      <c r="AAF216" s="123"/>
      <c r="AAG216" s="123"/>
      <c r="AAH216" s="123"/>
      <c r="AAI216" s="123"/>
      <c r="AAJ216" s="123"/>
      <c r="AAK216" s="123"/>
      <c r="AAL216" s="123"/>
      <c r="AAM216" s="123"/>
      <c r="AAN216" s="123"/>
      <c r="AAO216" s="123"/>
      <c r="AAP216" s="123"/>
      <c r="AAQ216" s="123"/>
      <c r="AAR216" s="123"/>
      <c r="AAS216" s="123"/>
      <c r="AAT216" s="123"/>
      <c r="AAU216" s="123"/>
      <c r="AAV216" s="123"/>
      <c r="AAW216" s="123"/>
      <c r="AAX216" s="123"/>
      <c r="AAY216" s="122"/>
      <c r="AAZ216" s="123"/>
      <c r="ABA216" s="123"/>
      <c r="ABB216" s="123"/>
      <c r="ABC216" s="123"/>
      <c r="ABD216" s="123"/>
      <c r="ABE216" s="123"/>
      <c r="ABF216" s="123"/>
      <c r="ABG216" s="123"/>
      <c r="ABH216" s="123"/>
      <c r="ABI216" s="123"/>
      <c r="ABJ216" s="123"/>
      <c r="ABK216" s="123"/>
      <c r="ABL216" s="123"/>
      <c r="ABM216" s="123"/>
      <c r="ABN216" s="123"/>
      <c r="ABO216" s="123"/>
      <c r="ABP216" s="123"/>
      <c r="ABQ216" s="123"/>
      <c r="ABR216" s="123"/>
      <c r="ABS216" s="123"/>
      <c r="ABT216" s="123"/>
      <c r="ABU216" s="122"/>
      <c r="ABV216" s="123"/>
      <c r="ABW216" s="123"/>
      <c r="ABX216" s="123"/>
      <c r="ABY216" s="123"/>
      <c r="ABZ216" s="123"/>
      <c r="ACA216" s="123"/>
      <c r="ACB216" s="123"/>
      <c r="ACC216" s="123"/>
      <c r="ACD216" s="123"/>
      <c r="ACE216" s="123"/>
      <c r="ACF216" s="123"/>
      <c r="ACG216" s="123"/>
      <c r="ACH216" s="123"/>
      <c r="ACI216" s="123"/>
      <c r="ACJ216" s="123"/>
      <c r="ACK216" s="123"/>
      <c r="ACL216" s="123"/>
      <c r="ACM216" s="123"/>
      <c r="ACN216" s="123"/>
      <c r="ACO216" s="123"/>
      <c r="ACP216" s="123"/>
      <c r="ACQ216" s="122"/>
      <c r="ACR216" s="123"/>
      <c r="ACS216" s="123"/>
      <c r="ACT216" s="123"/>
      <c r="ACU216" s="123"/>
      <c r="ACV216" s="123"/>
      <c r="ACW216" s="123"/>
      <c r="ACX216" s="123"/>
      <c r="ACY216" s="123"/>
      <c r="ACZ216" s="123"/>
      <c r="ADA216" s="123"/>
      <c r="ADB216" s="123"/>
      <c r="ADC216" s="123"/>
      <c r="ADD216" s="123"/>
      <c r="ADE216" s="123"/>
      <c r="ADF216" s="123"/>
      <c r="ADG216" s="123"/>
      <c r="ADH216" s="123"/>
      <c r="ADI216" s="123"/>
      <c r="ADJ216" s="123"/>
      <c r="ADK216" s="123"/>
      <c r="ADL216" s="123"/>
      <c r="ADM216" s="122"/>
      <c r="ADN216" s="123"/>
      <c r="ADO216" s="123"/>
      <c r="ADP216" s="123"/>
      <c r="ADQ216" s="123"/>
      <c r="ADR216" s="123"/>
      <c r="ADS216" s="123"/>
      <c r="ADT216" s="123"/>
      <c r="ADU216" s="123"/>
      <c r="ADV216" s="123"/>
      <c r="ADW216" s="123"/>
      <c r="ADX216" s="123"/>
      <c r="ADY216" s="123"/>
      <c r="ADZ216" s="123"/>
      <c r="AEA216" s="123"/>
      <c r="AEB216" s="123"/>
      <c r="AEC216" s="123"/>
      <c r="AED216" s="123"/>
      <c r="AEE216" s="123"/>
      <c r="AEF216" s="123"/>
      <c r="AEG216" s="123"/>
      <c r="AEH216" s="123"/>
      <c r="AEI216" s="122"/>
      <c r="AEJ216" s="123"/>
      <c r="AEK216" s="123"/>
      <c r="AEL216" s="123"/>
      <c r="AEM216" s="123"/>
      <c r="AEN216" s="123"/>
      <c r="AEO216" s="123"/>
      <c r="AEP216" s="123"/>
      <c r="AEQ216" s="123"/>
      <c r="AER216" s="123"/>
      <c r="AES216" s="123"/>
      <c r="AET216" s="123"/>
      <c r="AEU216" s="123"/>
      <c r="AEV216" s="123"/>
      <c r="AEW216" s="123"/>
      <c r="AEX216" s="123"/>
      <c r="AEY216" s="123"/>
      <c r="AEZ216" s="123"/>
      <c r="AFA216" s="123"/>
      <c r="AFB216" s="123"/>
      <c r="AFC216" s="123"/>
      <c r="AFD216" s="123"/>
      <c r="AFE216" s="122"/>
      <c r="AFF216" s="123"/>
      <c r="AFG216" s="123"/>
      <c r="AFH216" s="123"/>
      <c r="AFI216" s="123"/>
      <c r="AFJ216" s="123"/>
      <c r="AFK216" s="123"/>
      <c r="AFL216" s="123"/>
      <c r="AFM216" s="123"/>
      <c r="AFN216" s="123"/>
      <c r="AFO216" s="123"/>
      <c r="AFP216" s="123"/>
      <c r="AFQ216" s="123"/>
      <c r="AFR216" s="123"/>
      <c r="AFS216" s="123"/>
      <c r="AFT216" s="123"/>
      <c r="AFU216" s="123"/>
      <c r="AFV216" s="123"/>
      <c r="AFW216" s="123"/>
      <c r="AFX216" s="123"/>
      <c r="AFY216" s="123"/>
      <c r="AFZ216" s="123"/>
      <c r="AGA216" s="122"/>
      <c r="AGB216" s="123"/>
      <c r="AGC216" s="123"/>
      <c r="AGD216" s="123"/>
      <c r="AGE216" s="123"/>
      <c r="AGF216" s="123"/>
      <c r="AGG216" s="123"/>
      <c r="AGH216" s="123"/>
      <c r="AGI216" s="123"/>
      <c r="AGJ216" s="123"/>
      <c r="AGK216" s="123"/>
      <c r="AGL216" s="123"/>
      <c r="AGM216" s="123"/>
      <c r="AGN216" s="123"/>
      <c r="AGO216" s="123"/>
      <c r="AGP216" s="123"/>
      <c r="AGQ216" s="123"/>
      <c r="AGR216" s="123"/>
      <c r="AGS216" s="123"/>
      <c r="AGT216" s="123"/>
      <c r="AGU216" s="123"/>
      <c r="AGV216" s="123"/>
      <c r="AGW216" s="122"/>
      <c r="AGX216" s="123"/>
      <c r="AGY216" s="123"/>
      <c r="AGZ216" s="123"/>
      <c r="AHA216" s="123"/>
      <c r="AHB216" s="123"/>
      <c r="AHC216" s="123"/>
      <c r="AHD216" s="123"/>
      <c r="AHE216" s="123"/>
      <c r="AHF216" s="123"/>
      <c r="AHG216" s="123"/>
      <c r="AHH216" s="123"/>
      <c r="AHI216" s="123"/>
      <c r="AHJ216" s="123"/>
      <c r="AHK216" s="123"/>
      <c r="AHL216" s="123"/>
      <c r="AHM216" s="123"/>
      <c r="AHN216" s="123"/>
      <c r="AHO216" s="123"/>
      <c r="AHP216" s="123"/>
      <c r="AHQ216" s="123"/>
      <c r="AHR216" s="123"/>
      <c r="AHS216" s="122"/>
      <c r="AHT216" s="123"/>
      <c r="AHU216" s="123"/>
      <c r="AHV216" s="123"/>
      <c r="AHW216" s="123"/>
      <c r="AHX216" s="123"/>
      <c r="AHY216" s="123"/>
      <c r="AHZ216" s="123"/>
      <c r="AIA216" s="123"/>
      <c r="AIB216" s="123"/>
      <c r="AIC216" s="123"/>
      <c r="AID216" s="123"/>
      <c r="AIE216" s="123"/>
      <c r="AIF216" s="123"/>
      <c r="AIG216" s="123"/>
      <c r="AIH216" s="123"/>
      <c r="AII216" s="123"/>
      <c r="AIJ216" s="123"/>
      <c r="AIK216" s="123"/>
      <c r="AIL216" s="123"/>
      <c r="AIM216" s="123"/>
      <c r="AIN216" s="123"/>
      <c r="AIO216" s="122"/>
      <c r="AIP216" s="123"/>
      <c r="AIQ216" s="123"/>
      <c r="AIR216" s="123"/>
      <c r="AIS216" s="123"/>
      <c r="AIT216" s="123"/>
      <c r="AIU216" s="123"/>
      <c r="AIV216" s="123"/>
      <c r="AIW216" s="123"/>
      <c r="AIX216" s="123"/>
      <c r="AIY216" s="123"/>
      <c r="AIZ216" s="123"/>
      <c r="AJA216" s="123"/>
      <c r="AJB216" s="123"/>
      <c r="AJC216" s="123"/>
      <c r="AJD216" s="123"/>
      <c r="AJE216" s="123"/>
      <c r="AJF216" s="123"/>
      <c r="AJG216" s="123"/>
      <c r="AJH216" s="123"/>
      <c r="AJI216" s="123"/>
      <c r="AJJ216" s="123"/>
      <c r="AJK216" s="122"/>
      <c r="AJL216" s="123"/>
      <c r="AJM216" s="123"/>
      <c r="AJN216" s="123"/>
      <c r="AJO216" s="123"/>
      <c r="AJP216" s="123"/>
      <c r="AJQ216" s="123"/>
      <c r="AJR216" s="123"/>
      <c r="AJS216" s="123"/>
      <c r="AJT216" s="123"/>
      <c r="AJU216" s="123"/>
      <c r="AJV216" s="123"/>
      <c r="AJW216" s="123"/>
      <c r="AJX216" s="123"/>
      <c r="AJY216" s="123"/>
      <c r="AJZ216" s="123"/>
      <c r="AKA216" s="123"/>
      <c r="AKB216" s="123"/>
      <c r="AKC216" s="123"/>
      <c r="AKD216" s="123"/>
      <c r="AKE216" s="123"/>
      <c r="AKF216" s="123"/>
      <c r="AKG216" s="122"/>
      <c r="AKH216" s="123"/>
      <c r="AKI216" s="123"/>
      <c r="AKJ216" s="123"/>
      <c r="AKK216" s="123"/>
      <c r="AKL216" s="123"/>
      <c r="AKM216" s="123"/>
      <c r="AKN216" s="123"/>
      <c r="AKO216" s="123"/>
      <c r="AKP216" s="123"/>
      <c r="AKQ216" s="123"/>
      <c r="AKR216" s="123"/>
      <c r="AKS216" s="123"/>
      <c r="AKT216" s="123"/>
      <c r="AKU216" s="123"/>
      <c r="AKV216" s="123"/>
      <c r="AKW216" s="123"/>
      <c r="AKX216" s="123"/>
      <c r="AKY216" s="123"/>
      <c r="AKZ216" s="123"/>
      <c r="ALA216" s="123"/>
      <c r="ALB216" s="123"/>
      <c r="ALC216" s="122"/>
      <c r="ALD216" s="123"/>
      <c r="ALE216" s="123"/>
      <c r="ALF216" s="123"/>
      <c r="ALG216" s="123"/>
      <c r="ALH216" s="123"/>
      <c r="ALI216" s="123"/>
      <c r="ALJ216" s="123"/>
      <c r="ALK216" s="123"/>
      <c r="ALL216" s="123"/>
      <c r="ALM216" s="123"/>
      <c r="ALN216" s="123"/>
      <c r="ALO216" s="123"/>
      <c r="ALP216" s="123"/>
      <c r="ALQ216" s="123"/>
      <c r="ALR216" s="123"/>
      <c r="ALS216" s="123"/>
      <c r="ALT216" s="123"/>
      <c r="ALU216" s="123"/>
      <c r="ALV216" s="123"/>
      <c r="ALW216" s="123"/>
      <c r="ALX216" s="123"/>
      <c r="ALY216" s="122"/>
      <c r="ALZ216" s="123"/>
      <c r="AMA216" s="123"/>
      <c r="AMB216" s="123"/>
      <c r="AMC216" s="123"/>
      <c r="AMD216" s="123"/>
      <c r="AME216" s="123"/>
      <c r="AMF216" s="123"/>
      <c r="AMG216" s="123"/>
      <c r="AMH216" s="123"/>
      <c r="AMI216" s="123"/>
      <c r="AMJ216" s="123"/>
      <c r="AMK216" s="123"/>
      <c r="AML216" s="123"/>
      <c r="AMM216" s="123"/>
      <c r="AMN216" s="123"/>
      <c r="AMO216" s="123"/>
      <c r="AMP216" s="123"/>
      <c r="AMQ216" s="123"/>
      <c r="AMR216" s="123"/>
      <c r="AMS216" s="123"/>
      <c r="AMT216" s="123"/>
      <c r="AMU216" s="122"/>
      <c r="AMV216" s="123"/>
      <c r="AMW216" s="123"/>
      <c r="AMX216" s="123"/>
      <c r="AMY216" s="123"/>
      <c r="AMZ216" s="123"/>
      <c r="ANA216" s="123"/>
      <c r="ANB216" s="123"/>
      <c r="ANC216" s="123"/>
      <c r="AND216" s="123"/>
      <c r="ANE216" s="123"/>
      <c r="ANF216" s="123"/>
      <c r="ANG216" s="123"/>
      <c r="ANH216" s="123"/>
      <c r="ANI216" s="123"/>
      <c r="ANJ216" s="123"/>
      <c r="ANK216" s="123"/>
      <c r="ANL216" s="123"/>
      <c r="ANM216" s="123"/>
      <c r="ANN216" s="123"/>
      <c r="ANO216" s="123"/>
      <c r="ANP216" s="123"/>
      <c r="ANQ216" s="122"/>
      <c r="ANR216" s="123"/>
      <c r="ANS216" s="123"/>
      <c r="ANT216" s="123"/>
      <c r="ANU216" s="123"/>
      <c r="ANV216" s="123"/>
      <c r="ANW216" s="123"/>
      <c r="ANX216" s="123"/>
      <c r="ANY216" s="123"/>
      <c r="ANZ216" s="123"/>
      <c r="AOA216" s="123"/>
      <c r="AOB216" s="123"/>
      <c r="AOC216" s="123"/>
      <c r="AOD216" s="123"/>
      <c r="AOE216" s="123"/>
      <c r="AOF216" s="123"/>
      <c r="AOG216" s="123"/>
      <c r="AOH216" s="123"/>
      <c r="AOI216" s="123"/>
      <c r="AOJ216" s="123"/>
      <c r="AOK216" s="123"/>
      <c r="AOL216" s="123"/>
      <c r="AOM216" s="122"/>
      <c r="AON216" s="123"/>
      <c r="AOO216" s="123"/>
      <c r="AOP216" s="123"/>
      <c r="AOQ216" s="123"/>
      <c r="AOR216" s="123"/>
      <c r="AOS216" s="123"/>
      <c r="AOT216" s="123"/>
      <c r="AOU216" s="123"/>
      <c r="AOV216" s="123"/>
      <c r="AOW216" s="123"/>
      <c r="AOX216" s="123"/>
      <c r="AOY216" s="123"/>
      <c r="AOZ216" s="123"/>
      <c r="APA216" s="123"/>
      <c r="APB216" s="123"/>
      <c r="APC216" s="123"/>
      <c r="APD216" s="123"/>
      <c r="APE216" s="123"/>
      <c r="APF216" s="123"/>
      <c r="APG216" s="123"/>
      <c r="APH216" s="123"/>
      <c r="API216" s="122"/>
      <c r="APJ216" s="123"/>
      <c r="APK216" s="123"/>
      <c r="APL216" s="123"/>
      <c r="APM216" s="123"/>
      <c r="APN216" s="123"/>
      <c r="APO216" s="123"/>
      <c r="APP216" s="123"/>
      <c r="APQ216" s="123"/>
      <c r="APR216" s="123"/>
      <c r="APS216" s="123"/>
      <c r="APT216" s="123"/>
      <c r="APU216" s="123"/>
      <c r="APV216" s="123"/>
      <c r="APW216" s="123"/>
      <c r="APX216" s="123"/>
      <c r="APY216" s="123"/>
      <c r="APZ216" s="123"/>
      <c r="AQA216" s="123"/>
      <c r="AQB216" s="123"/>
      <c r="AQC216" s="123"/>
      <c r="AQD216" s="123"/>
      <c r="AQE216" s="122"/>
      <c r="AQF216" s="123"/>
      <c r="AQG216" s="123"/>
      <c r="AQH216" s="123"/>
      <c r="AQI216" s="123"/>
      <c r="AQJ216" s="123"/>
      <c r="AQK216" s="123"/>
      <c r="AQL216" s="123"/>
      <c r="AQM216" s="123"/>
      <c r="AQN216" s="123"/>
      <c r="AQO216" s="123"/>
      <c r="AQP216" s="123"/>
      <c r="AQQ216" s="123"/>
      <c r="AQR216" s="123"/>
      <c r="AQS216" s="123"/>
      <c r="AQT216" s="123"/>
      <c r="AQU216" s="123"/>
      <c r="AQV216" s="123"/>
      <c r="AQW216" s="123"/>
      <c r="AQX216" s="123"/>
      <c r="AQY216" s="123"/>
      <c r="AQZ216" s="123"/>
      <c r="ARA216" s="122"/>
      <c r="ARB216" s="123"/>
      <c r="ARC216" s="123"/>
      <c r="ARD216" s="123"/>
      <c r="ARE216" s="123"/>
      <c r="ARF216" s="123"/>
      <c r="ARG216" s="123"/>
      <c r="ARH216" s="123"/>
      <c r="ARI216" s="123"/>
      <c r="ARJ216" s="123"/>
      <c r="ARK216" s="123"/>
      <c r="ARL216" s="123"/>
      <c r="ARM216" s="123"/>
      <c r="ARN216" s="123"/>
      <c r="ARO216" s="123"/>
      <c r="ARP216" s="123"/>
      <c r="ARQ216" s="123"/>
      <c r="ARR216" s="123"/>
      <c r="ARS216" s="123"/>
      <c r="ART216" s="123"/>
      <c r="ARU216" s="123"/>
      <c r="ARV216" s="123"/>
      <c r="ARW216" s="122"/>
      <c r="ARX216" s="123"/>
      <c r="ARY216" s="123"/>
      <c r="ARZ216" s="123"/>
      <c r="ASA216" s="123"/>
      <c r="ASB216" s="123"/>
      <c r="ASC216" s="123"/>
      <c r="ASD216" s="123"/>
      <c r="ASE216" s="123"/>
      <c r="ASF216" s="123"/>
      <c r="ASG216" s="123"/>
      <c r="ASH216" s="123"/>
      <c r="ASI216" s="123"/>
      <c r="ASJ216" s="123"/>
      <c r="ASK216" s="123"/>
      <c r="ASL216" s="123"/>
      <c r="ASM216" s="123"/>
      <c r="ASN216" s="123"/>
      <c r="ASO216" s="123"/>
      <c r="ASP216" s="123"/>
      <c r="ASQ216" s="123"/>
      <c r="ASR216" s="123"/>
      <c r="ASS216" s="122"/>
      <c r="AST216" s="123"/>
      <c r="ASU216" s="123"/>
      <c r="ASV216" s="123"/>
      <c r="ASW216" s="123"/>
      <c r="ASX216" s="123"/>
      <c r="ASY216" s="123"/>
      <c r="ASZ216" s="123"/>
      <c r="ATA216" s="123"/>
      <c r="ATB216" s="123"/>
      <c r="ATC216" s="123"/>
      <c r="ATD216" s="123"/>
      <c r="ATE216" s="123"/>
      <c r="ATF216" s="123"/>
      <c r="ATG216" s="123"/>
      <c r="ATH216" s="123"/>
      <c r="ATI216" s="123"/>
      <c r="ATJ216" s="123"/>
      <c r="ATK216" s="123"/>
      <c r="ATL216" s="123"/>
      <c r="ATM216" s="123"/>
      <c r="ATN216" s="123"/>
      <c r="ATO216" s="122"/>
      <c r="ATP216" s="123"/>
      <c r="ATQ216" s="123"/>
      <c r="ATR216" s="123"/>
      <c r="ATS216" s="123"/>
      <c r="ATT216" s="123"/>
      <c r="ATU216" s="123"/>
      <c r="ATV216" s="123"/>
      <c r="ATW216" s="123"/>
      <c r="ATX216" s="123"/>
      <c r="ATY216" s="123"/>
      <c r="ATZ216" s="123"/>
      <c r="AUA216" s="123"/>
      <c r="AUB216" s="123"/>
      <c r="AUC216" s="123"/>
      <c r="AUD216" s="123"/>
      <c r="AUE216" s="123"/>
      <c r="AUF216" s="123"/>
      <c r="AUG216" s="123"/>
      <c r="AUH216" s="123"/>
      <c r="AUI216" s="123"/>
      <c r="AUJ216" s="123"/>
      <c r="AUK216" s="122"/>
      <c r="AUL216" s="123"/>
      <c r="AUM216" s="123"/>
      <c r="AUN216" s="123"/>
      <c r="AUO216" s="123"/>
      <c r="AUP216" s="123"/>
      <c r="AUQ216" s="123"/>
      <c r="AUR216" s="123"/>
      <c r="AUS216" s="123"/>
      <c r="AUT216" s="123"/>
      <c r="AUU216" s="123"/>
      <c r="AUV216" s="123"/>
      <c r="AUW216" s="123"/>
      <c r="AUX216" s="123"/>
      <c r="AUY216" s="123"/>
      <c r="AUZ216" s="123"/>
      <c r="AVA216" s="123"/>
      <c r="AVB216" s="123"/>
      <c r="AVC216" s="123"/>
      <c r="AVD216" s="123"/>
      <c r="AVE216" s="123"/>
      <c r="AVF216" s="123"/>
      <c r="AVG216" s="122"/>
      <c r="AVH216" s="123"/>
      <c r="AVI216" s="123"/>
      <c r="AVJ216" s="123"/>
      <c r="AVK216" s="123"/>
      <c r="AVL216" s="123"/>
      <c r="AVM216" s="123"/>
      <c r="AVN216" s="123"/>
      <c r="AVO216" s="123"/>
      <c r="AVP216" s="123"/>
      <c r="AVQ216" s="123"/>
      <c r="AVR216" s="123"/>
      <c r="AVS216" s="123"/>
      <c r="AVT216" s="123"/>
      <c r="AVU216" s="123"/>
      <c r="AVV216" s="123"/>
      <c r="AVW216" s="123"/>
      <c r="AVX216" s="123"/>
      <c r="AVY216" s="123"/>
      <c r="AVZ216" s="123"/>
      <c r="AWA216" s="123"/>
      <c r="AWB216" s="123"/>
      <c r="AWC216" s="122"/>
      <c r="AWD216" s="123"/>
      <c r="AWE216" s="123"/>
      <c r="AWF216" s="123"/>
      <c r="AWG216" s="123"/>
      <c r="AWH216" s="123"/>
      <c r="AWI216" s="123"/>
      <c r="AWJ216" s="123"/>
      <c r="AWK216" s="123"/>
      <c r="AWL216" s="123"/>
      <c r="AWM216" s="123"/>
      <c r="AWN216" s="123"/>
      <c r="AWO216" s="123"/>
      <c r="AWP216" s="123"/>
      <c r="AWQ216" s="123"/>
      <c r="AWR216" s="123"/>
      <c r="AWS216" s="123"/>
      <c r="AWT216" s="123"/>
      <c r="AWU216" s="123"/>
      <c r="AWV216" s="123"/>
      <c r="AWW216" s="123"/>
      <c r="AWX216" s="123"/>
      <c r="AWY216" s="122"/>
      <c r="AWZ216" s="123"/>
      <c r="AXA216" s="123"/>
      <c r="AXB216" s="123"/>
      <c r="AXC216" s="123"/>
      <c r="AXD216" s="123"/>
      <c r="AXE216" s="123"/>
      <c r="AXF216" s="123"/>
      <c r="AXG216" s="123"/>
      <c r="AXH216" s="123"/>
      <c r="AXI216" s="123"/>
      <c r="AXJ216" s="123"/>
      <c r="AXK216" s="123"/>
      <c r="AXL216" s="123"/>
      <c r="AXM216" s="123"/>
      <c r="AXN216" s="123"/>
      <c r="AXO216" s="123"/>
      <c r="AXP216" s="123"/>
      <c r="AXQ216" s="123"/>
      <c r="AXR216" s="123"/>
      <c r="AXS216" s="123"/>
      <c r="AXT216" s="123"/>
      <c r="AXU216" s="122"/>
      <c r="AXV216" s="123"/>
      <c r="AXW216" s="123"/>
      <c r="AXX216" s="123"/>
      <c r="AXY216" s="123"/>
      <c r="AXZ216" s="123"/>
      <c r="AYA216" s="123"/>
      <c r="AYB216" s="123"/>
      <c r="AYC216" s="123"/>
      <c r="AYD216" s="123"/>
      <c r="AYE216" s="123"/>
      <c r="AYF216" s="123"/>
      <c r="AYG216" s="123"/>
      <c r="AYH216" s="123"/>
      <c r="AYI216" s="123"/>
      <c r="AYJ216" s="123"/>
      <c r="AYK216" s="123"/>
      <c r="AYL216" s="123"/>
      <c r="AYM216" s="123"/>
      <c r="AYN216" s="123"/>
      <c r="AYO216" s="123"/>
      <c r="AYP216" s="123"/>
      <c r="AYQ216" s="122"/>
      <c r="AYR216" s="123"/>
      <c r="AYS216" s="123"/>
      <c r="AYT216" s="123"/>
      <c r="AYU216" s="123"/>
      <c r="AYV216" s="123"/>
      <c r="AYW216" s="123"/>
      <c r="AYX216" s="123"/>
      <c r="AYY216" s="123"/>
      <c r="AYZ216" s="123"/>
      <c r="AZA216" s="123"/>
      <c r="AZB216" s="123"/>
      <c r="AZC216" s="123"/>
      <c r="AZD216" s="123"/>
      <c r="AZE216" s="123"/>
      <c r="AZF216" s="123"/>
      <c r="AZG216" s="123"/>
      <c r="AZH216" s="123"/>
      <c r="AZI216" s="123"/>
      <c r="AZJ216" s="123"/>
      <c r="AZK216" s="123"/>
      <c r="AZL216" s="123"/>
      <c r="AZM216" s="122"/>
      <c r="AZN216" s="123"/>
      <c r="AZO216" s="123"/>
      <c r="AZP216" s="123"/>
      <c r="AZQ216" s="123"/>
      <c r="AZR216" s="123"/>
      <c r="AZS216" s="123"/>
      <c r="AZT216" s="123"/>
      <c r="AZU216" s="123"/>
      <c r="AZV216" s="123"/>
      <c r="AZW216" s="123"/>
      <c r="AZX216" s="123"/>
      <c r="AZY216" s="123"/>
      <c r="AZZ216" s="123"/>
      <c r="BAA216" s="123"/>
      <c r="BAB216" s="123"/>
      <c r="BAC216" s="123"/>
      <c r="BAD216" s="123"/>
      <c r="BAE216" s="123"/>
      <c r="BAF216" s="123"/>
      <c r="BAG216" s="123"/>
      <c r="BAH216" s="123"/>
      <c r="BAI216" s="122"/>
      <c r="BAJ216" s="123"/>
      <c r="BAK216" s="123"/>
      <c r="BAL216" s="123"/>
      <c r="BAM216" s="123"/>
      <c r="BAN216" s="123"/>
      <c r="BAO216" s="123"/>
      <c r="BAP216" s="123"/>
      <c r="BAQ216" s="123"/>
      <c r="BAR216" s="123"/>
      <c r="BAS216" s="123"/>
      <c r="BAT216" s="123"/>
      <c r="BAU216" s="123"/>
      <c r="BAV216" s="123"/>
      <c r="BAW216" s="123"/>
      <c r="BAX216" s="123"/>
      <c r="BAY216" s="123"/>
      <c r="BAZ216" s="123"/>
      <c r="BBA216" s="123"/>
      <c r="BBB216" s="123"/>
      <c r="BBC216" s="123"/>
      <c r="BBD216" s="123"/>
      <c r="BBE216" s="122"/>
      <c r="BBF216" s="123"/>
      <c r="BBG216" s="123"/>
      <c r="BBH216" s="123"/>
      <c r="BBI216" s="123"/>
      <c r="BBJ216" s="123"/>
      <c r="BBK216" s="123"/>
      <c r="BBL216" s="123"/>
      <c r="BBM216" s="123"/>
      <c r="BBN216" s="123"/>
      <c r="BBO216" s="123"/>
      <c r="BBP216" s="123"/>
      <c r="BBQ216" s="123"/>
      <c r="BBR216" s="123"/>
      <c r="BBS216" s="123"/>
      <c r="BBT216" s="123"/>
      <c r="BBU216" s="123"/>
      <c r="BBV216" s="123"/>
      <c r="BBW216" s="123"/>
      <c r="BBX216" s="123"/>
      <c r="BBY216" s="123"/>
      <c r="BBZ216" s="123"/>
      <c r="BCA216" s="122"/>
      <c r="BCB216" s="123"/>
      <c r="BCC216" s="123"/>
      <c r="BCD216" s="123"/>
      <c r="BCE216" s="123"/>
      <c r="BCF216" s="123"/>
      <c r="BCG216" s="123"/>
      <c r="BCH216" s="123"/>
      <c r="BCI216" s="123"/>
      <c r="BCJ216" s="123"/>
      <c r="BCK216" s="123"/>
      <c r="BCL216" s="123"/>
      <c r="BCM216" s="123"/>
      <c r="BCN216" s="123"/>
      <c r="BCO216" s="123"/>
      <c r="BCP216" s="123"/>
      <c r="BCQ216" s="123"/>
      <c r="BCR216" s="123"/>
      <c r="BCS216" s="123"/>
      <c r="BCT216" s="123"/>
      <c r="BCU216" s="123"/>
      <c r="BCV216" s="123"/>
      <c r="BCW216" s="122"/>
      <c r="BCX216" s="123"/>
      <c r="BCY216" s="123"/>
      <c r="BCZ216" s="123"/>
      <c r="BDA216" s="123"/>
      <c r="BDB216" s="123"/>
      <c r="BDC216" s="123"/>
      <c r="BDD216" s="123"/>
      <c r="BDE216" s="123"/>
      <c r="BDF216" s="123"/>
      <c r="BDG216" s="123"/>
      <c r="BDH216" s="123"/>
      <c r="BDI216" s="123"/>
      <c r="BDJ216" s="123"/>
      <c r="BDK216" s="123"/>
      <c r="BDL216" s="123"/>
      <c r="BDM216" s="123"/>
      <c r="BDN216" s="123"/>
      <c r="BDO216" s="123"/>
      <c r="BDP216" s="123"/>
      <c r="BDQ216" s="123"/>
      <c r="BDR216" s="123"/>
      <c r="BDS216" s="122"/>
      <c r="BDT216" s="123"/>
      <c r="BDU216" s="123"/>
      <c r="BDV216" s="123"/>
      <c r="BDW216" s="123"/>
      <c r="BDX216" s="123"/>
      <c r="BDY216" s="123"/>
      <c r="BDZ216" s="123"/>
      <c r="BEA216" s="123"/>
      <c r="BEB216" s="123"/>
      <c r="BEC216" s="123"/>
      <c r="BED216" s="123"/>
      <c r="BEE216" s="123"/>
      <c r="BEF216" s="123"/>
      <c r="BEG216" s="123"/>
      <c r="BEH216" s="123"/>
      <c r="BEI216" s="123"/>
      <c r="BEJ216" s="123"/>
      <c r="BEK216" s="123"/>
      <c r="BEL216" s="123"/>
      <c r="BEM216" s="123"/>
      <c r="BEN216" s="123"/>
      <c r="BEO216" s="122"/>
      <c r="BEP216" s="123"/>
      <c r="BEQ216" s="123"/>
      <c r="BER216" s="123"/>
      <c r="BES216" s="123"/>
      <c r="BET216" s="123"/>
      <c r="BEU216" s="123"/>
      <c r="BEV216" s="123"/>
      <c r="BEW216" s="123"/>
      <c r="BEX216" s="123"/>
      <c r="BEY216" s="123"/>
      <c r="BEZ216" s="123"/>
      <c r="BFA216" s="123"/>
      <c r="BFB216" s="123"/>
      <c r="BFC216" s="123"/>
      <c r="BFD216" s="123"/>
      <c r="BFE216" s="123"/>
      <c r="BFF216" s="123"/>
      <c r="BFG216" s="123"/>
      <c r="BFH216" s="123"/>
      <c r="BFI216" s="123"/>
      <c r="BFJ216" s="123"/>
      <c r="BFK216" s="122"/>
      <c r="BFL216" s="123"/>
      <c r="BFM216" s="123"/>
      <c r="BFN216" s="123"/>
      <c r="BFO216" s="123"/>
      <c r="BFP216" s="123"/>
      <c r="BFQ216" s="123"/>
      <c r="BFR216" s="123"/>
      <c r="BFS216" s="123"/>
      <c r="BFT216" s="123"/>
      <c r="BFU216" s="123"/>
      <c r="BFV216" s="123"/>
      <c r="BFW216" s="123"/>
      <c r="BFX216" s="123"/>
      <c r="BFY216" s="123"/>
      <c r="BFZ216" s="123"/>
      <c r="BGA216" s="123"/>
      <c r="BGB216" s="123"/>
      <c r="BGC216" s="123"/>
      <c r="BGD216" s="123"/>
      <c r="BGE216" s="123"/>
      <c r="BGF216" s="123"/>
      <c r="BGG216" s="122"/>
      <c r="BGH216" s="123"/>
      <c r="BGI216" s="123"/>
      <c r="BGJ216" s="123"/>
      <c r="BGK216" s="123"/>
      <c r="BGL216" s="123"/>
      <c r="BGM216" s="123"/>
      <c r="BGN216" s="123"/>
      <c r="BGO216" s="123"/>
      <c r="BGP216" s="123"/>
      <c r="BGQ216" s="123"/>
      <c r="BGR216" s="123"/>
      <c r="BGS216" s="123"/>
      <c r="BGT216" s="123"/>
      <c r="BGU216" s="123"/>
      <c r="BGV216" s="123"/>
      <c r="BGW216" s="123"/>
      <c r="BGX216" s="123"/>
      <c r="BGY216" s="123"/>
      <c r="BGZ216" s="123"/>
      <c r="BHA216" s="123"/>
      <c r="BHB216" s="123"/>
      <c r="BHC216" s="122"/>
      <c r="BHD216" s="123"/>
      <c r="BHE216" s="123"/>
      <c r="BHF216" s="123"/>
      <c r="BHG216" s="123"/>
      <c r="BHH216" s="123"/>
      <c r="BHI216" s="123"/>
      <c r="BHJ216" s="123"/>
      <c r="BHK216" s="123"/>
      <c r="BHL216" s="123"/>
      <c r="BHM216" s="123"/>
      <c r="BHN216" s="123"/>
      <c r="BHO216" s="123"/>
      <c r="BHP216" s="123"/>
      <c r="BHQ216" s="123"/>
      <c r="BHR216" s="123"/>
      <c r="BHS216" s="123"/>
      <c r="BHT216" s="123"/>
      <c r="BHU216" s="123"/>
      <c r="BHV216" s="123"/>
      <c r="BHW216" s="123"/>
      <c r="BHX216" s="123"/>
      <c r="BHY216" s="122"/>
      <c r="BHZ216" s="123"/>
      <c r="BIA216" s="123"/>
      <c r="BIB216" s="123"/>
      <c r="BIC216" s="123"/>
      <c r="BID216" s="123"/>
      <c r="BIE216" s="123"/>
      <c r="BIF216" s="123"/>
      <c r="BIG216" s="123"/>
      <c r="BIH216" s="123"/>
      <c r="BII216" s="123"/>
      <c r="BIJ216" s="123"/>
      <c r="BIK216" s="123"/>
      <c r="BIL216" s="123"/>
      <c r="BIM216" s="123"/>
      <c r="BIN216" s="123"/>
      <c r="BIO216" s="123"/>
      <c r="BIP216" s="123"/>
      <c r="BIQ216" s="123"/>
      <c r="BIR216" s="123"/>
      <c r="BIS216" s="123"/>
      <c r="BIT216" s="123"/>
      <c r="BIU216" s="122"/>
      <c r="BIV216" s="123"/>
      <c r="BIW216" s="123"/>
      <c r="BIX216" s="123"/>
      <c r="BIY216" s="123"/>
      <c r="BIZ216" s="123"/>
      <c r="BJA216" s="123"/>
      <c r="BJB216" s="123"/>
      <c r="BJC216" s="123"/>
      <c r="BJD216" s="123"/>
      <c r="BJE216" s="123"/>
      <c r="BJF216" s="123"/>
      <c r="BJG216" s="123"/>
      <c r="BJH216" s="123"/>
      <c r="BJI216" s="123"/>
      <c r="BJJ216" s="123"/>
      <c r="BJK216" s="123"/>
      <c r="BJL216" s="123"/>
      <c r="BJM216" s="123"/>
      <c r="BJN216" s="123"/>
      <c r="BJO216" s="123"/>
      <c r="BJP216" s="123"/>
      <c r="BJQ216" s="122"/>
      <c r="BJR216" s="123"/>
      <c r="BJS216" s="123"/>
      <c r="BJT216" s="123"/>
      <c r="BJU216" s="123"/>
      <c r="BJV216" s="123"/>
      <c r="BJW216" s="123"/>
      <c r="BJX216" s="123"/>
      <c r="BJY216" s="123"/>
      <c r="BJZ216" s="123"/>
      <c r="BKA216" s="123"/>
      <c r="BKB216" s="123"/>
      <c r="BKC216" s="123"/>
      <c r="BKD216" s="123"/>
      <c r="BKE216" s="123"/>
      <c r="BKF216" s="123"/>
      <c r="BKG216" s="123"/>
      <c r="BKH216" s="123"/>
      <c r="BKI216" s="123"/>
      <c r="BKJ216" s="123"/>
      <c r="BKK216" s="123"/>
      <c r="BKL216" s="123"/>
      <c r="BKM216" s="122"/>
      <c r="BKN216" s="123"/>
      <c r="BKO216" s="123"/>
      <c r="BKP216" s="123"/>
      <c r="BKQ216" s="123"/>
      <c r="BKR216" s="123"/>
      <c r="BKS216" s="123"/>
      <c r="BKT216" s="123"/>
      <c r="BKU216" s="123"/>
      <c r="BKV216" s="123"/>
      <c r="BKW216" s="123"/>
      <c r="BKX216" s="123"/>
      <c r="BKY216" s="123"/>
      <c r="BKZ216" s="123"/>
      <c r="BLA216" s="123"/>
      <c r="BLB216" s="123"/>
      <c r="BLC216" s="123"/>
      <c r="BLD216" s="123"/>
      <c r="BLE216" s="123"/>
      <c r="BLF216" s="123"/>
      <c r="BLG216" s="123"/>
      <c r="BLH216" s="123"/>
      <c r="BLI216" s="122"/>
      <c r="BLJ216" s="123"/>
      <c r="BLK216" s="123"/>
      <c r="BLL216" s="123"/>
      <c r="BLM216" s="123"/>
      <c r="BLN216" s="123"/>
      <c r="BLO216" s="123"/>
      <c r="BLP216" s="123"/>
      <c r="BLQ216" s="123"/>
      <c r="BLR216" s="123"/>
      <c r="BLS216" s="123"/>
      <c r="BLT216" s="123"/>
      <c r="BLU216" s="123"/>
      <c r="BLV216" s="123"/>
      <c r="BLW216" s="123"/>
      <c r="BLX216" s="123"/>
      <c r="BLY216" s="123"/>
      <c r="BLZ216" s="123"/>
      <c r="BMA216" s="123"/>
      <c r="BMB216" s="123"/>
      <c r="BMC216" s="123"/>
      <c r="BMD216" s="123"/>
      <c r="BME216" s="122"/>
      <c r="BMF216" s="123"/>
      <c r="BMG216" s="123"/>
      <c r="BMH216" s="123"/>
      <c r="BMI216" s="123"/>
      <c r="BMJ216" s="123"/>
      <c r="BMK216" s="123"/>
      <c r="BML216" s="123"/>
      <c r="BMM216" s="123"/>
      <c r="BMN216" s="123"/>
      <c r="BMO216" s="123"/>
      <c r="BMP216" s="123"/>
      <c r="BMQ216" s="123"/>
      <c r="BMR216" s="123"/>
      <c r="BMS216" s="123"/>
      <c r="BMT216" s="123"/>
      <c r="BMU216" s="123"/>
      <c r="BMV216" s="123"/>
      <c r="BMW216" s="123"/>
      <c r="BMX216" s="123"/>
      <c r="BMY216" s="123"/>
      <c r="BMZ216" s="123"/>
      <c r="BNA216" s="122"/>
      <c r="BNB216" s="123"/>
      <c r="BNC216" s="123"/>
      <c r="BND216" s="123"/>
      <c r="BNE216" s="123"/>
      <c r="BNF216" s="123"/>
      <c r="BNG216" s="123"/>
      <c r="BNH216" s="123"/>
      <c r="BNI216" s="123"/>
      <c r="BNJ216" s="123"/>
      <c r="BNK216" s="123"/>
      <c r="BNL216" s="123"/>
      <c r="BNM216" s="123"/>
      <c r="BNN216" s="123"/>
      <c r="BNO216" s="123"/>
      <c r="BNP216" s="123"/>
      <c r="BNQ216" s="123"/>
      <c r="BNR216" s="123"/>
      <c r="BNS216" s="123"/>
      <c r="BNT216" s="123"/>
      <c r="BNU216" s="123"/>
      <c r="BNV216" s="123"/>
      <c r="BNW216" s="122"/>
      <c r="BNX216" s="123"/>
      <c r="BNY216" s="123"/>
      <c r="BNZ216" s="123"/>
      <c r="BOA216" s="123"/>
      <c r="BOB216" s="123"/>
      <c r="BOC216" s="123"/>
      <c r="BOD216" s="123"/>
      <c r="BOE216" s="123"/>
      <c r="BOF216" s="123"/>
      <c r="BOG216" s="123"/>
      <c r="BOH216" s="123"/>
      <c r="BOI216" s="123"/>
      <c r="BOJ216" s="123"/>
      <c r="BOK216" s="123"/>
      <c r="BOL216" s="123"/>
      <c r="BOM216" s="123"/>
      <c r="BON216" s="123"/>
      <c r="BOO216" s="123"/>
      <c r="BOP216" s="123"/>
      <c r="BOQ216" s="123"/>
      <c r="BOR216" s="123"/>
      <c r="BOS216" s="122"/>
      <c r="BOT216" s="123"/>
      <c r="BOU216" s="123"/>
      <c r="BOV216" s="123"/>
      <c r="BOW216" s="123"/>
      <c r="BOX216" s="123"/>
      <c r="BOY216" s="123"/>
      <c r="BOZ216" s="123"/>
      <c r="BPA216" s="123"/>
      <c r="BPB216" s="123"/>
      <c r="BPC216" s="123"/>
      <c r="BPD216" s="123"/>
      <c r="BPE216" s="123"/>
      <c r="BPF216" s="123"/>
      <c r="BPG216" s="123"/>
      <c r="BPH216" s="123"/>
      <c r="BPI216" s="123"/>
      <c r="BPJ216" s="123"/>
      <c r="BPK216" s="123"/>
      <c r="BPL216" s="123"/>
      <c r="BPM216" s="123"/>
      <c r="BPN216" s="123"/>
      <c r="BPO216" s="122"/>
      <c r="BPP216" s="123"/>
      <c r="BPQ216" s="123"/>
      <c r="BPR216" s="123"/>
      <c r="BPS216" s="123"/>
      <c r="BPT216" s="123"/>
      <c r="BPU216" s="123"/>
      <c r="BPV216" s="123"/>
      <c r="BPW216" s="123"/>
      <c r="BPX216" s="123"/>
      <c r="BPY216" s="123"/>
      <c r="BPZ216" s="123"/>
      <c r="BQA216" s="123"/>
      <c r="BQB216" s="123"/>
      <c r="BQC216" s="123"/>
      <c r="BQD216" s="123"/>
      <c r="BQE216" s="123"/>
      <c r="BQF216" s="123"/>
      <c r="BQG216" s="123"/>
      <c r="BQH216" s="123"/>
      <c r="BQI216" s="123"/>
      <c r="BQJ216" s="123"/>
      <c r="BQK216" s="122"/>
      <c r="BQL216" s="123"/>
      <c r="BQM216" s="123"/>
      <c r="BQN216" s="123"/>
      <c r="BQO216" s="123"/>
      <c r="BQP216" s="123"/>
      <c r="BQQ216" s="123"/>
      <c r="BQR216" s="123"/>
      <c r="BQS216" s="123"/>
      <c r="BQT216" s="123"/>
      <c r="BQU216" s="123"/>
      <c r="BQV216" s="123"/>
      <c r="BQW216" s="123"/>
      <c r="BQX216" s="123"/>
      <c r="BQY216" s="123"/>
      <c r="BQZ216" s="123"/>
      <c r="BRA216" s="123"/>
      <c r="BRB216" s="123"/>
      <c r="BRC216" s="123"/>
      <c r="BRD216" s="123"/>
      <c r="BRE216" s="123"/>
      <c r="BRF216" s="123"/>
      <c r="BRG216" s="122"/>
      <c r="BRH216" s="123"/>
      <c r="BRI216" s="123"/>
      <c r="BRJ216" s="123"/>
      <c r="BRK216" s="123"/>
      <c r="BRL216" s="123"/>
      <c r="BRM216" s="123"/>
      <c r="BRN216" s="123"/>
      <c r="BRO216" s="123"/>
      <c r="BRP216" s="123"/>
      <c r="BRQ216" s="123"/>
      <c r="BRR216" s="123"/>
      <c r="BRS216" s="123"/>
      <c r="BRT216" s="123"/>
      <c r="BRU216" s="123"/>
      <c r="BRV216" s="123"/>
      <c r="BRW216" s="123"/>
      <c r="BRX216" s="123"/>
      <c r="BRY216" s="123"/>
      <c r="BRZ216" s="123"/>
      <c r="BSA216" s="123"/>
      <c r="BSB216" s="123"/>
      <c r="BSC216" s="122"/>
      <c r="BSD216" s="123"/>
      <c r="BSE216" s="123"/>
      <c r="BSF216" s="123"/>
      <c r="BSG216" s="123"/>
      <c r="BSH216" s="123"/>
      <c r="BSI216" s="123"/>
      <c r="BSJ216" s="123"/>
      <c r="BSK216" s="123"/>
      <c r="BSL216" s="123"/>
      <c r="BSM216" s="123"/>
      <c r="BSN216" s="123"/>
      <c r="BSO216" s="123"/>
      <c r="BSP216" s="123"/>
      <c r="BSQ216" s="123"/>
      <c r="BSR216" s="123"/>
      <c r="BSS216" s="123"/>
      <c r="BST216" s="123"/>
      <c r="BSU216" s="123"/>
      <c r="BSV216" s="123"/>
      <c r="BSW216" s="123"/>
      <c r="BSX216" s="123"/>
      <c r="BSY216" s="122"/>
      <c r="BSZ216" s="123"/>
      <c r="BTA216" s="123"/>
      <c r="BTB216" s="123"/>
      <c r="BTC216" s="123"/>
      <c r="BTD216" s="123"/>
      <c r="BTE216" s="123"/>
      <c r="BTF216" s="123"/>
      <c r="BTG216" s="123"/>
      <c r="BTH216" s="123"/>
      <c r="BTI216" s="123"/>
      <c r="BTJ216" s="123"/>
      <c r="BTK216" s="123"/>
      <c r="BTL216" s="123"/>
      <c r="BTM216" s="123"/>
      <c r="BTN216" s="123"/>
      <c r="BTO216" s="123"/>
      <c r="BTP216" s="123"/>
      <c r="BTQ216" s="123"/>
      <c r="BTR216" s="123"/>
      <c r="BTS216" s="123"/>
      <c r="BTT216" s="123"/>
      <c r="BTU216" s="122"/>
      <c r="BTV216" s="123"/>
      <c r="BTW216" s="123"/>
      <c r="BTX216" s="123"/>
      <c r="BTY216" s="123"/>
      <c r="BTZ216" s="123"/>
      <c r="BUA216" s="123"/>
      <c r="BUB216" s="123"/>
      <c r="BUC216" s="123"/>
      <c r="BUD216" s="123"/>
      <c r="BUE216" s="123"/>
      <c r="BUF216" s="123"/>
      <c r="BUG216" s="123"/>
      <c r="BUH216" s="123"/>
      <c r="BUI216" s="123"/>
      <c r="BUJ216" s="123"/>
      <c r="BUK216" s="123"/>
      <c r="BUL216" s="123"/>
      <c r="BUM216" s="123"/>
      <c r="BUN216" s="123"/>
      <c r="BUO216" s="123"/>
      <c r="BUP216" s="123"/>
      <c r="BUQ216" s="122"/>
      <c r="BUR216" s="123"/>
      <c r="BUS216" s="123"/>
      <c r="BUT216" s="123"/>
      <c r="BUU216" s="123"/>
      <c r="BUV216" s="123"/>
      <c r="BUW216" s="123"/>
      <c r="BUX216" s="123"/>
      <c r="BUY216" s="123"/>
      <c r="BUZ216" s="123"/>
      <c r="BVA216" s="123"/>
      <c r="BVB216" s="123"/>
      <c r="BVC216" s="123"/>
      <c r="BVD216" s="123"/>
      <c r="BVE216" s="123"/>
      <c r="BVF216" s="123"/>
      <c r="BVG216" s="123"/>
      <c r="BVH216" s="123"/>
      <c r="BVI216" s="123"/>
      <c r="BVJ216" s="123"/>
      <c r="BVK216" s="123"/>
      <c r="BVL216" s="123"/>
      <c r="BVM216" s="122"/>
      <c r="BVN216" s="123"/>
      <c r="BVO216" s="123"/>
      <c r="BVP216" s="123"/>
      <c r="BVQ216" s="123"/>
      <c r="BVR216" s="123"/>
      <c r="BVS216" s="123"/>
      <c r="BVT216" s="123"/>
      <c r="BVU216" s="123"/>
      <c r="BVV216" s="123"/>
      <c r="BVW216" s="123"/>
      <c r="BVX216" s="123"/>
      <c r="BVY216" s="123"/>
      <c r="BVZ216" s="123"/>
      <c r="BWA216" s="123"/>
      <c r="BWB216" s="123"/>
      <c r="BWC216" s="123"/>
      <c r="BWD216" s="123"/>
      <c r="BWE216" s="123"/>
      <c r="BWF216" s="123"/>
      <c r="BWG216" s="123"/>
      <c r="BWH216" s="123"/>
      <c r="BWI216" s="122"/>
      <c r="BWJ216" s="123"/>
      <c r="BWK216" s="123"/>
      <c r="BWL216" s="123"/>
      <c r="BWM216" s="123"/>
      <c r="BWN216" s="123"/>
      <c r="BWO216" s="123"/>
      <c r="BWP216" s="123"/>
      <c r="BWQ216" s="123"/>
      <c r="BWR216" s="123"/>
      <c r="BWS216" s="123"/>
      <c r="BWT216" s="123"/>
      <c r="BWU216" s="123"/>
      <c r="BWV216" s="123"/>
      <c r="BWW216" s="123"/>
      <c r="BWX216" s="123"/>
      <c r="BWY216" s="123"/>
      <c r="BWZ216" s="123"/>
      <c r="BXA216" s="123"/>
      <c r="BXB216" s="123"/>
      <c r="BXC216" s="123"/>
      <c r="BXD216" s="123"/>
      <c r="BXE216" s="122"/>
      <c r="BXF216" s="123"/>
      <c r="BXG216" s="123"/>
      <c r="BXH216" s="123"/>
      <c r="BXI216" s="123"/>
      <c r="BXJ216" s="123"/>
      <c r="BXK216" s="123"/>
      <c r="BXL216" s="123"/>
      <c r="BXM216" s="123"/>
      <c r="BXN216" s="123"/>
      <c r="BXO216" s="123"/>
      <c r="BXP216" s="123"/>
      <c r="BXQ216" s="123"/>
      <c r="BXR216" s="123"/>
      <c r="BXS216" s="123"/>
      <c r="BXT216" s="123"/>
      <c r="BXU216" s="123"/>
      <c r="BXV216" s="123"/>
      <c r="BXW216" s="123"/>
      <c r="BXX216" s="123"/>
      <c r="BXY216" s="123"/>
      <c r="BXZ216" s="123"/>
      <c r="BYA216" s="122"/>
      <c r="BYB216" s="123"/>
      <c r="BYC216" s="123"/>
      <c r="BYD216" s="123"/>
      <c r="BYE216" s="123"/>
      <c r="BYF216" s="123"/>
      <c r="BYG216" s="123"/>
      <c r="BYH216" s="123"/>
      <c r="BYI216" s="123"/>
      <c r="BYJ216" s="123"/>
      <c r="BYK216" s="123"/>
      <c r="BYL216" s="123"/>
      <c r="BYM216" s="123"/>
      <c r="BYN216" s="123"/>
      <c r="BYO216" s="123"/>
      <c r="BYP216" s="123"/>
      <c r="BYQ216" s="123"/>
      <c r="BYR216" s="123"/>
      <c r="BYS216" s="123"/>
      <c r="BYT216" s="123"/>
      <c r="BYU216" s="123"/>
      <c r="BYV216" s="123"/>
      <c r="BYW216" s="122"/>
      <c r="BYX216" s="123"/>
      <c r="BYY216" s="123"/>
      <c r="BYZ216" s="123"/>
      <c r="BZA216" s="123"/>
      <c r="BZB216" s="123"/>
      <c r="BZC216" s="123"/>
      <c r="BZD216" s="123"/>
      <c r="BZE216" s="123"/>
      <c r="BZF216" s="123"/>
      <c r="BZG216" s="123"/>
      <c r="BZH216" s="123"/>
      <c r="BZI216" s="123"/>
      <c r="BZJ216" s="123"/>
      <c r="BZK216" s="123"/>
      <c r="BZL216" s="123"/>
      <c r="BZM216" s="123"/>
      <c r="BZN216" s="123"/>
      <c r="BZO216" s="123"/>
      <c r="BZP216" s="123"/>
      <c r="BZQ216" s="123"/>
      <c r="BZR216" s="123"/>
      <c r="BZS216" s="122"/>
      <c r="BZT216" s="123"/>
      <c r="BZU216" s="123"/>
      <c r="BZV216" s="123"/>
      <c r="BZW216" s="123"/>
      <c r="BZX216" s="123"/>
      <c r="BZY216" s="123"/>
      <c r="BZZ216" s="123"/>
      <c r="CAA216" s="123"/>
      <c r="CAB216" s="123"/>
      <c r="CAC216" s="123"/>
      <c r="CAD216" s="123"/>
      <c r="CAE216" s="123"/>
      <c r="CAF216" s="123"/>
      <c r="CAG216" s="123"/>
      <c r="CAH216" s="123"/>
      <c r="CAI216" s="123"/>
      <c r="CAJ216" s="123"/>
      <c r="CAK216" s="123"/>
      <c r="CAL216" s="123"/>
      <c r="CAM216" s="123"/>
      <c r="CAN216" s="123"/>
      <c r="CAO216" s="122"/>
      <c r="CAP216" s="123"/>
      <c r="CAQ216" s="123"/>
      <c r="CAR216" s="123"/>
      <c r="CAS216" s="123"/>
      <c r="CAT216" s="123"/>
      <c r="CAU216" s="123"/>
      <c r="CAV216" s="123"/>
      <c r="CAW216" s="123"/>
      <c r="CAX216" s="123"/>
      <c r="CAY216" s="123"/>
      <c r="CAZ216" s="123"/>
      <c r="CBA216" s="123"/>
      <c r="CBB216" s="123"/>
      <c r="CBC216" s="123"/>
      <c r="CBD216" s="123"/>
      <c r="CBE216" s="123"/>
      <c r="CBF216" s="123"/>
      <c r="CBG216" s="123"/>
      <c r="CBH216" s="123"/>
      <c r="CBI216" s="123"/>
      <c r="CBJ216" s="123"/>
      <c r="CBK216" s="122"/>
      <c r="CBL216" s="123"/>
      <c r="CBM216" s="123"/>
      <c r="CBN216" s="123"/>
      <c r="CBO216" s="123"/>
      <c r="CBP216" s="123"/>
      <c r="CBQ216" s="123"/>
      <c r="CBR216" s="123"/>
      <c r="CBS216" s="123"/>
      <c r="CBT216" s="123"/>
      <c r="CBU216" s="123"/>
      <c r="CBV216" s="123"/>
      <c r="CBW216" s="123"/>
      <c r="CBX216" s="123"/>
      <c r="CBY216" s="123"/>
      <c r="CBZ216" s="123"/>
      <c r="CCA216" s="123"/>
      <c r="CCB216" s="123"/>
      <c r="CCC216" s="123"/>
      <c r="CCD216" s="123"/>
      <c r="CCE216" s="123"/>
      <c r="CCF216" s="123"/>
      <c r="CCG216" s="122"/>
      <c r="CCH216" s="123"/>
      <c r="CCI216" s="123"/>
      <c r="CCJ216" s="123"/>
      <c r="CCK216" s="123"/>
      <c r="CCL216" s="123"/>
      <c r="CCM216" s="123"/>
      <c r="CCN216" s="123"/>
      <c r="CCO216" s="123"/>
      <c r="CCP216" s="123"/>
      <c r="CCQ216" s="123"/>
      <c r="CCR216" s="123"/>
      <c r="CCS216" s="123"/>
      <c r="CCT216" s="123"/>
      <c r="CCU216" s="123"/>
      <c r="CCV216" s="123"/>
      <c r="CCW216" s="123"/>
      <c r="CCX216" s="123"/>
      <c r="CCY216" s="123"/>
      <c r="CCZ216" s="123"/>
      <c r="CDA216" s="123"/>
      <c r="CDB216" s="123"/>
      <c r="CDC216" s="122"/>
      <c r="CDD216" s="123"/>
      <c r="CDE216" s="123"/>
      <c r="CDF216" s="123"/>
      <c r="CDG216" s="123"/>
      <c r="CDH216" s="123"/>
      <c r="CDI216" s="123"/>
      <c r="CDJ216" s="123"/>
      <c r="CDK216" s="123"/>
      <c r="CDL216" s="123"/>
      <c r="CDM216" s="123"/>
      <c r="CDN216" s="123"/>
      <c r="CDO216" s="123"/>
      <c r="CDP216" s="123"/>
      <c r="CDQ216" s="123"/>
      <c r="CDR216" s="123"/>
      <c r="CDS216" s="123"/>
      <c r="CDT216" s="123"/>
      <c r="CDU216" s="123"/>
      <c r="CDV216" s="123"/>
      <c r="CDW216" s="123"/>
      <c r="CDX216" s="123"/>
      <c r="CDY216" s="122"/>
      <c r="CDZ216" s="123"/>
      <c r="CEA216" s="123"/>
      <c r="CEB216" s="123"/>
      <c r="CEC216" s="123"/>
      <c r="CED216" s="123"/>
      <c r="CEE216" s="123"/>
      <c r="CEF216" s="123"/>
      <c r="CEG216" s="123"/>
      <c r="CEH216" s="123"/>
      <c r="CEI216" s="123"/>
      <c r="CEJ216" s="123"/>
      <c r="CEK216" s="123"/>
      <c r="CEL216" s="123"/>
      <c r="CEM216" s="123"/>
      <c r="CEN216" s="123"/>
      <c r="CEO216" s="123"/>
      <c r="CEP216" s="123"/>
      <c r="CEQ216" s="123"/>
      <c r="CER216" s="123"/>
      <c r="CES216" s="123"/>
      <c r="CET216" s="123"/>
      <c r="CEU216" s="122"/>
      <c r="CEV216" s="123"/>
      <c r="CEW216" s="123"/>
      <c r="CEX216" s="123"/>
      <c r="CEY216" s="123"/>
      <c r="CEZ216" s="123"/>
      <c r="CFA216" s="123"/>
      <c r="CFB216" s="123"/>
      <c r="CFC216" s="123"/>
      <c r="CFD216" s="123"/>
      <c r="CFE216" s="123"/>
      <c r="CFF216" s="123"/>
      <c r="CFG216" s="123"/>
      <c r="CFH216" s="123"/>
      <c r="CFI216" s="123"/>
      <c r="CFJ216" s="123"/>
      <c r="CFK216" s="123"/>
      <c r="CFL216" s="123"/>
      <c r="CFM216" s="123"/>
      <c r="CFN216" s="123"/>
      <c r="CFO216" s="123"/>
      <c r="CFP216" s="123"/>
      <c r="CFQ216" s="122"/>
      <c r="CFR216" s="123"/>
      <c r="CFS216" s="123"/>
      <c r="CFT216" s="123"/>
      <c r="CFU216" s="123"/>
      <c r="CFV216" s="123"/>
      <c r="CFW216" s="123"/>
      <c r="CFX216" s="123"/>
      <c r="CFY216" s="123"/>
      <c r="CFZ216" s="123"/>
      <c r="CGA216" s="123"/>
      <c r="CGB216" s="123"/>
      <c r="CGC216" s="123"/>
      <c r="CGD216" s="123"/>
      <c r="CGE216" s="123"/>
      <c r="CGF216" s="123"/>
      <c r="CGG216" s="123"/>
      <c r="CGH216" s="123"/>
      <c r="CGI216" s="123"/>
      <c r="CGJ216" s="123"/>
      <c r="CGK216" s="123"/>
      <c r="CGL216" s="123"/>
      <c r="CGM216" s="122"/>
      <c r="CGN216" s="123"/>
      <c r="CGO216" s="123"/>
      <c r="CGP216" s="123"/>
      <c r="CGQ216" s="123"/>
      <c r="CGR216" s="123"/>
      <c r="CGS216" s="123"/>
      <c r="CGT216" s="123"/>
      <c r="CGU216" s="123"/>
      <c r="CGV216" s="123"/>
      <c r="CGW216" s="123"/>
      <c r="CGX216" s="123"/>
      <c r="CGY216" s="123"/>
      <c r="CGZ216" s="123"/>
      <c r="CHA216" s="123"/>
      <c r="CHB216" s="123"/>
      <c r="CHC216" s="123"/>
      <c r="CHD216" s="123"/>
      <c r="CHE216" s="123"/>
      <c r="CHF216" s="123"/>
      <c r="CHG216" s="123"/>
      <c r="CHH216" s="123"/>
      <c r="CHI216" s="122"/>
      <c r="CHJ216" s="123"/>
      <c r="CHK216" s="123"/>
      <c r="CHL216" s="123"/>
      <c r="CHM216" s="123"/>
      <c r="CHN216" s="123"/>
      <c r="CHO216" s="123"/>
      <c r="CHP216" s="123"/>
      <c r="CHQ216" s="123"/>
      <c r="CHR216" s="123"/>
      <c r="CHS216" s="123"/>
      <c r="CHT216" s="123"/>
      <c r="CHU216" s="123"/>
      <c r="CHV216" s="123"/>
      <c r="CHW216" s="123"/>
      <c r="CHX216" s="123"/>
      <c r="CHY216" s="123"/>
      <c r="CHZ216" s="123"/>
      <c r="CIA216" s="123"/>
      <c r="CIB216" s="123"/>
      <c r="CIC216" s="123"/>
      <c r="CID216" s="123"/>
      <c r="CIE216" s="122"/>
      <c r="CIF216" s="123"/>
      <c r="CIG216" s="123"/>
      <c r="CIH216" s="123"/>
      <c r="CII216" s="123"/>
      <c r="CIJ216" s="123"/>
      <c r="CIK216" s="123"/>
      <c r="CIL216" s="123"/>
      <c r="CIM216" s="123"/>
      <c r="CIN216" s="123"/>
      <c r="CIO216" s="123"/>
      <c r="CIP216" s="123"/>
      <c r="CIQ216" s="123"/>
      <c r="CIR216" s="123"/>
      <c r="CIS216" s="123"/>
      <c r="CIT216" s="123"/>
      <c r="CIU216" s="123"/>
      <c r="CIV216" s="123"/>
      <c r="CIW216" s="123"/>
      <c r="CIX216" s="123"/>
      <c r="CIY216" s="123"/>
      <c r="CIZ216" s="123"/>
      <c r="CJA216" s="122"/>
      <c r="CJB216" s="123"/>
      <c r="CJC216" s="123"/>
      <c r="CJD216" s="123"/>
      <c r="CJE216" s="123"/>
      <c r="CJF216" s="123"/>
      <c r="CJG216" s="123"/>
      <c r="CJH216" s="123"/>
      <c r="CJI216" s="123"/>
      <c r="CJJ216" s="123"/>
      <c r="CJK216" s="123"/>
      <c r="CJL216" s="123"/>
      <c r="CJM216" s="123"/>
      <c r="CJN216" s="123"/>
      <c r="CJO216" s="123"/>
      <c r="CJP216" s="123"/>
      <c r="CJQ216" s="123"/>
      <c r="CJR216" s="123"/>
      <c r="CJS216" s="123"/>
      <c r="CJT216" s="123"/>
      <c r="CJU216" s="123"/>
      <c r="CJV216" s="123"/>
      <c r="CJW216" s="122"/>
      <c r="CJX216" s="123"/>
      <c r="CJY216" s="123"/>
      <c r="CJZ216" s="123"/>
      <c r="CKA216" s="123"/>
      <c r="CKB216" s="123"/>
      <c r="CKC216" s="123"/>
      <c r="CKD216" s="123"/>
      <c r="CKE216" s="123"/>
      <c r="CKF216" s="123"/>
      <c r="CKG216" s="123"/>
      <c r="CKH216" s="123"/>
      <c r="CKI216" s="123"/>
      <c r="CKJ216" s="123"/>
      <c r="CKK216" s="123"/>
      <c r="CKL216" s="123"/>
      <c r="CKM216" s="123"/>
      <c r="CKN216" s="123"/>
      <c r="CKO216" s="123"/>
      <c r="CKP216" s="123"/>
      <c r="CKQ216" s="123"/>
      <c r="CKR216" s="123"/>
      <c r="CKS216" s="122"/>
      <c r="CKT216" s="123"/>
      <c r="CKU216" s="123"/>
      <c r="CKV216" s="123"/>
      <c r="CKW216" s="123"/>
      <c r="CKX216" s="123"/>
      <c r="CKY216" s="123"/>
      <c r="CKZ216" s="123"/>
      <c r="CLA216" s="123"/>
      <c r="CLB216" s="123"/>
      <c r="CLC216" s="123"/>
      <c r="CLD216" s="123"/>
      <c r="CLE216" s="123"/>
      <c r="CLF216" s="123"/>
      <c r="CLG216" s="123"/>
      <c r="CLH216" s="123"/>
      <c r="CLI216" s="123"/>
      <c r="CLJ216" s="123"/>
      <c r="CLK216" s="123"/>
      <c r="CLL216" s="123"/>
      <c r="CLM216" s="123"/>
      <c r="CLN216" s="123"/>
      <c r="CLO216" s="122"/>
      <c r="CLP216" s="123"/>
      <c r="CLQ216" s="123"/>
      <c r="CLR216" s="123"/>
      <c r="CLS216" s="123"/>
      <c r="CLT216" s="123"/>
      <c r="CLU216" s="123"/>
      <c r="CLV216" s="123"/>
      <c r="CLW216" s="123"/>
      <c r="CLX216" s="123"/>
      <c r="CLY216" s="123"/>
      <c r="CLZ216" s="123"/>
      <c r="CMA216" s="123"/>
      <c r="CMB216" s="123"/>
      <c r="CMC216" s="123"/>
      <c r="CMD216" s="123"/>
      <c r="CME216" s="123"/>
      <c r="CMF216" s="123"/>
      <c r="CMG216" s="123"/>
      <c r="CMH216" s="123"/>
      <c r="CMI216" s="123"/>
      <c r="CMJ216" s="123"/>
      <c r="CMK216" s="122"/>
      <c r="CML216" s="123"/>
      <c r="CMM216" s="123"/>
      <c r="CMN216" s="123"/>
      <c r="CMO216" s="123"/>
      <c r="CMP216" s="123"/>
      <c r="CMQ216" s="123"/>
      <c r="CMR216" s="123"/>
      <c r="CMS216" s="123"/>
      <c r="CMT216" s="123"/>
      <c r="CMU216" s="123"/>
      <c r="CMV216" s="123"/>
      <c r="CMW216" s="123"/>
      <c r="CMX216" s="123"/>
      <c r="CMY216" s="123"/>
      <c r="CMZ216" s="123"/>
      <c r="CNA216" s="123"/>
      <c r="CNB216" s="123"/>
      <c r="CNC216" s="123"/>
      <c r="CND216" s="123"/>
      <c r="CNE216" s="123"/>
      <c r="CNF216" s="123"/>
      <c r="CNG216" s="122"/>
      <c r="CNH216" s="123"/>
      <c r="CNI216" s="123"/>
      <c r="CNJ216" s="123"/>
      <c r="CNK216" s="123"/>
      <c r="CNL216" s="123"/>
      <c r="CNM216" s="123"/>
      <c r="CNN216" s="123"/>
      <c r="CNO216" s="123"/>
      <c r="CNP216" s="123"/>
      <c r="CNQ216" s="123"/>
      <c r="CNR216" s="123"/>
      <c r="CNS216" s="123"/>
      <c r="CNT216" s="123"/>
      <c r="CNU216" s="123"/>
      <c r="CNV216" s="123"/>
      <c r="CNW216" s="123"/>
      <c r="CNX216" s="123"/>
      <c r="CNY216" s="123"/>
      <c r="CNZ216" s="123"/>
      <c r="COA216" s="123"/>
      <c r="COB216" s="123"/>
      <c r="COC216" s="122"/>
      <c r="COD216" s="123"/>
      <c r="COE216" s="123"/>
      <c r="COF216" s="123"/>
      <c r="COG216" s="123"/>
      <c r="COH216" s="123"/>
      <c r="COI216" s="123"/>
      <c r="COJ216" s="123"/>
      <c r="COK216" s="123"/>
      <c r="COL216" s="123"/>
      <c r="COM216" s="123"/>
      <c r="CON216" s="123"/>
      <c r="COO216" s="123"/>
      <c r="COP216" s="123"/>
      <c r="COQ216" s="123"/>
      <c r="COR216" s="123"/>
      <c r="COS216" s="123"/>
      <c r="COT216" s="123"/>
      <c r="COU216" s="123"/>
      <c r="COV216" s="123"/>
      <c r="COW216" s="123"/>
      <c r="COX216" s="123"/>
      <c r="COY216" s="122"/>
      <c r="COZ216" s="123"/>
      <c r="CPA216" s="123"/>
      <c r="CPB216" s="123"/>
      <c r="CPC216" s="123"/>
      <c r="CPD216" s="123"/>
      <c r="CPE216" s="123"/>
      <c r="CPF216" s="123"/>
      <c r="CPG216" s="123"/>
      <c r="CPH216" s="123"/>
      <c r="CPI216" s="123"/>
      <c r="CPJ216" s="123"/>
      <c r="CPK216" s="123"/>
      <c r="CPL216" s="123"/>
      <c r="CPM216" s="123"/>
      <c r="CPN216" s="123"/>
      <c r="CPO216" s="123"/>
      <c r="CPP216" s="123"/>
      <c r="CPQ216" s="123"/>
      <c r="CPR216" s="123"/>
      <c r="CPS216" s="123"/>
      <c r="CPT216" s="123"/>
      <c r="CPU216" s="122"/>
      <c r="CPV216" s="123"/>
      <c r="CPW216" s="123"/>
      <c r="CPX216" s="123"/>
      <c r="CPY216" s="123"/>
      <c r="CPZ216" s="123"/>
      <c r="CQA216" s="123"/>
      <c r="CQB216" s="123"/>
      <c r="CQC216" s="123"/>
      <c r="CQD216" s="123"/>
      <c r="CQE216" s="123"/>
      <c r="CQF216" s="123"/>
      <c r="CQG216" s="123"/>
      <c r="CQH216" s="123"/>
      <c r="CQI216" s="123"/>
      <c r="CQJ216" s="123"/>
      <c r="CQK216" s="123"/>
      <c r="CQL216" s="123"/>
      <c r="CQM216" s="123"/>
      <c r="CQN216" s="123"/>
      <c r="CQO216" s="123"/>
      <c r="CQP216" s="123"/>
      <c r="CQQ216" s="122"/>
      <c r="CQR216" s="123"/>
      <c r="CQS216" s="123"/>
      <c r="CQT216" s="123"/>
      <c r="CQU216" s="123"/>
      <c r="CQV216" s="123"/>
      <c r="CQW216" s="123"/>
      <c r="CQX216" s="123"/>
      <c r="CQY216" s="123"/>
      <c r="CQZ216" s="123"/>
      <c r="CRA216" s="123"/>
      <c r="CRB216" s="123"/>
      <c r="CRC216" s="123"/>
      <c r="CRD216" s="123"/>
      <c r="CRE216" s="123"/>
      <c r="CRF216" s="123"/>
      <c r="CRG216" s="123"/>
      <c r="CRH216" s="123"/>
      <c r="CRI216" s="123"/>
      <c r="CRJ216" s="123"/>
      <c r="CRK216" s="123"/>
      <c r="CRL216" s="123"/>
      <c r="CRM216" s="122"/>
      <c r="CRN216" s="123"/>
      <c r="CRO216" s="123"/>
      <c r="CRP216" s="123"/>
      <c r="CRQ216" s="123"/>
      <c r="CRR216" s="123"/>
      <c r="CRS216" s="123"/>
      <c r="CRT216" s="123"/>
      <c r="CRU216" s="123"/>
      <c r="CRV216" s="123"/>
      <c r="CRW216" s="123"/>
      <c r="CRX216" s="123"/>
      <c r="CRY216" s="123"/>
      <c r="CRZ216" s="123"/>
      <c r="CSA216" s="123"/>
      <c r="CSB216" s="123"/>
      <c r="CSC216" s="123"/>
      <c r="CSD216" s="123"/>
      <c r="CSE216" s="123"/>
      <c r="CSF216" s="123"/>
      <c r="CSG216" s="123"/>
      <c r="CSH216" s="123"/>
      <c r="CSI216" s="122"/>
      <c r="CSJ216" s="123"/>
      <c r="CSK216" s="123"/>
      <c r="CSL216" s="123"/>
      <c r="CSM216" s="123"/>
      <c r="CSN216" s="123"/>
      <c r="CSO216" s="123"/>
      <c r="CSP216" s="123"/>
      <c r="CSQ216" s="123"/>
      <c r="CSR216" s="123"/>
      <c r="CSS216" s="123"/>
      <c r="CST216" s="123"/>
      <c r="CSU216" s="123"/>
      <c r="CSV216" s="123"/>
      <c r="CSW216" s="123"/>
      <c r="CSX216" s="123"/>
      <c r="CSY216" s="123"/>
      <c r="CSZ216" s="123"/>
      <c r="CTA216" s="123"/>
      <c r="CTB216" s="123"/>
      <c r="CTC216" s="123"/>
      <c r="CTD216" s="123"/>
      <c r="CTE216" s="122"/>
      <c r="CTF216" s="123"/>
      <c r="CTG216" s="123"/>
      <c r="CTH216" s="123"/>
      <c r="CTI216" s="123"/>
      <c r="CTJ216" s="123"/>
      <c r="CTK216" s="123"/>
      <c r="CTL216" s="123"/>
      <c r="CTM216" s="123"/>
      <c r="CTN216" s="123"/>
      <c r="CTO216" s="123"/>
      <c r="CTP216" s="123"/>
      <c r="CTQ216" s="123"/>
      <c r="CTR216" s="123"/>
      <c r="CTS216" s="123"/>
      <c r="CTT216" s="123"/>
      <c r="CTU216" s="123"/>
      <c r="CTV216" s="123"/>
      <c r="CTW216" s="123"/>
      <c r="CTX216" s="123"/>
      <c r="CTY216" s="123"/>
      <c r="CTZ216" s="123"/>
      <c r="CUA216" s="122"/>
      <c r="CUB216" s="123"/>
      <c r="CUC216" s="123"/>
      <c r="CUD216" s="123"/>
      <c r="CUE216" s="123"/>
      <c r="CUF216" s="123"/>
      <c r="CUG216" s="123"/>
      <c r="CUH216" s="123"/>
      <c r="CUI216" s="123"/>
      <c r="CUJ216" s="123"/>
      <c r="CUK216" s="123"/>
      <c r="CUL216" s="123"/>
      <c r="CUM216" s="123"/>
      <c r="CUN216" s="123"/>
      <c r="CUO216" s="123"/>
      <c r="CUP216" s="123"/>
      <c r="CUQ216" s="123"/>
      <c r="CUR216" s="123"/>
      <c r="CUS216" s="123"/>
      <c r="CUT216" s="123"/>
      <c r="CUU216" s="123"/>
      <c r="CUV216" s="123"/>
      <c r="CUW216" s="122"/>
      <c r="CUX216" s="123"/>
      <c r="CUY216" s="123"/>
      <c r="CUZ216" s="123"/>
      <c r="CVA216" s="123"/>
      <c r="CVB216" s="123"/>
      <c r="CVC216" s="123"/>
      <c r="CVD216" s="123"/>
      <c r="CVE216" s="123"/>
      <c r="CVF216" s="123"/>
      <c r="CVG216" s="123"/>
      <c r="CVH216" s="123"/>
      <c r="CVI216" s="123"/>
      <c r="CVJ216" s="123"/>
      <c r="CVK216" s="123"/>
      <c r="CVL216" s="123"/>
      <c r="CVM216" s="123"/>
      <c r="CVN216" s="123"/>
      <c r="CVO216" s="123"/>
      <c r="CVP216" s="123"/>
      <c r="CVQ216" s="123"/>
      <c r="CVR216" s="123"/>
      <c r="CVS216" s="122"/>
      <c r="CVT216" s="123"/>
      <c r="CVU216" s="123"/>
      <c r="CVV216" s="123"/>
      <c r="CVW216" s="123"/>
      <c r="CVX216" s="123"/>
      <c r="CVY216" s="123"/>
      <c r="CVZ216" s="123"/>
      <c r="CWA216" s="123"/>
      <c r="CWB216" s="123"/>
      <c r="CWC216" s="123"/>
      <c r="CWD216" s="123"/>
      <c r="CWE216" s="123"/>
      <c r="CWF216" s="123"/>
      <c r="CWG216" s="123"/>
      <c r="CWH216" s="123"/>
      <c r="CWI216" s="123"/>
      <c r="CWJ216" s="123"/>
      <c r="CWK216" s="123"/>
      <c r="CWL216" s="123"/>
      <c r="CWM216" s="123"/>
      <c r="CWN216" s="123"/>
      <c r="CWO216" s="122"/>
      <c r="CWP216" s="123"/>
      <c r="CWQ216" s="123"/>
      <c r="CWR216" s="123"/>
      <c r="CWS216" s="123"/>
      <c r="CWT216" s="123"/>
      <c r="CWU216" s="123"/>
      <c r="CWV216" s="123"/>
      <c r="CWW216" s="123"/>
      <c r="CWX216" s="123"/>
      <c r="CWY216" s="123"/>
      <c r="CWZ216" s="123"/>
      <c r="CXA216" s="123"/>
      <c r="CXB216" s="123"/>
      <c r="CXC216" s="123"/>
      <c r="CXD216" s="123"/>
      <c r="CXE216" s="123"/>
      <c r="CXF216" s="123"/>
      <c r="CXG216" s="123"/>
      <c r="CXH216" s="123"/>
      <c r="CXI216" s="123"/>
      <c r="CXJ216" s="123"/>
      <c r="CXK216" s="122"/>
      <c r="CXL216" s="123"/>
      <c r="CXM216" s="123"/>
      <c r="CXN216" s="123"/>
      <c r="CXO216" s="123"/>
      <c r="CXP216" s="123"/>
      <c r="CXQ216" s="123"/>
      <c r="CXR216" s="123"/>
      <c r="CXS216" s="123"/>
      <c r="CXT216" s="123"/>
      <c r="CXU216" s="123"/>
      <c r="CXV216" s="123"/>
      <c r="CXW216" s="123"/>
      <c r="CXX216" s="123"/>
      <c r="CXY216" s="123"/>
      <c r="CXZ216" s="123"/>
      <c r="CYA216" s="123"/>
      <c r="CYB216" s="123"/>
      <c r="CYC216" s="123"/>
      <c r="CYD216" s="123"/>
      <c r="CYE216" s="123"/>
      <c r="CYF216" s="123"/>
      <c r="CYG216" s="122"/>
      <c r="CYH216" s="123"/>
      <c r="CYI216" s="123"/>
      <c r="CYJ216" s="123"/>
      <c r="CYK216" s="123"/>
      <c r="CYL216" s="123"/>
      <c r="CYM216" s="123"/>
      <c r="CYN216" s="123"/>
      <c r="CYO216" s="123"/>
      <c r="CYP216" s="123"/>
      <c r="CYQ216" s="123"/>
      <c r="CYR216" s="123"/>
      <c r="CYS216" s="123"/>
      <c r="CYT216" s="123"/>
      <c r="CYU216" s="123"/>
      <c r="CYV216" s="123"/>
      <c r="CYW216" s="123"/>
      <c r="CYX216" s="123"/>
      <c r="CYY216" s="123"/>
      <c r="CYZ216" s="123"/>
      <c r="CZA216" s="123"/>
      <c r="CZB216" s="123"/>
      <c r="CZC216" s="122"/>
      <c r="CZD216" s="123"/>
      <c r="CZE216" s="123"/>
      <c r="CZF216" s="123"/>
      <c r="CZG216" s="123"/>
      <c r="CZH216" s="123"/>
      <c r="CZI216" s="123"/>
      <c r="CZJ216" s="123"/>
      <c r="CZK216" s="123"/>
      <c r="CZL216" s="123"/>
      <c r="CZM216" s="123"/>
      <c r="CZN216" s="123"/>
      <c r="CZO216" s="123"/>
      <c r="CZP216" s="123"/>
      <c r="CZQ216" s="123"/>
      <c r="CZR216" s="123"/>
      <c r="CZS216" s="123"/>
      <c r="CZT216" s="123"/>
      <c r="CZU216" s="123"/>
      <c r="CZV216" s="123"/>
      <c r="CZW216" s="123"/>
      <c r="CZX216" s="123"/>
      <c r="CZY216" s="122"/>
      <c r="CZZ216" s="123"/>
      <c r="DAA216" s="123"/>
      <c r="DAB216" s="123"/>
      <c r="DAC216" s="123"/>
      <c r="DAD216" s="123"/>
      <c r="DAE216" s="123"/>
      <c r="DAF216" s="123"/>
      <c r="DAG216" s="123"/>
      <c r="DAH216" s="123"/>
      <c r="DAI216" s="123"/>
      <c r="DAJ216" s="123"/>
      <c r="DAK216" s="123"/>
      <c r="DAL216" s="123"/>
      <c r="DAM216" s="123"/>
      <c r="DAN216" s="123"/>
      <c r="DAO216" s="123"/>
      <c r="DAP216" s="123"/>
      <c r="DAQ216" s="123"/>
      <c r="DAR216" s="123"/>
      <c r="DAS216" s="123"/>
      <c r="DAT216" s="123"/>
      <c r="DAU216" s="122"/>
      <c r="DAV216" s="123"/>
      <c r="DAW216" s="123"/>
      <c r="DAX216" s="123"/>
      <c r="DAY216" s="123"/>
      <c r="DAZ216" s="123"/>
      <c r="DBA216" s="123"/>
      <c r="DBB216" s="123"/>
      <c r="DBC216" s="123"/>
      <c r="DBD216" s="123"/>
      <c r="DBE216" s="123"/>
      <c r="DBF216" s="123"/>
      <c r="DBG216" s="123"/>
      <c r="DBH216" s="123"/>
      <c r="DBI216" s="123"/>
      <c r="DBJ216" s="123"/>
      <c r="DBK216" s="123"/>
      <c r="DBL216" s="123"/>
      <c r="DBM216" s="123"/>
      <c r="DBN216" s="123"/>
      <c r="DBO216" s="123"/>
      <c r="DBP216" s="123"/>
      <c r="DBQ216" s="122"/>
      <c r="DBR216" s="123"/>
      <c r="DBS216" s="123"/>
      <c r="DBT216" s="123"/>
      <c r="DBU216" s="123"/>
      <c r="DBV216" s="123"/>
      <c r="DBW216" s="123"/>
      <c r="DBX216" s="123"/>
      <c r="DBY216" s="123"/>
      <c r="DBZ216" s="123"/>
      <c r="DCA216" s="123"/>
      <c r="DCB216" s="123"/>
      <c r="DCC216" s="123"/>
      <c r="DCD216" s="123"/>
      <c r="DCE216" s="123"/>
      <c r="DCF216" s="123"/>
      <c r="DCG216" s="123"/>
      <c r="DCH216" s="123"/>
      <c r="DCI216" s="123"/>
      <c r="DCJ216" s="123"/>
      <c r="DCK216" s="123"/>
      <c r="DCL216" s="123"/>
      <c r="DCM216" s="122"/>
      <c r="DCN216" s="123"/>
      <c r="DCO216" s="123"/>
      <c r="DCP216" s="123"/>
      <c r="DCQ216" s="123"/>
      <c r="DCR216" s="123"/>
      <c r="DCS216" s="123"/>
      <c r="DCT216" s="123"/>
      <c r="DCU216" s="123"/>
      <c r="DCV216" s="123"/>
      <c r="DCW216" s="123"/>
      <c r="DCX216" s="123"/>
      <c r="DCY216" s="123"/>
      <c r="DCZ216" s="123"/>
      <c r="DDA216" s="123"/>
      <c r="DDB216" s="123"/>
      <c r="DDC216" s="123"/>
      <c r="DDD216" s="123"/>
      <c r="DDE216" s="123"/>
      <c r="DDF216" s="123"/>
      <c r="DDG216" s="123"/>
      <c r="DDH216" s="123"/>
      <c r="DDI216" s="122"/>
      <c r="DDJ216" s="123"/>
      <c r="DDK216" s="123"/>
      <c r="DDL216" s="123"/>
      <c r="DDM216" s="123"/>
      <c r="DDN216" s="123"/>
      <c r="DDO216" s="123"/>
      <c r="DDP216" s="123"/>
      <c r="DDQ216" s="123"/>
      <c r="DDR216" s="123"/>
      <c r="DDS216" s="123"/>
      <c r="DDT216" s="123"/>
      <c r="DDU216" s="123"/>
      <c r="DDV216" s="123"/>
      <c r="DDW216" s="123"/>
      <c r="DDX216" s="123"/>
      <c r="DDY216" s="123"/>
      <c r="DDZ216" s="123"/>
      <c r="DEA216" s="123"/>
      <c r="DEB216" s="123"/>
      <c r="DEC216" s="123"/>
      <c r="DED216" s="123"/>
      <c r="DEE216" s="122"/>
      <c r="DEF216" s="123"/>
      <c r="DEG216" s="123"/>
      <c r="DEH216" s="123"/>
      <c r="DEI216" s="123"/>
      <c r="DEJ216" s="123"/>
      <c r="DEK216" s="123"/>
      <c r="DEL216" s="123"/>
      <c r="DEM216" s="123"/>
      <c r="DEN216" s="123"/>
      <c r="DEO216" s="123"/>
      <c r="DEP216" s="123"/>
      <c r="DEQ216" s="123"/>
      <c r="DER216" s="123"/>
      <c r="DES216" s="123"/>
      <c r="DET216" s="123"/>
      <c r="DEU216" s="123"/>
      <c r="DEV216" s="123"/>
      <c r="DEW216" s="123"/>
      <c r="DEX216" s="123"/>
      <c r="DEY216" s="123"/>
      <c r="DEZ216" s="123"/>
      <c r="DFA216" s="122"/>
      <c r="DFB216" s="123"/>
      <c r="DFC216" s="123"/>
      <c r="DFD216" s="123"/>
      <c r="DFE216" s="123"/>
      <c r="DFF216" s="123"/>
      <c r="DFG216" s="123"/>
      <c r="DFH216" s="123"/>
      <c r="DFI216" s="123"/>
      <c r="DFJ216" s="123"/>
      <c r="DFK216" s="123"/>
      <c r="DFL216" s="123"/>
      <c r="DFM216" s="123"/>
      <c r="DFN216" s="123"/>
      <c r="DFO216" s="123"/>
      <c r="DFP216" s="123"/>
      <c r="DFQ216" s="123"/>
      <c r="DFR216" s="123"/>
      <c r="DFS216" s="123"/>
      <c r="DFT216" s="123"/>
      <c r="DFU216" s="123"/>
      <c r="DFV216" s="123"/>
      <c r="DFW216" s="122"/>
      <c r="DFX216" s="123"/>
      <c r="DFY216" s="123"/>
      <c r="DFZ216" s="123"/>
      <c r="DGA216" s="123"/>
      <c r="DGB216" s="123"/>
      <c r="DGC216" s="123"/>
      <c r="DGD216" s="123"/>
      <c r="DGE216" s="123"/>
      <c r="DGF216" s="123"/>
      <c r="DGG216" s="123"/>
      <c r="DGH216" s="123"/>
      <c r="DGI216" s="123"/>
      <c r="DGJ216" s="123"/>
      <c r="DGK216" s="123"/>
      <c r="DGL216" s="123"/>
      <c r="DGM216" s="123"/>
      <c r="DGN216" s="123"/>
      <c r="DGO216" s="123"/>
      <c r="DGP216" s="123"/>
      <c r="DGQ216" s="123"/>
      <c r="DGR216" s="123"/>
      <c r="DGS216" s="122"/>
      <c r="DGT216" s="123"/>
      <c r="DGU216" s="123"/>
      <c r="DGV216" s="123"/>
      <c r="DGW216" s="123"/>
      <c r="DGX216" s="123"/>
      <c r="DGY216" s="123"/>
      <c r="DGZ216" s="123"/>
      <c r="DHA216" s="123"/>
      <c r="DHB216" s="123"/>
      <c r="DHC216" s="123"/>
      <c r="DHD216" s="123"/>
      <c r="DHE216" s="123"/>
      <c r="DHF216" s="123"/>
      <c r="DHG216" s="123"/>
      <c r="DHH216" s="123"/>
      <c r="DHI216" s="123"/>
      <c r="DHJ216" s="123"/>
      <c r="DHK216" s="123"/>
      <c r="DHL216" s="123"/>
      <c r="DHM216" s="123"/>
      <c r="DHN216" s="123"/>
      <c r="DHO216" s="122"/>
      <c r="DHP216" s="123"/>
      <c r="DHQ216" s="123"/>
      <c r="DHR216" s="123"/>
      <c r="DHS216" s="123"/>
      <c r="DHT216" s="123"/>
      <c r="DHU216" s="123"/>
      <c r="DHV216" s="123"/>
      <c r="DHW216" s="123"/>
      <c r="DHX216" s="123"/>
      <c r="DHY216" s="123"/>
      <c r="DHZ216" s="123"/>
      <c r="DIA216" s="123"/>
      <c r="DIB216" s="123"/>
      <c r="DIC216" s="123"/>
      <c r="DID216" s="123"/>
      <c r="DIE216" s="123"/>
      <c r="DIF216" s="123"/>
      <c r="DIG216" s="123"/>
      <c r="DIH216" s="123"/>
      <c r="DII216" s="123"/>
      <c r="DIJ216" s="123"/>
      <c r="DIK216" s="122"/>
      <c r="DIL216" s="123"/>
      <c r="DIM216" s="123"/>
      <c r="DIN216" s="123"/>
      <c r="DIO216" s="123"/>
      <c r="DIP216" s="123"/>
      <c r="DIQ216" s="123"/>
      <c r="DIR216" s="123"/>
      <c r="DIS216" s="123"/>
      <c r="DIT216" s="123"/>
      <c r="DIU216" s="123"/>
      <c r="DIV216" s="123"/>
      <c r="DIW216" s="123"/>
      <c r="DIX216" s="123"/>
      <c r="DIY216" s="123"/>
      <c r="DIZ216" s="123"/>
      <c r="DJA216" s="123"/>
      <c r="DJB216" s="123"/>
      <c r="DJC216" s="123"/>
      <c r="DJD216" s="123"/>
      <c r="DJE216" s="123"/>
      <c r="DJF216" s="123"/>
      <c r="DJG216" s="122"/>
      <c r="DJH216" s="123"/>
      <c r="DJI216" s="123"/>
      <c r="DJJ216" s="123"/>
      <c r="DJK216" s="123"/>
      <c r="DJL216" s="123"/>
      <c r="DJM216" s="123"/>
      <c r="DJN216" s="123"/>
      <c r="DJO216" s="123"/>
      <c r="DJP216" s="123"/>
      <c r="DJQ216" s="123"/>
      <c r="DJR216" s="123"/>
      <c r="DJS216" s="123"/>
      <c r="DJT216" s="123"/>
      <c r="DJU216" s="123"/>
      <c r="DJV216" s="123"/>
      <c r="DJW216" s="123"/>
      <c r="DJX216" s="123"/>
      <c r="DJY216" s="123"/>
      <c r="DJZ216" s="123"/>
      <c r="DKA216" s="123"/>
      <c r="DKB216" s="123"/>
      <c r="DKC216" s="122"/>
      <c r="DKD216" s="123"/>
      <c r="DKE216" s="123"/>
      <c r="DKF216" s="123"/>
      <c r="DKG216" s="123"/>
      <c r="DKH216" s="123"/>
      <c r="DKI216" s="123"/>
      <c r="DKJ216" s="123"/>
      <c r="DKK216" s="123"/>
      <c r="DKL216" s="123"/>
      <c r="DKM216" s="123"/>
      <c r="DKN216" s="123"/>
      <c r="DKO216" s="123"/>
      <c r="DKP216" s="123"/>
      <c r="DKQ216" s="123"/>
      <c r="DKR216" s="123"/>
      <c r="DKS216" s="123"/>
      <c r="DKT216" s="123"/>
      <c r="DKU216" s="123"/>
      <c r="DKV216" s="123"/>
      <c r="DKW216" s="123"/>
      <c r="DKX216" s="123"/>
      <c r="DKY216" s="122"/>
      <c r="DKZ216" s="123"/>
      <c r="DLA216" s="123"/>
      <c r="DLB216" s="123"/>
      <c r="DLC216" s="123"/>
      <c r="DLD216" s="123"/>
      <c r="DLE216" s="123"/>
      <c r="DLF216" s="123"/>
      <c r="DLG216" s="123"/>
      <c r="DLH216" s="123"/>
      <c r="DLI216" s="123"/>
      <c r="DLJ216" s="123"/>
      <c r="DLK216" s="123"/>
      <c r="DLL216" s="123"/>
      <c r="DLM216" s="123"/>
      <c r="DLN216" s="123"/>
      <c r="DLO216" s="123"/>
      <c r="DLP216" s="123"/>
      <c r="DLQ216" s="123"/>
      <c r="DLR216" s="123"/>
      <c r="DLS216" s="123"/>
      <c r="DLT216" s="123"/>
      <c r="DLU216" s="122"/>
      <c r="DLV216" s="123"/>
      <c r="DLW216" s="123"/>
      <c r="DLX216" s="123"/>
      <c r="DLY216" s="123"/>
      <c r="DLZ216" s="123"/>
      <c r="DMA216" s="123"/>
      <c r="DMB216" s="123"/>
      <c r="DMC216" s="123"/>
      <c r="DMD216" s="123"/>
      <c r="DME216" s="123"/>
      <c r="DMF216" s="123"/>
      <c r="DMG216" s="123"/>
      <c r="DMH216" s="123"/>
      <c r="DMI216" s="123"/>
      <c r="DMJ216" s="123"/>
      <c r="DMK216" s="123"/>
      <c r="DML216" s="123"/>
      <c r="DMM216" s="123"/>
      <c r="DMN216" s="123"/>
      <c r="DMO216" s="123"/>
      <c r="DMP216" s="123"/>
      <c r="DMQ216" s="122"/>
      <c r="DMR216" s="123"/>
      <c r="DMS216" s="123"/>
      <c r="DMT216" s="123"/>
      <c r="DMU216" s="123"/>
      <c r="DMV216" s="123"/>
      <c r="DMW216" s="123"/>
      <c r="DMX216" s="123"/>
      <c r="DMY216" s="123"/>
      <c r="DMZ216" s="123"/>
      <c r="DNA216" s="123"/>
      <c r="DNB216" s="123"/>
      <c r="DNC216" s="123"/>
      <c r="DND216" s="123"/>
      <c r="DNE216" s="123"/>
      <c r="DNF216" s="123"/>
      <c r="DNG216" s="123"/>
      <c r="DNH216" s="123"/>
      <c r="DNI216" s="123"/>
      <c r="DNJ216" s="123"/>
      <c r="DNK216" s="123"/>
      <c r="DNL216" s="123"/>
      <c r="DNM216" s="122"/>
      <c r="DNN216" s="123"/>
      <c r="DNO216" s="123"/>
      <c r="DNP216" s="123"/>
      <c r="DNQ216" s="123"/>
      <c r="DNR216" s="123"/>
      <c r="DNS216" s="123"/>
      <c r="DNT216" s="123"/>
      <c r="DNU216" s="123"/>
      <c r="DNV216" s="123"/>
      <c r="DNW216" s="123"/>
      <c r="DNX216" s="123"/>
      <c r="DNY216" s="123"/>
      <c r="DNZ216" s="123"/>
      <c r="DOA216" s="123"/>
      <c r="DOB216" s="123"/>
      <c r="DOC216" s="123"/>
      <c r="DOD216" s="123"/>
      <c r="DOE216" s="123"/>
      <c r="DOF216" s="123"/>
      <c r="DOG216" s="123"/>
      <c r="DOH216" s="123"/>
      <c r="DOI216" s="122"/>
      <c r="DOJ216" s="123"/>
      <c r="DOK216" s="123"/>
      <c r="DOL216" s="123"/>
      <c r="DOM216" s="123"/>
      <c r="DON216" s="123"/>
      <c r="DOO216" s="123"/>
      <c r="DOP216" s="123"/>
      <c r="DOQ216" s="123"/>
      <c r="DOR216" s="123"/>
      <c r="DOS216" s="123"/>
      <c r="DOT216" s="123"/>
      <c r="DOU216" s="123"/>
      <c r="DOV216" s="123"/>
      <c r="DOW216" s="123"/>
      <c r="DOX216" s="123"/>
      <c r="DOY216" s="123"/>
      <c r="DOZ216" s="123"/>
      <c r="DPA216" s="123"/>
      <c r="DPB216" s="123"/>
      <c r="DPC216" s="123"/>
      <c r="DPD216" s="123"/>
      <c r="DPE216" s="122"/>
      <c r="DPF216" s="123"/>
      <c r="DPG216" s="123"/>
      <c r="DPH216" s="123"/>
      <c r="DPI216" s="123"/>
      <c r="DPJ216" s="123"/>
      <c r="DPK216" s="123"/>
      <c r="DPL216" s="123"/>
      <c r="DPM216" s="123"/>
      <c r="DPN216" s="123"/>
      <c r="DPO216" s="123"/>
      <c r="DPP216" s="123"/>
      <c r="DPQ216" s="123"/>
      <c r="DPR216" s="123"/>
      <c r="DPS216" s="123"/>
      <c r="DPT216" s="123"/>
      <c r="DPU216" s="123"/>
      <c r="DPV216" s="123"/>
      <c r="DPW216" s="123"/>
      <c r="DPX216" s="123"/>
      <c r="DPY216" s="123"/>
      <c r="DPZ216" s="123"/>
      <c r="DQA216" s="122"/>
      <c r="DQB216" s="123"/>
      <c r="DQC216" s="123"/>
      <c r="DQD216" s="123"/>
      <c r="DQE216" s="123"/>
      <c r="DQF216" s="123"/>
      <c r="DQG216" s="123"/>
      <c r="DQH216" s="123"/>
      <c r="DQI216" s="123"/>
      <c r="DQJ216" s="123"/>
      <c r="DQK216" s="123"/>
      <c r="DQL216" s="123"/>
      <c r="DQM216" s="123"/>
      <c r="DQN216" s="123"/>
      <c r="DQO216" s="123"/>
      <c r="DQP216" s="123"/>
      <c r="DQQ216" s="123"/>
      <c r="DQR216" s="123"/>
      <c r="DQS216" s="123"/>
      <c r="DQT216" s="123"/>
      <c r="DQU216" s="123"/>
      <c r="DQV216" s="123"/>
      <c r="DQW216" s="122"/>
      <c r="DQX216" s="123"/>
      <c r="DQY216" s="123"/>
      <c r="DQZ216" s="123"/>
      <c r="DRA216" s="123"/>
      <c r="DRB216" s="123"/>
      <c r="DRC216" s="123"/>
      <c r="DRD216" s="123"/>
      <c r="DRE216" s="123"/>
      <c r="DRF216" s="123"/>
      <c r="DRG216" s="123"/>
      <c r="DRH216" s="123"/>
      <c r="DRI216" s="123"/>
      <c r="DRJ216" s="123"/>
      <c r="DRK216" s="123"/>
      <c r="DRL216" s="123"/>
      <c r="DRM216" s="123"/>
      <c r="DRN216" s="123"/>
      <c r="DRO216" s="123"/>
      <c r="DRP216" s="123"/>
      <c r="DRQ216" s="123"/>
      <c r="DRR216" s="123"/>
      <c r="DRS216" s="122"/>
      <c r="DRT216" s="123"/>
      <c r="DRU216" s="123"/>
      <c r="DRV216" s="123"/>
      <c r="DRW216" s="123"/>
      <c r="DRX216" s="123"/>
      <c r="DRY216" s="123"/>
      <c r="DRZ216" s="123"/>
      <c r="DSA216" s="123"/>
      <c r="DSB216" s="123"/>
      <c r="DSC216" s="123"/>
      <c r="DSD216" s="123"/>
      <c r="DSE216" s="123"/>
      <c r="DSF216" s="123"/>
      <c r="DSG216" s="123"/>
      <c r="DSH216" s="123"/>
      <c r="DSI216" s="123"/>
      <c r="DSJ216" s="123"/>
      <c r="DSK216" s="123"/>
      <c r="DSL216" s="123"/>
      <c r="DSM216" s="123"/>
      <c r="DSN216" s="123"/>
      <c r="DSO216" s="122"/>
      <c r="DSP216" s="123"/>
      <c r="DSQ216" s="123"/>
      <c r="DSR216" s="123"/>
      <c r="DSS216" s="123"/>
      <c r="DST216" s="123"/>
      <c r="DSU216" s="123"/>
      <c r="DSV216" s="123"/>
      <c r="DSW216" s="123"/>
      <c r="DSX216" s="123"/>
      <c r="DSY216" s="123"/>
      <c r="DSZ216" s="123"/>
      <c r="DTA216" s="123"/>
      <c r="DTB216" s="123"/>
      <c r="DTC216" s="123"/>
      <c r="DTD216" s="123"/>
      <c r="DTE216" s="123"/>
      <c r="DTF216" s="123"/>
      <c r="DTG216" s="123"/>
      <c r="DTH216" s="123"/>
      <c r="DTI216" s="123"/>
      <c r="DTJ216" s="123"/>
      <c r="DTK216" s="122"/>
      <c r="DTL216" s="123"/>
      <c r="DTM216" s="123"/>
      <c r="DTN216" s="123"/>
      <c r="DTO216" s="123"/>
      <c r="DTP216" s="123"/>
      <c r="DTQ216" s="123"/>
      <c r="DTR216" s="123"/>
      <c r="DTS216" s="123"/>
      <c r="DTT216" s="123"/>
      <c r="DTU216" s="123"/>
      <c r="DTV216" s="123"/>
      <c r="DTW216" s="123"/>
      <c r="DTX216" s="123"/>
      <c r="DTY216" s="123"/>
      <c r="DTZ216" s="123"/>
      <c r="DUA216" s="123"/>
      <c r="DUB216" s="123"/>
      <c r="DUC216" s="123"/>
      <c r="DUD216" s="123"/>
      <c r="DUE216" s="123"/>
      <c r="DUF216" s="123"/>
      <c r="DUG216" s="122"/>
      <c r="DUH216" s="123"/>
      <c r="DUI216" s="123"/>
      <c r="DUJ216" s="123"/>
      <c r="DUK216" s="123"/>
      <c r="DUL216" s="123"/>
      <c r="DUM216" s="123"/>
      <c r="DUN216" s="123"/>
      <c r="DUO216" s="123"/>
      <c r="DUP216" s="123"/>
      <c r="DUQ216" s="123"/>
      <c r="DUR216" s="123"/>
      <c r="DUS216" s="123"/>
      <c r="DUT216" s="123"/>
      <c r="DUU216" s="123"/>
      <c r="DUV216" s="123"/>
      <c r="DUW216" s="123"/>
      <c r="DUX216" s="123"/>
      <c r="DUY216" s="123"/>
      <c r="DUZ216" s="123"/>
      <c r="DVA216" s="123"/>
      <c r="DVB216" s="123"/>
      <c r="DVC216" s="122"/>
      <c r="DVD216" s="123"/>
      <c r="DVE216" s="123"/>
      <c r="DVF216" s="123"/>
      <c r="DVG216" s="123"/>
      <c r="DVH216" s="123"/>
      <c r="DVI216" s="123"/>
      <c r="DVJ216" s="123"/>
      <c r="DVK216" s="123"/>
      <c r="DVL216" s="123"/>
      <c r="DVM216" s="123"/>
      <c r="DVN216" s="123"/>
      <c r="DVO216" s="123"/>
      <c r="DVP216" s="123"/>
      <c r="DVQ216" s="123"/>
      <c r="DVR216" s="123"/>
      <c r="DVS216" s="123"/>
      <c r="DVT216" s="123"/>
      <c r="DVU216" s="123"/>
      <c r="DVV216" s="123"/>
      <c r="DVW216" s="123"/>
      <c r="DVX216" s="123"/>
      <c r="DVY216" s="122"/>
      <c r="DVZ216" s="123"/>
      <c r="DWA216" s="123"/>
      <c r="DWB216" s="123"/>
      <c r="DWC216" s="123"/>
      <c r="DWD216" s="123"/>
      <c r="DWE216" s="123"/>
      <c r="DWF216" s="123"/>
      <c r="DWG216" s="123"/>
      <c r="DWH216" s="123"/>
      <c r="DWI216" s="123"/>
      <c r="DWJ216" s="123"/>
      <c r="DWK216" s="123"/>
      <c r="DWL216" s="123"/>
      <c r="DWM216" s="123"/>
      <c r="DWN216" s="123"/>
      <c r="DWO216" s="123"/>
      <c r="DWP216" s="123"/>
      <c r="DWQ216" s="123"/>
      <c r="DWR216" s="123"/>
      <c r="DWS216" s="123"/>
      <c r="DWT216" s="123"/>
      <c r="DWU216" s="122"/>
      <c r="DWV216" s="123"/>
      <c r="DWW216" s="123"/>
      <c r="DWX216" s="123"/>
      <c r="DWY216" s="123"/>
      <c r="DWZ216" s="123"/>
      <c r="DXA216" s="123"/>
      <c r="DXB216" s="123"/>
      <c r="DXC216" s="123"/>
      <c r="DXD216" s="123"/>
      <c r="DXE216" s="123"/>
      <c r="DXF216" s="123"/>
      <c r="DXG216" s="123"/>
      <c r="DXH216" s="123"/>
      <c r="DXI216" s="123"/>
      <c r="DXJ216" s="123"/>
      <c r="DXK216" s="123"/>
      <c r="DXL216" s="123"/>
      <c r="DXM216" s="123"/>
      <c r="DXN216" s="123"/>
      <c r="DXO216" s="123"/>
      <c r="DXP216" s="123"/>
      <c r="DXQ216" s="122"/>
      <c r="DXR216" s="123"/>
      <c r="DXS216" s="123"/>
      <c r="DXT216" s="123"/>
      <c r="DXU216" s="123"/>
      <c r="DXV216" s="123"/>
      <c r="DXW216" s="123"/>
      <c r="DXX216" s="123"/>
      <c r="DXY216" s="123"/>
      <c r="DXZ216" s="123"/>
      <c r="DYA216" s="123"/>
      <c r="DYB216" s="123"/>
      <c r="DYC216" s="123"/>
      <c r="DYD216" s="123"/>
      <c r="DYE216" s="123"/>
      <c r="DYF216" s="123"/>
      <c r="DYG216" s="123"/>
      <c r="DYH216" s="123"/>
      <c r="DYI216" s="123"/>
      <c r="DYJ216" s="123"/>
      <c r="DYK216" s="123"/>
      <c r="DYL216" s="123"/>
      <c r="DYM216" s="122"/>
      <c r="DYN216" s="123"/>
      <c r="DYO216" s="123"/>
      <c r="DYP216" s="123"/>
      <c r="DYQ216" s="123"/>
      <c r="DYR216" s="123"/>
      <c r="DYS216" s="123"/>
      <c r="DYT216" s="123"/>
      <c r="DYU216" s="123"/>
      <c r="DYV216" s="123"/>
      <c r="DYW216" s="123"/>
      <c r="DYX216" s="123"/>
      <c r="DYY216" s="123"/>
      <c r="DYZ216" s="123"/>
      <c r="DZA216" s="123"/>
      <c r="DZB216" s="123"/>
      <c r="DZC216" s="123"/>
      <c r="DZD216" s="123"/>
      <c r="DZE216" s="123"/>
      <c r="DZF216" s="123"/>
      <c r="DZG216" s="123"/>
      <c r="DZH216" s="123"/>
      <c r="DZI216" s="122"/>
      <c r="DZJ216" s="123"/>
      <c r="DZK216" s="123"/>
      <c r="DZL216" s="123"/>
      <c r="DZM216" s="123"/>
      <c r="DZN216" s="123"/>
      <c r="DZO216" s="123"/>
      <c r="DZP216" s="123"/>
      <c r="DZQ216" s="123"/>
      <c r="DZR216" s="123"/>
      <c r="DZS216" s="123"/>
      <c r="DZT216" s="123"/>
      <c r="DZU216" s="123"/>
      <c r="DZV216" s="123"/>
      <c r="DZW216" s="123"/>
      <c r="DZX216" s="123"/>
      <c r="DZY216" s="123"/>
      <c r="DZZ216" s="123"/>
      <c r="EAA216" s="123"/>
      <c r="EAB216" s="123"/>
      <c r="EAC216" s="123"/>
      <c r="EAD216" s="123"/>
      <c r="EAE216" s="122"/>
      <c r="EAF216" s="123"/>
      <c r="EAG216" s="123"/>
      <c r="EAH216" s="123"/>
      <c r="EAI216" s="123"/>
      <c r="EAJ216" s="123"/>
      <c r="EAK216" s="123"/>
      <c r="EAL216" s="123"/>
      <c r="EAM216" s="123"/>
      <c r="EAN216" s="123"/>
      <c r="EAO216" s="123"/>
      <c r="EAP216" s="123"/>
      <c r="EAQ216" s="123"/>
      <c r="EAR216" s="123"/>
      <c r="EAS216" s="123"/>
      <c r="EAT216" s="123"/>
      <c r="EAU216" s="123"/>
      <c r="EAV216" s="123"/>
      <c r="EAW216" s="123"/>
      <c r="EAX216" s="123"/>
      <c r="EAY216" s="123"/>
      <c r="EAZ216" s="123"/>
      <c r="EBA216" s="122"/>
      <c r="EBB216" s="123"/>
      <c r="EBC216" s="123"/>
      <c r="EBD216" s="123"/>
      <c r="EBE216" s="123"/>
      <c r="EBF216" s="123"/>
      <c r="EBG216" s="123"/>
      <c r="EBH216" s="123"/>
      <c r="EBI216" s="123"/>
      <c r="EBJ216" s="123"/>
      <c r="EBK216" s="123"/>
      <c r="EBL216" s="123"/>
      <c r="EBM216" s="123"/>
      <c r="EBN216" s="123"/>
      <c r="EBO216" s="123"/>
      <c r="EBP216" s="123"/>
      <c r="EBQ216" s="123"/>
      <c r="EBR216" s="123"/>
      <c r="EBS216" s="123"/>
      <c r="EBT216" s="123"/>
      <c r="EBU216" s="123"/>
      <c r="EBV216" s="123"/>
      <c r="EBW216" s="122"/>
      <c r="EBX216" s="123"/>
      <c r="EBY216" s="123"/>
      <c r="EBZ216" s="123"/>
      <c r="ECA216" s="123"/>
      <c r="ECB216" s="123"/>
      <c r="ECC216" s="123"/>
      <c r="ECD216" s="123"/>
      <c r="ECE216" s="123"/>
      <c r="ECF216" s="123"/>
      <c r="ECG216" s="123"/>
      <c r="ECH216" s="123"/>
      <c r="ECI216" s="123"/>
      <c r="ECJ216" s="123"/>
      <c r="ECK216" s="123"/>
      <c r="ECL216" s="123"/>
      <c r="ECM216" s="123"/>
      <c r="ECN216" s="123"/>
      <c r="ECO216" s="123"/>
      <c r="ECP216" s="123"/>
      <c r="ECQ216" s="123"/>
      <c r="ECR216" s="123"/>
      <c r="ECS216" s="122"/>
      <c r="ECT216" s="123"/>
      <c r="ECU216" s="123"/>
      <c r="ECV216" s="123"/>
      <c r="ECW216" s="123"/>
      <c r="ECX216" s="123"/>
      <c r="ECY216" s="123"/>
      <c r="ECZ216" s="123"/>
      <c r="EDA216" s="123"/>
      <c r="EDB216" s="123"/>
      <c r="EDC216" s="123"/>
      <c r="EDD216" s="123"/>
      <c r="EDE216" s="123"/>
      <c r="EDF216" s="123"/>
      <c r="EDG216" s="123"/>
      <c r="EDH216" s="123"/>
      <c r="EDI216" s="123"/>
      <c r="EDJ216" s="123"/>
      <c r="EDK216" s="123"/>
      <c r="EDL216" s="123"/>
      <c r="EDM216" s="123"/>
      <c r="EDN216" s="123"/>
      <c r="EDO216" s="122"/>
      <c r="EDP216" s="123"/>
      <c r="EDQ216" s="123"/>
      <c r="EDR216" s="123"/>
      <c r="EDS216" s="123"/>
      <c r="EDT216" s="123"/>
      <c r="EDU216" s="123"/>
      <c r="EDV216" s="123"/>
      <c r="EDW216" s="123"/>
      <c r="EDX216" s="123"/>
      <c r="EDY216" s="123"/>
      <c r="EDZ216" s="123"/>
      <c r="EEA216" s="123"/>
      <c r="EEB216" s="123"/>
      <c r="EEC216" s="123"/>
      <c r="EED216" s="123"/>
      <c r="EEE216" s="123"/>
      <c r="EEF216" s="123"/>
      <c r="EEG216" s="123"/>
      <c r="EEH216" s="123"/>
      <c r="EEI216" s="123"/>
      <c r="EEJ216" s="123"/>
      <c r="EEK216" s="122"/>
      <c r="EEL216" s="123"/>
      <c r="EEM216" s="123"/>
      <c r="EEN216" s="123"/>
      <c r="EEO216" s="123"/>
      <c r="EEP216" s="123"/>
      <c r="EEQ216" s="123"/>
      <c r="EER216" s="123"/>
      <c r="EES216" s="123"/>
      <c r="EET216" s="123"/>
      <c r="EEU216" s="123"/>
      <c r="EEV216" s="123"/>
      <c r="EEW216" s="123"/>
      <c r="EEX216" s="123"/>
      <c r="EEY216" s="123"/>
      <c r="EEZ216" s="123"/>
      <c r="EFA216" s="123"/>
      <c r="EFB216" s="123"/>
      <c r="EFC216" s="123"/>
      <c r="EFD216" s="123"/>
      <c r="EFE216" s="123"/>
      <c r="EFF216" s="123"/>
      <c r="EFG216" s="122"/>
      <c r="EFH216" s="123"/>
      <c r="EFI216" s="123"/>
      <c r="EFJ216" s="123"/>
      <c r="EFK216" s="123"/>
      <c r="EFL216" s="123"/>
      <c r="EFM216" s="123"/>
      <c r="EFN216" s="123"/>
      <c r="EFO216" s="123"/>
      <c r="EFP216" s="123"/>
      <c r="EFQ216" s="123"/>
      <c r="EFR216" s="123"/>
      <c r="EFS216" s="123"/>
      <c r="EFT216" s="123"/>
      <c r="EFU216" s="123"/>
      <c r="EFV216" s="123"/>
      <c r="EFW216" s="123"/>
      <c r="EFX216" s="123"/>
      <c r="EFY216" s="123"/>
      <c r="EFZ216" s="123"/>
      <c r="EGA216" s="123"/>
      <c r="EGB216" s="123"/>
      <c r="EGC216" s="122"/>
      <c r="EGD216" s="123"/>
      <c r="EGE216" s="123"/>
      <c r="EGF216" s="123"/>
      <c r="EGG216" s="123"/>
      <c r="EGH216" s="123"/>
      <c r="EGI216" s="123"/>
      <c r="EGJ216" s="123"/>
      <c r="EGK216" s="123"/>
      <c r="EGL216" s="123"/>
      <c r="EGM216" s="123"/>
      <c r="EGN216" s="123"/>
      <c r="EGO216" s="123"/>
      <c r="EGP216" s="123"/>
      <c r="EGQ216" s="123"/>
      <c r="EGR216" s="123"/>
      <c r="EGS216" s="123"/>
      <c r="EGT216" s="123"/>
      <c r="EGU216" s="123"/>
      <c r="EGV216" s="123"/>
      <c r="EGW216" s="123"/>
      <c r="EGX216" s="123"/>
      <c r="EGY216" s="122"/>
      <c r="EGZ216" s="123"/>
      <c r="EHA216" s="123"/>
      <c r="EHB216" s="123"/>
      <c r="EHC216" s="123"/>
      <c r="EHD216" s="123"/>
      <c r="EHE216" s="123"/>
      <c r="EHF216" s="123"/>
      <c r="EHG216" s="123"/>
      <c r="EHH216" s="123"/>
      <c r="EHI216" s="123"/>
      <c r="EHJ216" s="123"/>
      <c r="EHK216" s="123"/>
      <c r="EHL216" s="123"/>
      <c r="EHM216" s="123"/>
      <c r="EHN216" s="123"/>
      <c r="EHO216" s="123"/>
      <c r="EHP216" s="123"/>
      <c r="EHQ216" s="123"/>
      <c r="EHR216" s="123"/>
      <c r="EHS216" s="123"/>
      <c r="EHT216" s="123"/>
      <c r="EHU216" s="122"/>
      <c r="EHV216" s="123"/>
      <c r="EHW216" s="123"/>
      <c r="EHX216" s="123"/>
      <c r="EHY216" s="123"/>
      <c r="EHZ216" s="123"/>
      <c r="EIA216" s="123"/>
      <c r="EIB216" s="123"/>
      <c r="EIC216" s="123"/>
      <c r="EID216" s="123"/>
      <c r="EIE216" s="123"/>
      <c r="EIF216" s="123"/>
      <c r="EIG216" s="123"/>
      <c r="EIH216" s="123"/>
      <c r="EII216" s="123"/>
      <c r="EIJ216" s="123"/>
      <c r="EIK216" s="123"/>
      <c r="EIL216" s="123"/>
      <c r="EIM216" s="123"/>
      <c r="EIN216" s="123"/>
      <c r="EIO216" s="123"/>
      <c r="EIP216" s="123"/>
      <c r="EIQ216" s="122"/>
      <c r="EIR216" s="123"/>
      <c r="EIS216" s="123"/>
      <c r="EIT216" s="123"/>
      <c r="EIU216" s="123"/>
      <c r="EIV216" s="123"/>
      <c r="EIW216" s="123"/>
      <c r="EIX216" s="123"/>
      <c r="EIY216" s="123"/>
      <c r="EIZ216" s="123"/>
      <c r="EJA216" s="123"/>
      <c r="EJB216" s="123"/>
      <c r="EJC216" s="123"/>
      <c r="EJD216" s="123"/>
      <c r="EJE216" s="123"/>
      <c r="EJF216" s="123"/>
      <c r="EJG216" s="123"/>
      <c r="EJH216" s="123"/>
      <c r="EJI216" s="123"/>
      <c r="EJJ216" s="123"/>
      <c r="EJK216" s="123"/>
      <c r="EJL216" s="123"/>
      <c r="EJM216" s="122"/>
      <c r="EJN216" s="123"/>
      <c r="EJO216" s="123"/>
      <c r="EJP216" s="123"/>
      <c r="EJQ216" s="123"/>
      <c r="EJR216" s="123"/>
      <c r="EJS216" s="123"/>
      <c r="EJT216" s="123"/>
      <c r="EJU216" s="123"/>
      <c r="EJV216" s="123"/>
      <c r="EJW216" s="123"/>
      <c r="EJX216" s="123"/>
      <c r="EJY216" s="123"/>
      <c r="EJZ216" s="123"/>
      <c r="EKA216" s="123"/>
      <c r="EKB216" s="123"/>
      <c r="EKC216" s="123"/>
      <c r="EKD216" s="123"/>
      <c r="EKE216" s="123"/>
      <c r="EKF216" s="123"/>
      <c r="EKG216" s="123"/>
      <c r="EKH216" s="123"/>
      <c r="EKI216" s="122"/>
      <c r="EKJ216" s="123"/>
      <c r="EKK216" s="123"/>
      <c r="EKL216" s="123"/>
      <c r="EKM216" s="123"/>
      <c r="EKN216" s="123"/>
      <c r="EKO216" s="123"/>
      <c r="EKP216" s="123"/>
      <c r="EKQ216" s="123"/>
      <c r="EKR216" s="123"/>
      <c r="EKS216" s="123"/>
      <c r="EKT216" s="123"/>
      <c r="EKU216" s="123"/>
      <c r="EKV216" s="123"/>
      <c r="EKW216" s="123"/>
      <c r="EKX216" s="123"/>
      <c r="EKY216" s="123"/>
      <c r="EKZ216" s="123"/>
      <c r="ELA216" s="123"/>
      <c r="ELB216" s="123"/>
      <c r="ELC216" s="123"/>
      <c r="ELD216" s="123"/>
      <c r="ELE216" s="122"/>
      <c r="ELF216" s="123"/>
      <c r="ELG216" s="123"/>
      <c r="ELH216" s="123"/>
      <c r="ELI216" s="123"/>
      <c r="ELJ216" s="123"/>
      <c r="ELK216" s="123"/>
      <c r="ELL216" s="123"/>
      <c r="ELM216" s="123"/>
      <c r="ELN216" s="123"/>
      <c r="ELO216" s="123"/>
      <c r="ELP216" s="123"/>
      <c r="ELQ216" s="123"/>
      <c r="ELR216" s="123"/>
      <c r="ELS216" s="123"/>
      <c r="ELT216" s="123"/>
      <c r="ELU216" s="123"/>
      <c r="ELV216" s="123"/>
      <c r="ELW216" s="123"/>
      <c r="ELX216" s="123"/>
      <c r="ELY216" s="123"/>
      <c r="ELZ216" s="123"/>
      <c r="EMA216" s="122"/>
      <c r="EMB216" s="123"/>
      <c r="EMC216" s="123"/>
      <c r="EMD216" s="123"/>
      <c r="EME216" s="123"/>
      <c r="EMF216" s="123"/>
      <c r="EMG216" s="123"/>
      <c r="EMH216" s="123"/>
      <c r="EMI216" s="123"/>
      <c r="EMJ216" s="123"/>
      <c r="EMK216" s="123"/>
      <c r="EML216" s="123"/>
      <c r="EMM216" s="123"/>
      <c r="EMN216" s="123"/>
      <c r="EMO216" s="123"/>
      <c r="EMP216" s="123"/>
      <c r="EMQ216" s="123"/>
      <c r="EMR216" s="123"/>
      <c r="EMS216" s="123"/>
      <c r="EMT216" s="123"/>
      <c r="EMU216" s="123"/>
      <c r="EMV216" s="123"/>
      <c r="EMW216" s="122"/>
      <c r="EMX216" s="123"/>
      <c r="EMY216" s="123"/>
      <c r="EMZ216" s="123"/>
      <c r="ENA216" s="123"/>
      <c r="ENB216" s="123"/>
      <c r="ENC216" s="123"/>
      <c r="END216" s="123"/>
      <c r="ENE216" s="123"/>
      <c r="ENF216" s="123"/>
      <c r="ENG216" s="123"/>
      <c r="ENH216" s="123"/>
      <c r="ENI216" s="123"/>
      <c r="ENJ216" s="123"/>
      <c r="ENK216" s="123"/>
      <c r="ENL216" s="123"/>
      <c r="ENM216" s="123"/>
      <c r="ENN216" s="123"/>
      <c r="ENO216" s="123"/>
      <c r="ENP216" s="123"/>
      <c r="ENQ216" s="123"/>
      <c r="ENR216" s="123"/>
      <c r="ENS216" s="122"/>
      <c r="ENT216" s="123"/>
      <c r="ENU216" s="123"/>
      <c r="ENV216" s="123"/>
      <c r="ENW216" s="123"/>
      <c r="ENX216" s="123"/>
      <c r="ENY216" s="123"/>
      <c r="ENZ216" s="123"/>
      <c r="EOA216" s="123"/>
      <c r="EOB216" s="123"/>
      <c r="EOC216" s="123"/>
      <c r="EOD216" s="123"/>
      <c r="EOE216" s="123"/>
      <c r="EOF216" s="123"/>
      <c r="EOG216" s="123"/>
      <c r="EOH216" s="123"/>
      <c r="EOI216" s="123"/>
      <c r="EOJ216" s="123"/>
      <c r="EOK216" s="123"/>
      <c r="EOL216" s="123"/>
      <c r="EOM216" s="123"/>
      <c r="EON216" s="123"/>
      <c r="EOO216" s="122"/>
      <c r="EOP216" s="123"/>
      <c r="EOQ216" s="123"/>
      <c r="EOR216" s="123"/>
      <c r="EOS216" s="123"/>
      <c r="EOT216" s="123"/>
      <c r="EOU216" s="123"/>
      <c r="EOV216" s="123"/>
      <c r="EOW216" s="123"/>
      <c r="EOX216" s="123"/>
      <c r="EOY216" s="123"/>
      <c r="EOZ216" s="123"/>
      <c r="EPA216" s="123"/>
      <c r="EPB216" s="123"/>
      <c r="EPC216" s="123"/>
      <c r="EPD216" s="123"/>
      <c r="EPE216" s="123"/>
      <c r="EPF216" s="123"/>
      <c r="EPG216" s="123"/>
      <c r="EPH216" s="123"/>
      <c r="EPI216" s="123"/>
      <c r="EPJ216" s="123"/>
      <c r="EPK216" s="122"/>
      <c r="EPL216" s="123"/>
      <c r="EPM216" s="123"/>
      <c r="EPN216" s="123"/>
      <c r="EPO216" s="123"/>
      <c r="EPP216" s="123"/>
      <c r="EPQ216" s="123"/>
      <c r="EPR216" s="123"/>
      <c r="EPS216" s="123"/>
      <c r="EPT216" s="123"/>
      <c r="EPU216" s="123"/>
      <c r="EPV216" s="123"/>
      <c r="EPW216" s="123"/>
      <c r="EPX216" s="123"/>
      <c r="EPY216" s="123"/>
      <c r="EPZ216" s="123"/>
      <c r="EQA216" s="123"/>
      <c r="EQB216" s="123"/>
      <c r="EQC216" s="123"/>
      <c r="EQD216" s="123"/>
      <c r="EQE216" s="123"/>
      <c r="EQF216" s="123"/>
      <c r="EQG216" s="122"/>
      <c r="EQH216" s="123"/>
      <c r="EQI216" s="123"/>
      <c r="EQJ216" s="123"/>
      <c r="EQK216" s="123"/>
      <c r="EQL216" s="123"/>
      <c r="EQM216" s="123"/>
      <c r="EQN216" s="123"/>
      <c r="EQO216" s="123"/>
      <c r="EQP216" s="123"/>
      <c r="EQQ216" s="123"/>
      <c r="EQR216" s="123"/>
      <c r="EQS216" s="123"/>
      <c r="EQT216" s="123"/>
      <c r="EQU216" s="123"/>
      <c r="EQV216" s="123"/>
      <c r="EQW216" s="123"/>
      <c r="EQX216" s="123"/>
      <c r="EQY216" s="123"/>
      <c r="EQZ216" s="123"/>
      <c r="ERA216" s="123"/>
      <c r="ERB216" s="123"/>
      <c r="ERC216" s="122"/>
      <c r="ERD216" s="123"/>
      <c r="ERE216" s="123"/>
      <c r="ERF216" s="123"/>
      <c r="ERG216" s="123"/>
      <c r="ERH216" s="123"/>
      <c r="ERI216" s="123"/>
      <c r="ERJ216" s="123"/>
      <c r="ERK216" s="123"/>
      <c r="ERL216" s="123"/>
      <c r="ERM216" s="123"/>
      <c r="ERN216" s="123"/>
      <c r="ERO216" s="123"/>
      <c r="ERP216" s="123"/>
      <c r="ERQ216" s="123"/>
      <c r="ERR216" s="123"/>
      <c r="ERS216" s="123"/>
      <c r="ERT216" s="123"/>
      <c r="ERU216" s="123"/>
      <c r="ERV216" s="123"/>
      <c r="ERW216" s="123"/>
      <c r="ERX216" s="123"/>
      <c r="ERY216" s="122"/>
      <c r="ERZ216" s="123"/>
      <c r="ESA216" s="123"/>
      <c r="ESB216" s="123"/>
      <c r="ESC216" s="123"/>
      <c r="ESD216" s="123"/>
      <c r="ESE216" s="123"/>
      <c r="ESF216" s="123"/>
      <c r="ESG216" s="123"/>
      <c r="ESH216" s="123"/>
      <c r="ESI216" s="123"/>
      <c r="ESJ216" s="123"/>
      <c r="ESK216" s="123"/>
      <c r="ESL216" s="123"/>
      <c r="ESM216" s="123"/>
      <c r="ESN216" s="123"/>
      <c r="ESO216" s="123"/>
      <c r="ESP216" s="123"/>
      <c r="ESQ216" s="123"/>
      <c r="ESR216" s="123"/>
      <c r="ESS216" s="123"/>
      <c r="EST216" s="123"/>
      <c r="ESU216" s="122"/>
      <c r="ESV216" s="123"/>
      <c r="ESW216" s="123"/>
      <c r="ESX216" s="123"/>
      <c r="ESY216" s="123"/>
      <c r="ESZ216" s="123"/>
      <c r="ETA216" s="123"/>
      <c r="ETB216" s="123"/>
      <c r="ETC216" s="123"/>
      <c r="ETD216" s="123"/>
      <c r="ETE216" s="123"/>
      <c r="ETF216" s="123"/>
      <c r="ETG216" s="123"/>
      <c r="ETH216" s="123"/>
      <c r="ETI216" s="123"/>
      <c r="ETJ216" s="123"/>
      <c r="ETK216" s="123"/>
      <c r="ETL216" s="123"/>
      <c r="ETM216" s="123"/>
      <c r="ETN216" s="123"/>
      <c r="ETO216" s="123"/>
      <c r="ETP216" s="123"/>
      <c r="ETQ216" s="122"/>
      <c r="ETR216" s="123"/>
      <c r="ETS216" s="123"/>
      <c r="ETT216" s="123"/>
      <c r="ETU216" s="123"/>
      <c r="ETV216" s="123"/>
      <c r="ETW216" s="123"/>
      <c r="ETX216" s="123"/>
      <c r="ETY216" s="123"/>
      <c r="ETZ216" s="123"/>
      <c r="EUA216" s="123"/>
      <c r="EUB216" s="123"/>
      <c r="EUC216" s="123"/>
      <c r="EUD216" s="123"/>
      <c r="EUE216" s="123"/>
      <c r="EUF216" s="123"/>
      <c r="EUG216" s="123"/>
      <c r="EUH216" s="123"/>
      <c r="EUI216" s="123"/>
      <c r="EUJ216" s="123"/>
      <c r="EUK216" s="123"/>
      <c r="EUL216" s="123"/>
      <c r="EUM216" s="122"/>
      <c r="EUN216" s="123"/>
      <c r="EUO216" s="123"/>
      <c r="EUP216" s="123"/>
      <c r="EUQ216" s="123"/>
      <c r="EUR216" s="123"/>
      <c r="EUS216" s="123"/>
      <c r="EUT216" s="123"/>
      <c r="EUU216" s="123"/>
      <c r="EUV216" s="123"/>
      <c r="EUW216" s="123"/>
      <c r="EUX216" s="123"/>
      <c r="EUY216" s="123"/>
      <c r="EUZ216" s="123"/>
      <c r="EVA216" s="123"/>
      <c r="EVB216" s="123"/>
      <c r="EVC216" s="123"/>
      <c r="EVD216" s="123"/>
      <c r="EVE216" s="123"/>
      <c r="EVF216" s="123"/>
      <c r="EVG216" s="123"/>
      <c r="EVH216" s="123"/>
      <c r="EVI216" s="122"/>
      <c r="EVJ216" s="123"/>
      <c r="EVK216" s="123"/>
      <c r="EVL216" s="123"/>
      <c r="EVM216" s="123"/>
      <c r="EVN216" s="123"/>
      <c r="EVO216" s="123"/>
      <c r="EVP216" s="123"/>
      <c r="EVQ216" s="123"/>
      <c r="EVR216" s="123"/>
      <c r="EVS216" s="123"/>
      <c r="EVT216" s="123"/>
      <c r="EVU216" s="123"/>
      <c r="EVV216" s="123"/>
      <c r="EVW216" s="123"/>
      <c r="EVX216" s="123"/>
      <c r="EVY216" s="123"/>
      <c r="EVZ216" s="123"/>
      <c r="EWA216" s="123"/>
      <c r="EWB216" s="123"/>
      <c r="EWC216" s="123"/>
      <c r="EWD216" s="123"/>
      <c r="EWE216" s="122"/>
      <c r="EWF216" s="123"/>
      <c r="EWG216" s="123"/>
      <c r="EWH216" s="123"/>
      <c r="EWI216" s="123"/>
      <c r="EWJ216" s="123"/>
      <c r="EWK216" s="123"/>
      <c r="EWL216" s="123"/>
      <c r="EWM216" s="123"/>
      <c r="EWN216" s="123"/>
      <c r="EWO216" s="123"/>
      <c r="EWP216" s="123"/>
      <c r="EWQ216" s="123"/>
      <c r="EWR216" s="123"/>
      <c r="EWS216" s="123"/>
      <c r="EWT216" s="123"/>
      <c r="EWU216" s="123"/>
      <c r="EWV216" s="123"/>
      <c r="EWW216" s="123"/>
      <c r="EWX216" s="123"/>
      <c r="EWY216" s="123"/>
      <c r="EWZ216" s="123"/>
      <c r="EXA216" s="122"/>
      <c r="EXB216" s="123"/>
      <c r="EXC216" s="123"/>
      <c r="EXD216" s="123"/>
      <c r="EXE216" s="123"/>
      <c r="EXF216" s="123"/>
      <c r="EXG216" s="123"/>
      <c r="EXH216" s="123"/>
      <c r="EXI216" s="123"/>
      <c r="EXJ216" s="123"/>
      <c r="EXK216" s="123"/>
      <c r="EXL216" s="123"/>
      <c r="EXM216" s="123"/>
      <c r="EXN216" s="123"/>
      <c r="EXO216" s="123"/>
      <c r="EXP216" s="123"/>
      <c r="EXQ216" s="123"/>
      <c r="EXR216" s="123"/>
      <c r="EXS216" s="123"/>
      <c r="EXT216" s="123"/>
      <c r="EXU216" s="123"/>
      <c r="EXV216" s="123"/>
      <c r="EXW216" s="122"/>
      <c r="EXX216" s="123"/>
      <c r="EXY216" s="123"/>
      <c r="EXZ216" s="123"/>
      <c r="EYA216" s="123"/>
      <c r="EYB216" s="123"/>
      <c r="EYC216" s="123"/>
      <c r="EYD216" s="123"/>
      <c r="EYE216" s="123"/>
      <c r="EYF216" s="123"/>
      <c r="EYG216" s="123"/>
      <c r="EYH216" s="123"/>
      <c r="EYI216" s="123"/>
      <c r="EYJ216" s="123"/>
      <c r="EYK216" s="123"/>
      <c r="EYL216" s="123"/>
      <c r="EYM216" s="123"/>
      <c r="EYN216" s="123"/>
      <c r="EYO216" s="123"/>
      <c r="EYP216" s="123"/>
      <c r="EYQ216" s="123"/>
      <c r="EYR216" s="123"/>
      <c r="EYS216" s="122"/>
      <c r="EYT216" s="123"/>
      <c r="EYU216" s="123"/>
      <c r="EYV216" s="123"/>
      <c r="EYW216" s="123"/>
      <c r="EYX216" s="123"/>
      <c r="EYY216" s="123"/>
      <c r="EYZ216" s="123"/>
      <c r="EZA216" s="123"/>
      <c r="EZB216" s="123"/>
      <c r="EZC216" s="123"/>
      <c r="EZD216" s="123"/>
      <c r="EZE216" s="123"/>
      <c r="EZF216" s="123"/>
      <c r="EZG216" s="123"/>
      <c r="EZH216" s="123"/>
      <c r="EZI216" s="123"/>
      <c r="EZJ216" s="123"/>
      <c r="EZK216" s="123"/>
      <c r="EZL216" s="123"/>
      <c r="EZM216" s="123"/>
      <c r="EZN216" s="123"/>
      <c r="EZO216" s="122"/>
      <c r="EZP216" s="123"/>
      <c r="EZQ216" s="123"/>
      <c r="EZR216" s="123"/>
      <c r="EZS216" s="123"/>
      <c r="EZT216" s="123"/>
      <c r="EZU216" s="123"/>
      <c r="EZV216" s="123"/>
      <c r="EZW216" s="123"/>
      <c r="EZX216" s="123"/>
      <c r="EZY216" s="123"/>
      <c r="EZZ216" s="123"/>
      <c r="FAA216" s="123"/>
      <c r="FAB216" s="123"/>
      <c r="FAC216" s="123"/>
      <c r="FAD216" s="123"/>
      <c r="FAE216" s="123"/>
      <c r="FAF216" s="123"/>
      <c r="FAG216" s="123"/>
      <c r="FAH216" s="123"/>
      <c r="FAI216" s="123"/>
      <c r="FAJ216" s="123"/>
      <c r="FAK216" s="122"/>
      <c r="FAL216" s="123"/>
      <c r="FAM216" s="123"/>
      <c r="FAN216" s="123"/>
      <c r="FAO216" s="123"/>
      <c r="FAP216" s="123"/>
      <c r="FAQ216" s="123"/>
      <c r="FAR216" s="123"/>
      <c r="FAS216" s="123"/>
      <c r="FAT216" s="123"/>
      <c r="FAU216" s="123"/>
      <c r="FAV216" s="123"/>
      <c r="FAW216" s="123"/>
      <c r="FAX216" s="123"/>
      <c r="FAY216" s="123"/>
      <c r="FAZ216" s="123"/>
      <c r="FBA216" s="123"/>
      <c r="FBB216" s="123"/>
      <c r="FBC216" s="123"/>
      <c r="FBD216" s="123"/>
      <c r="FBE216" s="123"/>
      <c r="FBF216" s="123"/>
      <c r="FBG216" s="122"/>
      <c r="FBH216" s="123"/>
      <c r="FBI216" s="123"/>
      <c r="FBJ216" s="123"/>
      <c r="FBK216" s="123"/>
      <c r="FBL216" s="123"/>
      <c r="FBM216" s="123"/>
      <c r="FBN216" s="123"/>
      <c r="FBO216" s="123"/>
      <c r="FBP216" s="123"/>
      <c r="FBQ216" s="123"/>
      <c r="FBR216" s="123"/>
      <c r="FBS216" s="123"/>
      <c r="FBT216" s="123"/>
      <c r="FBU216" s="123"/>
      <c r="FBV216" s="123"/>
      <c r="FBW216" s="123"/>
      <c r="FBX216" s="123"/>
      <c r="FBY216" s="123"/>
      <c r="FBZ216" s="123"/>
      <c r="FCA216" s="123"/>
      <c r="FCB216" s="123"/>
      <c r="FCC216" s="122"/>
      <c r="FCD216" s="123"/>
      <c r="FCE216" s="123"/>
      <c r="FCF216" s="123"/>
      <c r="FCG216" s="123"/>
      <c r="FCH216" s="123"/>
      <c r="FCI216" s="123"/>
      <c r="FCJ216" s="123"/>
      <c r="FCK216" s="123"/>
      <c r="FCL216" s="123"/>
      <c r="FCM216" s="123"/>
      <c r="FCN216" s="123"/>
      <c r="FCO216" s="123"/>
      <c r="FCP216" s="123"/>
      <c r="FCQ216" s="123"/>
      <c r="FCR216" s="123"/>
      <c r="FCS216" s="123"/>
      <c r="FCT216" s="123"/>
      <c r="FCU216" s="123"/>
      <c r="FCV216" s="123"/>
      <c r="FCW216" s="123"/>
      <c r="FCX216" s="123"/>
      <c r="FCY216" s="122"/>
      <c r="FCZ216" s="123"/>
      <c r="FDA216" s="123"/>
      <c r="FDB216" s="123"/>
      <c r="FDC216" s="123"/>
      <c r="FDD216" s="123"/>
      <c r="FDE216" s="123"/>
      <c r="FDF216" s="123"/>
      <c r="FDG216" s="123"/>
      <c r="FDH216" s="123"/>
      <c r="FDI216" s="123"/>
      <c r="FDJ216" s="123"/>
      <c r="FDK216" s="123"/>
      <c r="FDL216" s="123"/>
      <c r="FDM216" s="123"/>
      <c r="FDN216" s="123"/>
      <c r="FDO216" s="123"/>
      <c r="FDP216" s="123"/>
      <c r="FDQ216" s="123"/>
      <c r="FDR216" s="123"/>
      <c r="FDS216" s="123"/>
      <c r="FDT216" s="123"/>
      <c r="FDU216" s="122"/>
      <c r="FDV216" s="123"/>
      <c r="FDW216" s="123"/>
      <c r="FDX216" s="123"/>
      <c r="FDY216" s="123"/>
      <c r="FDZ216" s="123"/>
      <c r="FEA216" s="123"/>
      <c r="FEB216" s="123"/>
      <c r="FEC216" s="123"/>
      <c r="FED216" s="123"/>
      <c r="FEE216" s="123"/>
      <c r="FEF216" s="123"/>
      <c r="FEG216" s="123"/>
      <c r="FEH216" s="123"/>
      <c r="FEI216" s="123"/>
      <c r="FEJ216" s="123"/>
      <c r="FEK216" s="123"/>
      <c r="FEL216" s="123"/>
      <c r="FEM216" s="123"/>
      <c r="FEN216" s="123"/>
      <c r="FEO216" s="123"/>
      <c r="FEP216" s="123"/>
      <c r="FEQ216" s="122"/>
      <c r="FER216" s="123"/>
      <c r="FES216" s="123"/>
      <c r="FET216" s="123"/>
      <c r="FEU216" s="123"/>
      <c r="FEV216" s="123"/>
      <c r="FEW216" s="123"/>
      <c r="FEX216" s="123"/>
      <c r="FEY216" s="123"/>
      <c r="FEZ216" s="123"/>
      <c r="FFA216" s="123"/>
      <c r="FFB216" s="123"/>
      <c r="FFC216" s="123"/>
      <c r="FFD216" s="123"/>
      <c r="FFE216" s="123"/>
      <c r="FFF216" s="123"/>
      <c r="FFG216" s="123"/>
      <c r="FFH216" s="123"/>
      <c r="FFI216" s="123"/>
      <c r="FFJ216" s="123"/>
      <c r="FFK216" s="123"/>
      <c r="FFL216" s="123"/>
      <c r="FFM216" s="122"/>
      <c r="FFN216" s="123"/>
      <c r="FFO216" s="123"/>
      <c r="FFP216" s="123"/>
      <c r="FFQ216" s="123"/>
      <c r="FFR216" s="123"/>
      <c r="FFS216" s="123"/>
      <c r="FFT216" s="123"/>
      <c r="FFU216" s="123"/>
      <c r="FFV216" s="123"/>
      <c r="FFW216" s="123"/>
      <c r="FFX216" s="123"/>
      <c r="FFY216" s="123"/>
      <c r="FFZ216" s="123"/>
      <c r="FGA216" s="123"/>
      <c r="FGB216" s="123"/>
      <c r="FGC216" s="123"/>
      <c r="FGD216" s="123"/>
      <c r="FGE216" s="123"/>
      <c r="FGF216" s="123"/>
      <c r="FGG216" s="123"/>
      <c r="FGH216" s="123"/>
      <c r="FGI216" s="122"/>
      <c r="FGJ216" s="123"/>
      <c r="FGK216" s="123"/>
      <c r="FGL216" s="123"/>
      <c r="FGM216" s="123"/>
      <c r="FGN216" s="123"/>
      <c r="FGO216" s="123"/>
      <c r="FGP216" s="123"/>
      <c r="FGQ216" s="123"/>
      <c r="FGR216" s="123"/>
      <c r="FGS216" s="123"/>
      <c r="FGT216" s="123"/>
      <c r="FGU216" s="123"/>
      <c r="FGV216" s="123"/>
      <c r="FGW216" s="123"/>
      <c r="FGX216" s="123"/>
      <c r="FGY216" s="123"/>
      <c r="FGZ216" s="123"/>
      <c r="FHA216" s="123"/>
      <c r="FHB216" s="123"/>
      <c r="FHC216" s="123"/>
      <c r="FHD216" s="123"/>
      <c r="FHE216" s="122"/>
      <c r="FHF216" s="123"/>
      <c r="FHG216" s="123"/>
      <c r="FHH216" s="123"/>
      <c r="FHI216" s="123"/>
      <c r="FHJ216" s="123"/>
      <c r="FHK216" s="123"/>
      <c r="FHL216" s="123"/>
      <c r="FHM216" s="123"/>
      <c r="FHN216" s="123"/>
      <c r="FHO216" s="123"/>
      <c r="FHP216" s="123"/>
      <c r="FHQ216" s="123"/>
      <c r="FHR216" s="123"/>
      <c r="FHS216" s="123"/>
      <c r="FHT216" s="123"/>
      <c r="FHU216" s="123"/>
      <c r="FHV216" s="123"/>
      <c r="FHW216" s="123"/>
      <c r="FHX216" s="123"/>
      <c r="FHY216" s="123"/>
      <c r="FHZ216" s="123"/>
      <c r="FIA216" s="122"/>
      <c r="FIB216" s="123"/>
      <c r="FIC216" s="123"/>
      <c r="FID216" s="123"/>
      <c r="FIE216" s="123"/>
      <c r="FIF216" s="123"/>
      <c r="FIG216" s="123"/>
      <c r="FIH216" s="123"/>
      <c r="FII216" s="123"/>
      <c r="FIJ216" s="123"/>
      <c r="FIK216" s="123"/>
      <c r="FIL216" s="123"/>
      <c r="FIM216" s="123"/>
      <c r="FIN216" s="123"/>
      <c r="FIO216" s="123"/>
      <c r="FIP216" s="123"/>
      <c r="FIQ216" s="123"/>
      <c r="FIR216" s="123"/>
      <c r="FIS216" s="123"/>
      <c r="FIT216" s="123"/>
      <c r="FIU216" s="123"/>
      <c r="FIV216" s="123"/>
      <c r="FIW216" s="122"/>
      <c r="FIX216" s="123"/>
      <c r="FIY216" s="123"/>
      <c r="FIZ216" s="123"/>
      <c r="FJA216" s="123"/>
      <c r="FJB216" s="123"/>
      <c r="FJC216" s="123"/>
      <c r="FJD216" s="123"/>
      <c r="FJE216" s="123"/>
      <c r="FJF216" s="123"/>
      <c r="FJG216" s="123"/>
      <c r="FJH216" s="123"/>
      <c r="FJI216" s="123"/>
      <c r="FJJ216" s="123"/>
      <c r="FJK216" s="123"/>
      <c r="FJL216" s="123"/>
      <c r="FJM216" s="123"/>
      <c r="FJN216" s="123"/>
      <c r="FJO216" s="123"/>
      <c r="FJP216" s="123"/>
      <c r="FJQ216" s="123"/>
      <c r="FJR216" s="123"/>
      <c r="FJS216" s="122"/>
      <c r="FJT216" s="123"/>
      <c r="FJU216" s="123"/>
      <c r="FJV216" s="123"/>
      <c r="FJW216" s="123"/>
      <c r="FJX216" s="123"/>
      <c r="FJY216" s="123"/>
      <c r="FJZ216" s="123"/>
      <c r="FKA216" s="123"/>
      <c r="FKB216" s="123"/>
      <c r="FKC216" s="123"/>
      <c r="FKD216" s="123"/>
      <c r="FKE216" s="123"/>
      <c r="FKF216" s="123"/>
      <c r="FKG216" s="123"/>
      <c r="FKH216" s="123"/>
      <c r="FKI216" s="123"/>
      <c r="FKJ216" s="123"/>
      <c r="FKK216" s="123"/>
      <c r="FKL216" s="123"/>
      <c r="FKM216" s="123"/>
      <c r="FKN216" s="123"/>
      <c r="FKO216" s="122"/>
      <c r="FKP216" s="123"/>
      <c r="FKQ216" s="123"/>
      <c r="FKR216" s="123"/>
      <c r="FKS216" s="123"/>
      <c r="FKT216" s="123"/>
      <c r="FKU216" s="123"/>
      <c r="FKV216" s="123"/>
      <c r="FKW216" s="123"/>
      <c r="FKX216" s="123"/>
      <c r="FKY216" s="123"/>
      <c r="FKZ216" s="123"/>
      <c r="FLA216" s="123"/>
      <c r="FLB216" s="123"/>
      <c r="FLC216" s="123"/>
      <c r="FLD216" s="123"/>
      <c r="FLE216" s="123"/>
      <c r="FLF216" s="123"/>
      <c r="FLG216" s="123"/>
      <c r="FLH216" s="123"/>
      <c r="FLI216" s="123"/>
      <c r="FLJ216" s="123"/>
      <c r="FLK216" s="122"/>
      <c r="FLL216" s="123"/>
      <c r="FLM216" s="123"/>
      <c r="FLN216" s="123"/>
      <c r="FLO216" s="123"/>
      <c r="FLP216" s="123"/>
      <c r="FLQ216" s="123"/>
      <c r="FLR216" s="123"/>
      <c r="FLS216" s="123"/>
      <c r="FLT216" s="123"/>
      <c r="FLU216" s="123"/>
      <c r="FLV216" s="123"/>
      <c r="FLW216" s="123"/>
      <c r="FLX216" s="123"/>
      <c r="FLY216" s="123"/>
      <c r="FLZ216" s="123"/>
      <c r="FMA216" s="123"/>
      <c r="FMB216" s="123"/>
      <c r="FMC216" s="123"/>
      <c r="FMD216" s="123"/>
      <c r="FME216" s="123"/>
      <c r="FMF216" s="123"/>
      <c r="FMG216" s="122"/>
      <c r="FMH216" s="123"/>
      <c r="FMI216" s="123"/>
      <c r="FMJ216" s="123"/>
      <c r="FMK216" s="123"/>
      <c r="FML216" s="123"/>
      <c r="FMM216" s="123"/>
      <c r="FMN216" s="123"/>
      <c r="FMO216" s="123"/>
      <c r="FMP216" s="123"/>
      <c r="FMQ216" s="123"/>
      <c r="FMR216" s="123"/>
      <c r="FMS216" s="123"/>
      <c r="FMT216" s="123"/>
      <c r="FMU216" s="123"/>
      <c r="FMV216" s="123"/>
      <c r="FMW216" s="123"/>
      <c r="FMX216" s="123"/>
      <c r="FMY216" s="123"/>
      <c r="FMZ216" s="123"/>
      <c r="FNA216" s="123"/>
      <c r="FNB216" s="123"/>
      <c r="FNC216" s="122"/>
      <c r="FND216" s="123"/>
      <c r="FNE216" s="123"/>
      <c r="FNF216" s="123"/>
      <c r="FNG216" s="123"/>
      <c r="FNH216" s="123"/>
      <c r="FNI216" s="123"/>
      <c r="FNJ216" s="123"/>
      <c r="FNK216" s="123"/>
      <c r="FNL216" s="123"/>
      <c r="FNM216" s="123"/>
      <c r="FNN216" s="123"/>
      <c r="FNO216" s="123"/>
      <c r="FNP216" s="123"/>
      <c r="FNQ216" s="123"/>
      <c r="FNR216" s="123"/>
      <c r="FNS216" s="123"/>
      <c r="FNT216" s="123"/>
      <c r="FNU216" s="123"/>
      <c r="FNV216" s="123"/>
      <c r="FNW216" s="123"/>
      <c r="FNX216" s="123"/>
      <c r="FNY216" s="122"/>
      <c r="FNZ216" s="123"/>
      <c r="FOA216" s="123"/>
      <c r="FOB216" s="123"/>
      <c r="FOC216" s="123"/>
      <c r="FOD216" s="123"/>
      <c r="FOE216" s="123"/>
      <c r="FOF216" s="123"/>
      <c r="FOG216" s="123"/>
      <c r="FOH216" s="123"/>
      <c r="FOI216" s="123"/>
      <c r="FOJ216" s="123"/>
      <c r="FOK216" s="123"/>
      <c r="FOL216" s="123"/>
      <c r="FOM216" s="123"/>
      <c r="FON216" s="123"/>
      <c r="FOO216" s="123"/>
      <c r="FOP216" s="123"/>
      <c r="FOQ216" s="123"/>
      <c r="FOR216" s="123"/>
      <c r="FOS216" s="123"/>
      <c r="FOT216" s="123"/>
      <c r="FOU216" s="122"/>
      <c r="FOV216" s="123"/>
      <c r="FOW216" s="123"/>
      <c r="FOX216" s="123"/>
      <c r="FOY216" s="123"/>
      <c r="FOZ216" s="123"/>
      <c r="FPA216" s="123"/>
      <c r="FPB216" s="123"/>
      <c r="FPC216" s="123"/>
      <c r="FPD216" s="123"/>
      <c r="FPE216" s="123"/>
      <c r="FPF216" s="123"/>
      <c r="FPG216" s="123"/>
      <c r="FPH216" s="123"/>
      <c r="FPI216" s="123"/>
      <c r="FPJ216" s="123"/>
      <c r="FPK216" s="123"/>
      <c r="FPL216" s="123"/>
      <c r="FPM216" s="123"/>
      <c r="FPN216" s="123"/>
      <c r="FPO216" s="123"/>
      <c r="FPP216" s="123"/>
      <c r="FPQ216" s="122"/>
      <c r="FPR216" s="123"/>
      <c r="FPS216" s="123"/>
      <c r="FPT216" s="123"/>
      <c r="FPU216" s="123"/>
      <c r="FPV216" s="123"/>
      <c r="FPW216" s="123"/>
      <c r="FPX216" s="123"/>
      <c r="FPY216" s="123"/>
      <c r="FPZ216" s="123"/>
      <c r="FQA216" s="123"/>
      <c r="FQB216" s="123"/>
      <c r="FQC216" s="123"/>
      <c r="FQD216" s="123"/>
      <c r="FQE216" s="123"/>
      <c r="FQF216" s="123"/>
      <c r="FQG216" s="123"/>
      <c r="FQH216" s="123"/>
      <c r="FQI216" s="123"/>
      <c r="FQJ216" s="123"/>
      <c r="FQK216" s="123"/>
      <c r="FQL216" s="123"/>
      <c r="FQM216" s="122"/>
      <c r="FQN216" s="123"/>
      <c r="FQO216" s="123"/>
      <c r="FQP216" s="123"/>
      <c r="FQQ216" s="123"/>
      <c r="FQR216" s="123"/>
      <c r="FQS216" s="123"/>
      <c r="FQT216" s="123"/>
      <c r="FQU216" s="123"/>
      <c r="FQV216" s="123"/>
      <c r="FQW216" s="123"/>
      <c r="FQX216" s="123"/>
      <c r="FQY216" s="123"/>
      <c r="FQZ216" s="123"/>
      <c r="FRA216" s="123"/>
      <c r="FRB216" s="123"/>
      <c r="FRC216" s="123"/>
      <c r="FRD216" s="123"/>
      <c r="FRE216" s="123"/>
      <c r="FRF216" s="123"/>
      <c r="FRG216" s="123"/>
      <c r="FRH216" s="123"/>
      <c r="FRI216" s="122"/>
      <c r="FRJ216" s="123"/>
      <c r="FRK216" s="123"/>
      <c r="FRL216" s="123"/>
      <c r="FRM216" s="123"/>
      <c r="FRN216" s="123"/>
      <c r="FRO216" s="123"/>
      <c r="FRP216" s="123"/>
      <c r="FRQ216" s="123"/>
      <c r="FRR216" s="123"/>
      <c r="FRS216" s="123"/>
      <c r="FRT216" s="123"/>
      <c r="FRU216" s="123"/>
      <c r="FRV216" s="123"/>
      <c r="FRW216" s="123"/>
      <c r="FRX216" s="123"/>
      <c r="FRY216" s="123"/>
      <c r="FRZ216" s="123"/>
      <c r="FSA216" s="123"/>
      <c r="FSB216" s="123"/>
      <c r="FSC216" s="123"/>
      <c r="FSD216" s="123"/>
      <c r="FSE216" s="122"/>
      <c r="FSF216" s="123"/>
      <c r="FSG216" s="123"/>
      <c r="FSH216" s="123"/>
      <c r="FSI216" s="123"/>
      <c r="FSJ216" s="123"/>
      <c r="FSK216" s="123"/>
      <c r="FSL216" s="123"/>
      <c r="FSM216" s="123"/>
      <c r="FSN216" s="123"/>
      <c r="FSO216" s="123"/>
      <c r="FSP216" s="123"/>
      <c r="FSQ216" s="123"/>
      <c r="FSR216" s="123"/>
      <c r="FSS216" s="123"/>
      <c r="FST216" s="123"/>
      <c r="FSU216" s="123"/>
      <c r="FSV216" s="123"/>
      <c r="FSW216" s="123"/>
      <c r="FSX216" s="123"/>
      <c r="FSY216" s="123"/>
      <c r="FSZ216" s="123"/>
      <c r="FTA216" s="122"/>
      <c r="FTB216" s="123"/>
      <c r="FTC216" s="123"/>
      <c r="FTD216" s="123"/>
      <c r="FTE216" s="123"/>
      <c r="FTF216" s="123"/>
      <c r="FTG216" s="123"/>
      <c r="FTH216" s="123"/>
      <c r="FTI216" s="123"/>
      <c r="FTJ216" s="123"/>
      <c r="FTK216" s="123"/>
      <c r="FTL216" s="123"/>
      <c r="FTM216" s="123"/>
      <c r="FTN216" s="123"/>
      <c r="FTO216" s="123"/>
      <c r="FTP216" s="123"/>
      <c r="FTQ216" s="123"/>
      <c r="FTR216" s="123"/>
      <c r="FTS216" s="123"/>
      <c r="FTT216" s="123"/>
      <c r="FTU216" s="123"/>
      <c r="FTV216" s="123"/>
      <c r="FTW216" s="122"/>
      <c r="FTX216" s="123"/>
      <c r="FTY216" s="123"/>
      <c r="FTZ216" s="123"/>
      <c r="FUA216" s="123"/>
      <c r="FUB216" s="123"/>
      <c r="FUC216" s="123"/>
      <c r="FUD216" s="123"/>
      <c r="FUE216" s="123"/>
      <c r="FUF216" s="123"/>
      <c r="FUG216" s="123"/>
      <c r="FUH216" s="123"/>
      <c r="FUI216" s="123"/>
      <c r="FUJ216" s="123"/>
      <c r="FUK216" s="123"/>
      <c r="FUL216" s="123"/>
      <c r="FUM216" s="123"/>
      <c r="FUN216" s="123"/>
      <c r="FUO216" s="123"/>
      <c r="FUP216" s="123"/>
      <c r="FUQ216" s="123"/>
      <c r="FUR216" s="123"/>
      <c r="FUS216" s="122"/>
      <c r="FUT216" s="123"/>
      <c r="FUU216" s="123"/>
      <c r="FUV216" s="123"/>
      <c r="FUW216" s="123"/>
      <c r="FUX216" s="123"/>
      <c r="FUY216" s="123"/>
      <c r="FUZ216" s="123"/>
      <c r="FVA216" s="123"/>
      <c r="FVB216" s="123"/>
      <c r="FVC216" s="123"/>
      <c r="FVD216" s="123"/>
      <c r="FVE216" s="123"/>
      <c r="FVF216" s="123"/>
      <c r="FVG216" s="123"/>
      <c r="FVH216" s="123"/>
      <c r="FVI216" s="123"/>
      <c r="FVJ216" s="123"/>
      <c r="FVK216" s="123"/>
      <c r="FVL216" s="123"/>
      <c r="FVM216" s="123"/>
      <c r="FVN216" s="123"/>
      <c r="FVO216" s="122"/>
      <c r="FVP216" s="123"/>
      <c r="FVQ216" s="123"/>
      <c r="FVR216" s="123"/>
      <c r="FVS216" s="123"/>
      <c r="FVT216" s="123"/>
      <c r="FVU216" s="123"/>
      <c r="FVV216" s="123"/>
      <c r="FVW216" s="123"/>
      <c r="FVX216" s="123"/>
      <c r="FVY216" s="123"/>
      <c r="FVZ216" s="123"/>
      <c r="FWA216" s="123"/>
      <c r="FWB216" s="123"/>
      <c r="FWC216" s="123"/>
      <c r="FWD216" s="123"/>
      <c r="FWE216" s="123"/>
      <c r="FWF216" s="123"/>
      <c r="FWG216" s="123"/>
      <c r="FWH216" s="123"/>
      <c r="FWI216" s="123"/>
      <c r="FWJ216" s="123"/>
      <c r="FWK216" s="122"/>
      <c r="FWL216" s="123"/>
      <c r="FWM216" s="123"/>
      <c r="FWN216" s="123"/>
      <c r="FWO216" s="123"/>
      <c r="FWP216" s="123"/>
      <c r="FWQ216" s="123"/>
      <c r="FWR216" s="123"/>
      <c r="FWS216" s="123"/>
      <c r="FWT216" s="123"/>
      <c r="FWU216" s="123"/>
      <c r="FWV216" s="123"/>
      <c r="FWW216" s="123"/>
      <c r="FWX216" s="123"/>
      <c r="FWY216" s="123"/>
      <c r="FWZ216" s="123"/>
      <c r="FXA216" s="123"/>
      <c r="FXB216" s="123"/>
      <c r="FXC216" s="123"/>
      <c r="FXD216" s="123"/>
      <c r="FXE216" s="123"/>
      <c r="FXF216" s="123"/>
      <c r="FXG216" s="122"/>
      <c r="FXH216" s="123"/>
      <c r="FXI216" s="123"/>
      <c r="FXJ216" s="123"/>
      <c r="FXK216" s="123"/>
      <c r="FXL216" s="123"/>
      <c r="FXM216" s="123"/>
      <c r="FXN216" s="123"/>
      <c r="FXO216" s="123"/>
      <c r="FXP216" s="123"/>
      <c r="FXQ216" s="123"/>
      <c r="FXR216" s="123"/>
      <c r="FXS216" s="123"/>
      <c r="FXT216" s="123"/>
      <c r="FXU216" s="123"/>
      <c r="FXV216" s="123"/>
      <c r="FXW216" s="123"/>
      <c r="FXX216" s="123"/>
      <c r="FXY216" s="123"/>
      <c r="FXZ216" s="123"/>
      <c r="FYA216" s="123"/>
      <c r="FYB216" s="123"/>
      <c r="FYC216" s="122"/>
      <c r="FYD216" s="123"/>
      <c r="FYE216" s="123"/>
      <c r="FYF216" s="123"/>
      <c r="FYG216" s="123"/>
      <c r="FYH216" s="123"/>
      <c r="FYI216" s="123"/>
      <c r="FYJ216" s="123"/>
      <c r="FYK216" s="123"/>
      <c r="FYL216" s="123"/>
      <c r="FYM216" s="123"/>
      <c r="FYN216" s="123"/>
      <c r="FYO216" s="123"/>
      <c r="FYP216" s="123"/>
      <c r="FYQ216" s="123"/>
      <c r="FYR216" s="123"/>
      <c r="FYS216" s="123"/>
      <c r="FYT216" s="123"/>
      <c r="FYU216" s="123"/>
      <c r="FYV216" s="123"/>
      <c r="FYW216" s="123"/>
      <c r="FYX216" s="123"/>
      <c r="FYY216" s="122"/>
      <c r="FYZ216" s="123"/>
      <c r="FZA216" s="123"/>
      <c r="FZB216" s="123"/>
      <c r="FZC216" s="123"/>
      <c r="FZD216" s="123"/>
      <c r="FZE216" s="123"/>
      <c r="FZF216" s="123"/>
      <c r="FZG216" s="123"/>
      <c r="FZH216" s="123"/>
      <c r="FZI216" s="123"/>
      <c r="FZJ216" s="123"/>
      <c r="FZK216" s="123"/>
      <c r="FZL216" s="123"/>
      <c r="FZM216" s="123"/>
      <c r="FZN216" s="123"/>
      <c r="FZO216" s="123"/>
      <c r="FZP216" s="123"/>
      <c r="FZQ216" s="123"/>
      <c r="FZR216" s="123"/>
      <c r="FZS216" s="123"/>
      <c r="FZT216" s="123"/>
      <c r="FZU216" s="122"/>
      <c r="FZV216" s="123"/>
      <c r="FZW216" s="123"/>
      <c r="FZX216" s="123"/>
      <c r="FZY216" s="123"/>
      <c r="FZZ216" s="123"/>
      <c r="GAA216" s="123"/>
      <c r="GAB216" s="123"/>
      <c r="GAC216" s="123"/>
      <c r="GAD216" s="123"/>
      <c r="GAE216" s="123"/>
      <c r="GAF216" s="123"/>
      <c r="GAG216" s="123"/>
      <c r="GAH216" s="123"/>
      <c r="GAI216" s="123"/>
      <c r="GAJ216" s="123"/>
      <c r="GAK216" s="123"/>
      <c r="GAL216" s="123"/>
      <c r="GAM216" s="123"/>
      <c r="GAN216" s="123"/>
      <c r="GAO216" s="123"/>
      <c r="GAP216" s="123"/>
      <c r="GAQ216" s="122"/>
      <c r="GAR216" s="123"/>
      <c r="GAS216" s="123"/>
      <c r="GAT216" s="123"/>
      <c r="GAU216" s="123"/>
      <c r="GAV216" s="123"/>
      <c r="GAW216" s="123"/>
      <c r="GAX216" s="123"/>
      <c r="GAY216" s="123"/>
      <c r="GAZ216" s="123"/>
      <c r="GBA216" s="123"/>
      <c r="GBB216" s="123"/>
      <c r="GBC216" s="123"/>
      <c r="GBD216" s="123"/>
      <c r="GBE216" s="123"/>
      <c r="GBF216" s="123"/>
      <c r="GBG216" s="123"/>
      <c r="GBH216" s="123"/>
      <c r="GBI216" s="123"/>
      <c r="GBJ216" s="123"/>
      <c r="GBK216" s="123"/>
      <c r="GBL216" s="123"/>
      <c r="GBM216" s="122"/>
      <c r="GBN216" s="123"/>
      <c r="GBO216" s="123"/>
      <c r="GBP216" s="123"/>
      <c r="GBQ216" s="123"/>
      <c r="GBR216" s="123"/>
      <c r="GBS216" s="123"/>
      <c r="GBT216" s="123"/>
      <c r="GBU216" s="123"/>
      <c r="GBV216" s="123"/>
      <c r="GBW216" s="123"/>
      <c r="GBX216" s="123"/>
      <c r="GBY216" s="123"/>
      <c r="GBZ216" s="123"/>
      <c r="GCA216" s="123"/>
      <c r="GCB216" s="123"/>
      <c r="GCC216" s="123"/>
      <c r="GCD216" s="123"/>
      <c r="GCE216" s="123"/>
      <c r="GCF216" s="123"/>
      <c r="GCG216" s="123"/>
      <c r="GCH216" s="123"/>
      <c r="GCI216" s="122"/>
      <c r="GCJ216" s="123"/>
      <c r="GCK216" s="123"/>
      <c r="GCL216" s="123"/>
      <c r="GCM216" s="123"/>
      <c r="GCN216" s="123"/>
      <c r="GCO216" s="123"/>
      <c r="GCP216" s="123"/>
      <c r="GCQ216" s="123"/>
      <c r="GCR216" s="123"/>
      <c r="GCS216" s="123"/>
      <c r="GCT216" s="123"/>
      <c r="GCU216" s="123"/>
      <c r="GCV216" s="123"/>
      <c r="GCW216" s="123"/>
      <c r="GCX216" s="123"/>
      <c r="GCY216" s="123"/>
      <c r="GCZ216" s="123"/>
      <c r="GDA216" s="123"/>
      <c r="GDB216" s="123"/>
      <c r="GDC216" s="123"/>
      <c r="GDD216" s="123"/>
      <c r="GDE216" s="122"/>
      <c r="GDF216" s="123"/>
      <c r="GDG216" s="123"/>
      <c r="GDH216" s="123"/>
      <c r="GDI216" s="123"/>
      <c r="GDJ216" s="123"/>
      <c r="GDK216" s="123"/>
      <c r="GDL216" s="123"/>
      <c r="GDM216" s="123"/>
      <c r="GDN216" s="123"/>
      <c r="GDO216" s="123"/>
      <c r="GDP216" s="123"/>
      <c r="GDQ216" s="123"/>
      <c r="GDR216" s="123"/>
      <c r="GDS216" s="123"/>
      <c r="GDT216" s="123"/>
      <c r="GDU216" s="123"/>
      <c r="GDV216" s="123"/>
      <c r="GDW216" s="123"/>
      <c r="GDX216" s="123"/>
      <c r="GDY216" s="123"/>
      <c r="GDZ216" s="123"/>
      <c r="GEA216" s="122"/>
      <c r="GEB216" s="123"/>
      <c r="GEC216" s="123"/>
      <c r="GED216" s="123"/>
      <c r="GEE216" s="123"/>
      <c r="GEF216" s="123"/>
      <c r="GEG216" s="123"/>
      <c r="GEH216" s="123"/>
      <c r="GEI216" s="123"/>
      <c r="GEJ216" s="123"/>
      <c r="GEK216" s="123"/>
      <c r="GEL216" s="123"/>
      <c r="GEM216" s="123"/>
      <c r="GEN216" s="123"/>
      <c r="GEO216" s="123"/>
      <c r="GEP216" s="123"/>
      <c r="GEQ216" s="123"/>
      <c r="GER216" s="123"/>
      <c r="GES216" s="123"/>
      <c r="GET216" s="123"/>
      <c r="GEU216" s="123"/>
      <c r="GEV216" s="123"/>
      <c r="GEW216" s="122"/>
      <c r="GEX216" s="123"/>
      <c r="GEY216" s="123"/>
      <c r="GEZ216" s="123"/>
      <c r="GFA216" s="123"/>
      <c r="GFB216" s="123"/>
      <c r="GFC216" s="123"/>
      <c r="GFD216" s="123"/>
      <c r="GFE216" s="123"/>
      <c r="GFF216" s="123"/>
      <c r="GFG216" s="123"/>
      <c r="GFH216" s="123"/>
      <c r="GFI216" s="123"/>
      <c r="GFJ216" s="123"/>
      <c r="GFK216" s="123"/>
      <c r="GFL216" s="123"/>
      <c r="GFM216" s="123"/>
      <c r="GFN216" s="123"/>
      <c r="GFO216" s="123"/>
      <c r="GFP216" s="123"/>
      <c r="GFQ216" s="123"/>
      <c r="GFR216" s="123"/>
      <c r="GFS216" s="122"/>
      <c r="GFT216" s="123"/>
      <c r="GFU216" s="123"/>
      <c r="GFV216" s="123"/>
      <c r="GFW216" s="123"/>
      <c r="GFX216" s="123"/>
      <c r="GFY216" s="123"/>
      <c r="GFZ216" s="123"/>
      <c r="GGA216" s="123"/>
      <c r="GGB216" s="123"/>
      <c r="GGC216" s="123"/>
      <c r="GGD216" s="123"/>
      <c r="GGE216" s="123"/>
      <c r="GGF216" s="123"/>
      <c r="GGG216" s="123"/>
      <c r="GGH216" s="123"/>
      <c r="GGI216" s="123"/>
      <c r="GGJ216" s="123"/>
      <c r="GGK216" s="123"/>
      <c r="GGL216" s="123"/>
      <c r="GGM216" s="123"/>
      <c r="GGN216" s="123"/>
      <c r="GGO216" s="122"/>
      <c r="GGP216" s="123"/>
      <c r="GGQ216" s="123"/>
      <c r="GGR216" s="123"/>
      <c r="GGS216" s="123"/>
      <c r="GGT216" s="123"/>
      <c r="GGU216" s="123"/>
      <c r="GGV216" s="123"/>
      <c r="GGW216" s="123"/>
      <c r="GGX216" s="123"/>
      <c r="GGY216" s="123"/>
      <c r="GGZ216" s="123"/>
      <c r="GHA216" s="123"/>
      <c r="GHB216" s="123"/>
      <c r="GHC216" s="123"/>
      <c r="GHD216" s="123"/>
      <c r="GHE216" s="123"/>
      <c r="GHF216" s="123"/>
      <c r="GHG216" s="123"/>
      <c r="GHH216" s="123"/>
      <c r="GHI216" s="123"/>
      <c r="GHJ216" s="123"/>
      <c r="GHK216" s="122"/>
      <c r="GHL216" s="123"/>
      <c r="GHM216" s="123"/>
      <c r="GHN216" s="123"/>
      <c r="GHO216" s="123"/>
      <c r="GHP216" s="123"/>
      <c r="GHQ216" s="123"/>
      <c r="GHR216" s="123"/>
      <c r="GHS216" s="123"/>
      <c r="GHT216" s="123"/>
      <c r="GHU216" s="123"/>
      <c r="GHV216" s="123"/>
      <c r="GHW216" s="123"/>
      <c r="GHX216" s="123"/>
      <c r="GHY216" s="123"/>
      <c r="GHZ216" s="123"/>
      <c r="GIA216" s="123"/>
      <c r="GIB216" s="123"/>
      <c r="GIC216" s="123"/>
      <c r="GID216" s="123"/>
      <c r="GIE216" s="123"/>
      <c r="GIF216" s="123"/>
      <c r="GIG216" s="122"/>
      <c r="GIH216" s="123"/>
      <c r="GII216" s="123"/>
      <c r="GIJ216" s="123"/>
      <c r="GIK216" s="123"/>
      <c r="GIL216" s="123"/>
      <c r="GIM216" s="123"/>
      <c r="GIN216" s="123"/>
      <c r="GIO216" s="123"/>
      <c r="GIP216" s="123"/>
      <c r="GIQ216" s="123"/>
      <c r="GIR216" s="123"/>
      <c r="GIS216" s="123"/>
      <c r="GIT216" s="123"/>
      <c r="GIU216" s="123"/>
      <c r="GIV216" s="123"/>
      <c r="GIW216" s="123"/>
      <c r="GIX216" s="123"/>
      <c r="GIY216" s="123"/>
      <c r="GIZ216" s="123"/>
      <c r="GJA216" s="123"/>
      <c r="GJB216" s="123"/>
      <c r="GJC216" s="122"/>
      <c r="GJD216" s="123"/>
      <c r="GJE216" s="123"/>
      <c r="GJF216" s="123"/>
      <c r="GJG216" s="123"/>
      <c r="GJH216" s="123"/>
      <c r="GJI216" s="123"/>
      <c r="GJJ216" s="123"/>
      <c r="GJK216" s="123"/>
      <c r="GJL216" s="123"/>
      <c r="GJM216" s="123"/>
      <c r="GJN216" s="123"/>
      <c r="GJO216" s="123"/>
      <c r="GJP216" s="123"/>
      <c r="GJQ216" s="123"/>
      <c r="GJR216" s="123"/>
      <c r="GJS216" s="123"/>
      <c r="GJT216" s="123"/>
      <c r="GJU216" s="123"/>
      <c r="GJV216" s="123"/>
      <c r="GJW216" s="123"/>
      <c r="GJX216" s="123"/>
      <c r="GJY216" s="122"/>
      <c r="GJZ216" s="123"/>
      <c r="GKA216" s="123"/>
      <c r="GKB216" s="123"/>
      <c r="GKC216" s="123"/>
      <c r="GKD216" s="123"/>
      <c r="GKE216" s="123"/>
      <c r="GKF216" s="123"/>
      <c r="GKG216" s="123"/>
      <c r="GKH216" s="123"/>
      <c r="GKI216" s="123"/>
      <c r="GKJ216" s="123"/>
      <c r="GKK216" s="123"/>
      <c r="GKL216" s="123"/>
      <c r="GKM216" s="123"/>
      <c r="GKN216" s="123"/>
      <c r="GKO216" s="123"/>
      <c r="GKP216" s="123"/>
      <c r="GKQ216" s="123"/>
      <c r="GKR216" s="123"/>
      <c r="GKS216" s="123"/>
      <c r="GKT216" s="123"/>
      <c r="GKU216" s="122"/>
      <c r="GKV216" s="123"/>
      <c r="GKW216" s="123"/>
      <c r="GKX216" s="123"/>
      <c r="GKY216" s="123"/>
      <c r="GKZ216" s="123"/>
      <c r="GLA216" s="123"/>
      <c r="GLB216" s="123"/>
      <c r="GLC216" s="123"/>
      <c r="GLD216" s="123"/>
      <c r="GLE216" s="123"/>
      <c r="GLF216" s="123"/>
      <c r="GLG216" s="123"/>
      <c r="GLH216" s="123"/>
      <c r="GLI216" s="123"/>
      <c r="GLJ216" s="123"/>
      <c r="GLK216" s="123"/>
      <c r="GLL216" s="123"/>
      <c r="GLM216" s="123"/>
      <c r="GLN216" s="123"/>
      <c r="GLO216" s="123"/>
      <c r="GLP216" s="123"/>
      <c r="GLQ216" s="122"/>
      <c r="GLR216" s="123"/>
      <c r="GLS216" s="123"/>
      <c r="GLT216" s="123"/>
      <c r="GLU216" s="123"/>
      <c r="GLV216" s="123"/>
      <c r="GLW216" s="123"/>
      <c r="GLX216" s="123"/>
      <c r="GLY216" s="123"/>
      <c r="GLZ216" s="123"/>
      <c r="GMA216" s="123"/>
      <c r="GMB216" s="123"/>
      <c r="GMC216" s="123"/>
      <c r="GMD216" s="123"/>
      <c r="GME216" s="123"/>
      <c r="GMF216" s="123"/>
      <c r="GMG216" s="123"/>
      <c r="GMH216" s="123"/>
      <c r="GMI216" s="123"/>
      <c r="GMJ216" s="123"/>
      <c r="GMK216" s="123"/>
      <c r="GML216" s="123"/>
      <c r="GMM216" s="122"/>
      <c r="GMN216" s="123"/>
      <c r="GMO216" s="123"/>
      <c r="GMP216" s="123"/>
      <c r="GMQ216" s="123"/>
      <c r="GMR216" s="123"/>
      <c r="GMS216" s="123"/>
      <c r="GMT216" s="123"/>
      <c r="GMU216" s="123"/>
      <c r="GMV216" s="123"/>
      <c r="GMW216" s="123"/>
      <c r="GMX216" s="123"/>
      <c r="GMY216" s="123"/>
      <c r="GMZ216" s="123"/>
      <c r="GNA216" s="123"/>
      <c r="GNB216" s="123"/>
      <c r="GNC216" s="123"/>
      <c r="GND216" s="123"/>
      <c r="GNE216" s="123"/>
      <c r="GNF216" s="123"/>
      <c r="GNG216" s="123"/>
      <c r="GNH216" s="123"/>
      <c r="GNI216" s="122"/>
      <c r="GNJ216" s="123"/>
      <c r="GNK216" s="123"/>
      <c r="GNL216" s="123"/>
      <c r="GNM216" s="123"/>
      <c r="GNN216" s="123"/>
      <c r="GNO216" s="123"/>
      <c r="GNP216" s="123"/>
      <c r="GNQ216" s="123"/>
      <c r="GNR216" s="123"/>
      <c r="GNS216" s="123"/>
      <c r="GNT216" s="123"/>
      <c r="GNU216" s="123"/>
      <c r="GNV216" s="123"/>
      <c r="GNW216" s="123"/>
      <c r="GNX216" s="123"/>
      <c r="GNY216" s="123"/>
      <c r="GNZ216" s="123"/>
      <c r="GOA216" s="123"/>
      <c r="GOB216" s="123"/>
      <c r="GOC216" s="123"/>
      <c r="GOD216" s="123"/>
      <c r="GOE216" s="122"/>
      <c r="GOF216" s="123"/>
      <c r="GOG216" s="123"/>
      <c r="GOH216" s="123"/>
      <c r="GOI216" s="123"/>
      <c r="GOJ216" s="123"/>
      <c r="GOK216" s="123"/>
      <c r="GOL216" s="123"/>
      <c r="GOM216" s="123"/>
      <c r="GON216" s="123"/>
      <c r="GOO216" s="123"/>
      <c r="GOP216" s="123"/>
      <c r="GOQ216" s="123"/>
      <c r="GOR216" s="123"/>
      <c r="GOS216" s="123"/>
      <c r="GOT216" s="123"/>
      <c r="GOU216" s="123"/>
      <c r="GOV216" s="123"/>
      <c r="GOW216" s="123"/>
      <c r="GOX216" s="123"/>
      <c r="GOY216" s="123"/>
      <c r="GOZ216" s="123"/>
      <c r="GPA216" s="122"/>
      <c r="GPB216" s="123"/>
      <c r="GPC216" s="123"/>
      <c r="GPD216" s="123"/>
      <c r="GPE216" s="123"/>
      <c r="GPF216" s="123"/>
      <c r="GPG216" s="123"/>
      <c r="GPH216" s="123"/>
      <c r="GPI216" s="123"/>
      <c r="GPJ216" s="123"/>
      <c r="GPK216" s="123"/>
      <c r="GPL216" s="123"/>
      <c r="GPM216" s="123"/>
      <c r="GPN216" s="123"/>
      <c r="GPO216" s="123"/>
      <c r="GPP216" s="123"/>
      <c r="GPQ216" s="123"/>
      <c r="GPR216" s="123"/>
      <c r="GPS216" s="123"/>
      <c r="GPT216" s="123"/>
      <c r="GPU216" s="123"/>
      <c r="GPV216" s="123"/>
      <c r="GPW216" s="122"/>
      <c r="GPX216" s="123"/>
      <c r="GPY216" s="123"/>
      <c r="GPZ216" s="123"/>
      <c r="GQA216" s="123"/>
      <c r="GQB216" s="123"/>
      <c r="GQC216" s="123"/>
      <c r="GQD216" s="123"/>
      <c r="GQE216" s="123"/>
      <c r="GQF216" s="123"/>
      <c r="GQG216" s="123"/>
      <c r="GQH216" s="123"/>
      <c r="GQI216" s="123"/>
      <c r="GQJ216" s="123"/>
      <c r="GQK216" s="123"/>
      <c r="GQL216" s="123"/>
      <c r="GQM216" s="123"/>
      <c r="GQN216" s="123"/>
      <c r="GQO216" s="123"/>
      <c r="GQP216" s="123"/>
      <c r="GQQ216" s="123"/>
      <c r="GQR216" s="123"/>
      <c r="GQS216" s="122"/>
      <c r="GQT216" s="123"/>
      <c r="GQU216" s="123"/>
      <c r="GQV216" s="123"/>
      <c r="GQW216" s="123"/>
      <c r="GQX216" s="123"/>
      <c r="GQY216" s="123"/>
      <c r="GQZ216" s="123"/>
      <c r="GRA216" s="123"/>
      <c r="GRB216" s="123"/>
      <c r="GRC216" s="123"/>
      <c r="GRD216" s="123"/>
      <c r="GRE216" s="123"/>
      <c r="GRF216" s="123"/>
      <c r="GRG216" s="123"/>
      <c r="GRH216" s="123"/>
      <c r="GRI216" s="123"/>
      <c r="GRJ216" s="123"/>
      <c r="GRK216" s="123"/>
      <c r="GRL216" s="123"/>
      <c r="GRM216" s="123"/>
      <c r="GRN216" s="123"/>
      <c r="GRO216" s="122"/>
      <c r="GRP216" s="123"/>
      <c r="GRQ216" s="123"/>
      <c r="GRR216" s="123"/>
      <c r="GRS216" s="123"/>
      <c r="GRT216" s="123"/>
      <c r="GRU216" s="123"/>
      <c r="GRV216" s="123"/>
      <c r="GRW216" s="123"/>
      <c r="GRX216" s="123"/>
      <c r="GRY216" s="123"/>
      <c r="GRZ216" s="123"/>
      <c r="GSA216" s="123"/>
      <c r="GSB216" s="123"/>
      <c r="GSC216" s="123"/>
      <c r="GSD216" s="123"/>
      <c r="GSE216" s="123"/>
      <c r="GSF216" s="123"/>
      <c r="GSG216" s="123"/>
      <c r="GSH216" s="123"/>
      <c r="GSI216" s="123"/>
      <c r="GSJ216" s="123"/>
      <c r="GSK216" s="122"/>
      <c r="GSL216" s="123"/>
      <c r="GSM216" s="123"/>
      <c r="GSN216" s="123"/>
      <c r="GSO216" s="123"/>
      <c r="GSP216" s="123"/>
      <c r="GSQ216" s="123"/>
      <c r="GSR216" s="123"/>
      <c r="GSS216" s="123"/>
      <c r="GST216" s="123"/>
      <c r="GSU216" s="123"/>
      <c r="GSV216" s="123"/>
      <c r="GSW216" s="123"/>
      <c r="GSX216" s="123"/>
      <c r="GSY216" s="123"/>
      <c r="GSZ216" s="123"/>
      <c r="GTA216" s="123"/>
      <c r="GTB216" s="123"/>
      <c r="GTC216" s="123"/>
      <c r="GTD216" s="123"/>
      <c r="GTE216" s="123"/>
      <c r="GTF216" s="123"/>
      <c r="GTG216" s="122"/>
      <c r="GTH216" s="123"/>
      <c r="GTI216" s="123"/>
      <c r="GTJ216" s="123"/>
      <c r="GTK216" s="123"/>
      <c r="GTL216" s="123"/>
      <c r="GTM216" s="123"/>
      <c r="GTN216" s="123"/>
      <c r="GTO216" s="123"/>
      <c r="GTP216" s="123"/>
      <c r="GTQ216" s="123"/>
      <c r="GTR216" s="123"/>
      <c r="GTS216" s="123"/>
      <c r="GTT216" s="123"/>
      <c r="GTU216" s="123"/>
      <c r="GTV216" s="123"/>
      <c r="GTW216" s="123"/>
      <c r="GTX216" s="123"/>
      <c r="GTY216" s="123"/>
      <c r="GTZ216" s="123"/>
      <c r="GUA216" s="123"/>
      <c r="GUB216" s="123"/>
      <c r="GUC216" s="122"/>
      <c r="GUD216" s="123"/>
      <c r="GUE216" s="123"/>
      <c r="GUF216" s="123"/>
      <c r="GUG216" s="123"/>
      <c r="GUH216" s="123"/>
      <c r="GUI216" s="123"/>
      <c r="GUJ216" s="123"/>
      <c r="GUK216" s="123"/>
      <c r="GUL216" s="123"/>
      <c r="GUM216" s="123"/>
      <c r="GUN216" s="123"/>
      <c r="GUO216" s="123"/>
      <c r="GUP216" s="123"/>
      <c r="GUQ216" s="123"/>
      <c r="GUR216" s="123"/>
      <c r="GUS216" s="123"/>
      <c r="GUT216" s="123"/>
      <c r="GUU216" s="123"/>
      <c r="GUV216" s="123"/>
      <c r="GUW216" s="123"/>
      <c r="GUX216" s="123"/>
      <c r="GUY216" s="122"/>
      <c r="GUZ216" s="123"/>
      <c r="GVA216" s="123"/>
      <c r="GVB216" s="123"/>
      <c r="GVC216" s="123"/>
      <c r="GVD216" s="123"/>
      <c r="GVE216" s="123"/>
      <c r="GVF216" s="123"/>
      <c r="GVG216" s="123"/>
      <c r="GVH216" s="123"/>
      <c r="GVI216" s="123"/>
      <c r="GVJ216" s="123"/>
      <c r="GVK216" s="123"/>
      <c r="GVL216" s="123"/>
      <c r="GVM216" s="123"/>
      <c r="GVN216" s="123"/>
      <c r="GVO216" s="123"/>
      <c r="GVP216" s="123"/>
      <c r="GVQ216" s="123"/>
      <c r="GVR216" s="123"/>
      <c r="GVS216" s="123"/>
      <c r="GVT216" s="123"/>
      <c r="GVU216" s="122"/>
      <c r="GVV216" s="123"/>
      <c r="GVW216" s="123"/>
      <c r="GVX216" s="123"/>
      <c r="GVY216" s="123"/>
      <c r="GVZ216" s="123"/>
      <c r="GWA216" s="123"/>
      <c r="GWB216" s="123"/>
      <c r="GWC216" s="123"/>
      <c r="GWD216" s="123"/>
      <c r="GWE216" s="123"/>
      <c r="GWF216" s="123"/>
      <c r="GWG216" s="123"/>
      <c r="GWH216" s="123"/>
      <c r="GWI216" s="123"/>
      <c r="GWJ216" s="123"/>
      <c r="GWK216" s="123"/>
      <c r="GWL216" s="123"/>
      <c r="GWM216" s="123"/>
      <c r="GWN216" s="123"/>
      <c r="GWO216" s="123"/>
      <c r="GWP216" s="123"/>
      <c r="GWQ216" s="122"/>
      <c r="GWR216" s="123"/>
      <c r="GWS216" s="123"/>
      <c r="GWT216" s="123"/>
      <c r="GWU216" s="123"/>
      <c r="GWV216" s="123"/>
      <c r="GWW216" s="123"/>
      <c r="GWX216" s="123"/>
      <c r="GWY216" s="123"/>
      <c r="GWZ216" s="123"/>
      <c r="GXA216" s="123"/>
      <c r="GXB216" s="123"/>
      <c r="GXC216" s="123"/>
      <c r="GXD216" s="123"/>
      <c r="GXE216" s="123"/>
      <c r="GXF216" s="123"/>
      <c r="GXG216" s="123"/>
      <c r="GXH216" s="123"/>
      <c r="GXI216" s="123"/>
      <c r="GXJ216" s="123"/>
      <c r="GXK216" s="123"/>
      <c r="GXL216" s="123"/>
      <c r="GXM216" s="122"/>
      <c r="GXN216" s="123"/>
      <c r="GXO216" s="123"/>
      <c r="GXP216" s="123"/>
      <c r="GXQ216" s="123"/>
      <c r="GXR216" s="123"/>
      <c r="GXS216" s="123"/>
      <c r="GXT216" s="123"/>
      <c r="GXU216" s="123"/>
      <c r="GXV216" s="123"/>
      <c r="GXW216" s="123"/>
      <c r="GXX216" s="123"/>
      <c r="GXY216" s="123"/>
      <c r="GXZ216" s="123"/>
      <c r="GYA216" s="123"/>
      <c r="GYB216" s="123"/>
      <c r="GYC216" s="123"/>
      <c r="GYD216" s="123"/>
      <c r="GYE216" s="123"/>
      <c r="GYF216" s="123"/>
      <c r="GYG216" s="123"/>
      <c r="GYH216" s="123"/>
      <c r="GYI216" s="122"/>
      <c r="GYJ216" s="123"/>
      <c r="GYK216" s="123"/>
      <c r="GYL216" s="123"/>
      <c r="GYM216" s="123"/>
      <c r="GYN216" s="123"/>
      <c r="GYO216" s="123"/>
      <c r="GYP216" s="123"/>
      <c r="GYQ216" s="123"/>
      <c r="GYR216" s="123"/>
      <c r="GYS216" s="123"/>
      <c r="GYT216" s="123"/>
      <c r="GYU216" s="123"/>
      <c r="GYV216" s="123"/>
      <c r="GYW216" s="123"/>
      <c r="GYX216" s="123"/>
      <c r="GYY216" s="123"/>
      <c r="GYZ216" s="123"/>
      <c r="GZA216" s="123"/>
      <c r="GZB216" s="123"/>
      <c r="GZC216" s="123"/>
      <c r="GZD216" s="123"/>
      <c r="GZE216" s="122"/>
      <c r="GZF216" s="123"/>
      <c r="GZG216" s="123"/>
      <c r="GZH216" s="123"/>
      <c r="GZI216" s="123"/>
      <c r="GZJ216" s="123"/>
      <c r="GZK216" s="123"/>
      <c r="GZL216" s="123"/>
      <c r="GZM216" s="123"/>
      <c r="GZN216" s="123"/>
      <c r="GZO216" s="123"/>
      <c r="GZP216" s="123"/>
      <c r="GZQ216" s="123"/>
      <c r="GZR216" s="123"/>
      <c r="GZS216" s="123"/>
      <c r="GZT216" s="123"/>
      <c r="GZU216" s="123"/>
      <c r="GZV216" s="123"/>
      <c r="GZW216" s="123"/>
      <c r="GZX216" s="123"/>
      <c r="GZY216" s="123"/>
      <c r="GZZ216" s="123"/>
      <c r="HAA216" s="122"/>
      <c r="HAB216" s="123"/>
      <c r="HAC216" s="123"/>
      <c r="HAD216" s="123"/>
      <c r="HAE216" s="123"/>
      <c r="HAF216" s="123"/>
      <c r="HAG216" s="123"/>
      <c r="HAH216" s="123"/>
      <c r="HAI216" s="123"/>
      <c r="HAJ216" s="123"/>
      <c r="HAK216" s="123"/>
      <c r="HAL216" s="123"/>
      <c r="HAM216" s="123"/>
      <c r="HAN216" s="123"/>
      <c r="HAO216" s="123"/>
      <c r="HAP216" s="123"/>
      <c r="HAQ216" s="123"/>
      <c r="HAR216" s="123"/>
      <c r="HAS216" s="123"/>
      <c r="HAT216" s="123"/>
      <c r="HAU216" s="123"/>
      <c r="HAV216" s="123"/>
      <c r="HAW216" s="122"/>
      <c r="HAX216" s="123"/>
      <c r="HAY216" s="123"/>
      <c r="HAZ216" s="123"/>
      <c r="HBA216" s="123"/>
      <c r="HBB216" s="123"/>
      <c r="HBC216" s="123"/>
      <c r="HBD216" s="123"/>
      <c r="HBE216" s="123"/>
      <c r="HBF216" s="123"/>
      <c r="HBG216" s="123"/>
      <c r="HBH216" s="123"/>
      <c r="HBI216" s="123"/>
      <c r="HBJ216" s="123"/>
      <c r="HBK216" s="123"/>
      <c r="HBL216" s="123"/>
      <c r="HBM216" s="123"/>
      <c r="HBN216" s="123"/>
      <c r="HBO216" s="123"/>
      <c r="HBP216" s="123"/>
      <c r="HBQ216" s="123"/>
      <c r="HBR216" s="123"/>
      <c r="HBS216" s="122"/>
      <c r="HBT216" s="123"/>
      <c r="HBU216" s="123"/>
      <c r="HBV216" s="123"/>
      <c r="HBW216" s="123"/>
      <c r="HBX216" s="123"/>
      <c r="HBY216" s="123"/>
      <c r="HBZ216" s="123"/>
      <c r="HCA216" s="123"/>
      <c r="HCB216" s="123"/>
      <c r="HCC216" s="123"/>
      <c r="HCD216" s="123"/>
      <c r="HCE216" s="123"/>
      <c r="HCF216" s="123"/>
      <c r="HCG216" s="123"/>
      <c r="HCH216" s="123"/>
      <c r="HCI216" s="123"/>
      <c r="HCJ216" s="123"/>
      <c r="HCK216" s="123"/>
      <c r="HCL216" s="123"/>
      <c r="HCM216" s="123"/>
      <c r="HCN216" s="123"/>
      <c r="HCO216" s="122"/>
      <c r="HCP216" s="123"/>
      <c r="HCQ216" s="123"/>
      <c r="HCR216" s="123"/>
      <c r="HCS216" s="123"/>
      <c r="HCT216" s="123"/>
      <c r="HCU216" s="123"/>
      <c r="HCV216" s="123"/>
      <c r="HCW216" s="123"/>
      <c r="HCX216" s="123"/>
      <c r="HCY216" s="123"/>
      <c r="HCZ216" s="123"/>
      <c r="HDA216" s="123"/>
      <c r="HDB216" s="123"/>
      <c r="HDC216" s="123"/>
      <c r="HDD216" s="123"/>
      <c r="HDE216" s="123"/>
      <c r="HDF216" s="123"/>
      <c r="HDG216" s="123"/>
      <c r="HDH216" s="123"/>
      <c r="HDI216" s="123"/>
      <c r="HDJ216" s="123"/>
      <c r="HDK216" s="122"/>
      <c r="HDL216" s="123"/>
      <c r="HDM216" s="123"/>
      <c r="HDN216" s="123"/>
      <c r="HDO216" s="123"/>
      <c r="HDP216" s="123"/>
      <c r="HDQ216" s="123"/>
      <c r="HDR216" s="123"/>
      <c r="HDS216" s="123"/>
      <c r="HDT216" s="123"/>
      <c r="HDU216" s="123"/>
      <c r="HDV216" s="123"/>
      <c r="HDW216" s="123"/>
      <c r="HDX216" s="123"/>
      <c r="HDY216" s="123"/>
      <c r="HDZ216" s="123"/>
      <c r="HEA216" s="123"/>
      <c r="HEB216" s="123"/>
      <c r="HEC216" s="123"/>
      <c r="HED216" s="123"/>
      <c r="HEE216" s="123"/>
      <c r="HEF216" s="123"/>
      <c r="HEG216" s="122"/>
      <c r="HEH216" s="123"/>
      <c r="HEI216" s="123"/>
      <c r="HEJ216" s="123"/>
      <c r="HEK216" s="123"/>
      <c r="HEL216" s="123"/>
      <c r="HEM216" s="123"/>
      <c r="HEN216" s="123"/>
      <c r="HEO216" s="123"/>
      <c r="HEP216" s="123"/>
      <c r="HEQ216" s="123"/>
      <c r="HER216" s="123"/>
      <c r="HES216" s="123"/>
      <c r="HET216" s="123"/>
      <c r="HEU216" s="123"/>
      <c r="HEV216" s="123"/>
      <c r="HEW216" s="123"/>
      <c r="HEX216" s="123"/>
      <c r="HEY216" s="123"/>
      <c r="HEZ216" s="123"/>
      <c r="HFA216" s="123"/>
      <c r="HFB216" s="123"/>
      <c r="HFC216" s="122"/>
      <c r="HFD216" s="123"/>
      <c r="HFE216" s="123"/>
      <c r="HFF216" s="123"/>
      <c r="HFG216" s="123"/>
      <c r="HFH216" s="123"/>
      <c r="HFI216" s="123"/>
      <c r="HFJ216" s="123"/>
      <c r="HFK216" s="123"/>
      <c r="HFL216" s="123"/>
      <c r="HFM216" s="123"/>
      <c r="HFN216" s="123"/>
      <c r="HFO216" s="123"/>
      <c r="HFP216" s="123"/>
      <c r="HFQ216" s="123"/>
      <c r="HFR216" s="123"/>
      <c r="HFS216" s="123"/>
      <c r="HFT216" s="123"/>
      <c r="HFU216" s="123"/>
      <c r="HFV216" s="123"/>
      <c r="HFW216" s="123"/>
      <c r="HFX216" s="123"/>
      <c r="HFY216" s="122"/>
      <c r="HFZ216" s="123"/>
      <c r="HGA216" s="123"/>
      <c r="HGB216" s="123"/>
      <c r="HGC216" s="123"/>
      <c r="HGD216" s="123"/>
      <c r="HGE216" s="123"/>
      <c r="HGF216" s="123"/>
      <c r="HGG216" s="123"/>
      <c r="HGH216" s="123"/>
      <c r="HGI216" s="123"/>
      <c r="HGJ216" s="123"/>
      <c r="HGK216" s="123"/>
      <c r="HGL216" s="123"/>
      <c r="HGM216" s="123"/>
      <c r="HGN216" s="123"/>
      <c r="HGO216" s="123"/>
      <c r="HGP216" s="123"/>
      <c r="HGQ216" s="123"/>
      <c r="HGR216" s="123"/>
      <c r="HGS216" s="123"/>
      <c r="HGT216" s="123"/>
      <c r="HGU216" s="122"/>
      <c r="HGV216" s="123"/>
      <c r="HGW216" s="123"/>
      <c r="HGX216" s="123"/>
      <c r="HGY216" s="123"/>
      <c r="HGZ216" s="123"/>
      <c r="HHA216" s="123"/>
      <c r="HHB216" s="123"/>
      <c r="HHC216" s="123"/>
      <c r="HHD216" s="123"/>
      <c r="HHE216" s="123"/>
      <c r="HHF216" s="123"/>
      <c r="HHG216" s="123"/>
      <c r="HHH216" s="123"/>
      <c r="HHI216" s="123"/>
      <c r="HHJ216" s="123"/>
      <c r="HHK216" s="123"/>
      <c r="HHL216" s="123"/>
      <c r="HHM216" s="123"/>
      <c r="HHN216" s="123"/>
      <c r="HHO216" s="123"/>
      <c r="HHP216" s="123"/>
      <c r="HHQ216" s="122"/>
      <c r="HHR216" s="123"/>
      <c r="HHS216" s="123"/>
      <c r="HHT216" s="123"/>
      <c r="HHU216" s="123"/>
      <c r="HHV216" s="123"/>
      <c r="HHW216" s="123"/>
      <c r="HHX216" s="123"/>
      <c r="HHY216" s="123"/>
      <c r="HHZ216" s="123"/>
      <c r="HIA216" s="123"/>
      <c r="HIB216" s="123"/>
      <c r="HIC216" s="123"/>
      <c r="HID216" s="123"/>
      <c r="HIE216" s="123"/>
      <c r="HIF216" s="123"/>
      <c r="HIG216" s="123"/>
      <c r="HIH216" s="123"/>
      <c r="HII216" s="123"/>
      <c r="HIJ216" s="123"/>
      <c r="HIK216" s="123"/>
      <c r="HIL216" s="123"/>
      <c r="HIM216" s="122"/>
      <c r="HIN216" s="123"/>
      <c r="HIO216" s="123"/>
      <c r="HIP216" s="123"/>
      <c r="HIQ216" s="123"/>
      <c r="HIR216" s="123"/>
      <c r="HIS216" s="123"/>
      <c r="HIT216" s="123"/>
      <c r="HIU216" s="123"/>
      <c r="HIV216" s="123"/>
      <c r="HIW216" s="123"/>
      <c r="HIX216" s="123"/>
      <c r="HIY216" s="123"/>
      <c r="HIZ216" s="123"/>
      <c r="HJA216" s="123"/>
      <c r="HJB216" s="123"/>
      <c r="HJC216" s="123"/>
      <c r="HJD216" s="123"/>
      <c r="HJE216" s="123"/>
      <c r="HJF216" s="123"/>
      <c r="HJG216" s="123"/>
      <c r="HJH216" s="123"/>
      <c r="HJI216" s="122"/>
      <c r="HJJ216" s="123"/>
      <c r="HJK216" s="123"/>
      <c r="HJL216" s="123"/>
      <c r="HJM216" s="123"/>
      <c r="HJN216" s="123"/>
      <c r="HJO216" s="123"/>
      <c r="HJP216" s="123"/>
      <c r="HJQ216" s="123"/>
      <c r="HJR216" s="123"/>
      <c r="HJS216" s="123"/>
      <c r="HJT216" s="123"/>
      <c r="HJU216" s="123"/>
      <c r="HJV216" s="123"/>
      <c r="HJW216" s="123"/>
      <c r="HJX216" s="123"/>
      <c r="HJY216" s="123"/>
      <c r="HJZ216" s="123"/>
      <c r="HKA216" s="123"/>
      <c r="HKB216" s="123"/>
      <c r="HKC216" s="123"/>
      <c r="HKD216" s="123"/>
      <c r="HKE216" s="122"/>
      <c r="HKF216" s="123"/>
      <c r="HKG216" s="123"/>
      <c r="HKH216" s="123"/>
      <c r="HKI216" s="123"/>
      <c r="HKJ216" s="123"/>
      <c r="HKK216" s="123"/>
      <c r="HKL216" s="123"/>
      <c r="HKM216" s="123"/>
      <c r="HKN216" s="123"/>
      <c r="HKO216" s="123"/>
      <c r="HKP216" s="123"/>
      <c r="HKQ216" s="123"/>
      <c r="HKR216" s="123"/>
      <c r="HKS216" s="123"/>
      <c r="HKT216" s="123"/>
      <c r="HKU216" s="123"/>
      <c r="HKV216" s="123"/>
      <c r="HKW216" s="123"/>
      <c r="HKX216" s="123"/>
      <c r="HKY216" s="123"/>
      <c r="HKZ216" s="123"/>
      <c r="HLA216" s="122"/>
      <c r="HLB216" s="123"/>
      <c r="HLC216" s="123"/>
      <c r="HLD216" s="123"/>
      <c r="HLE216" s="123"/>
      <c r="HLF216" s="123"/>
      <c r="HLG216" s="123"/>
      <c r="HLH216" s="123"/>
      <c r="HLI216" s="123"/>
      <c r="HLJ216" s="123"/>
      <c r="HLK216" s="123"/>
      <c r="HLL216" s="123"/>
      <c r="HLM216" s="123"/>
      <c r="HLN216" s="123"/>
      <c r="HLO216" s="123"/>
      <c r="HLP216" s="123"/>
      <c r="HLQ216" s="123"/>
      <c r="HLR216" s="123"/>
      <c r="HLS216" s="123"/>
      <c r="HLT216" s="123"/>
      <c r="HLU216" s="123"/>
      <c r="HLV216" s="123"/>
      <c r="HLW216" s="122"/>
      <c r="HLX216" s="123"/>
      <c r="HLY216" s="123"/>
      <c r="HLZ216" s="123"/>
      <c r="HMA216" s="123"/>
      <c r="HMB216" s="123"/>
      <c r="HMC216" s="123"/>
      <c r="HMD216" s="123"/>
      <c r="HME216" s="123"/>
      <c r="HMF216" s="123"/>
      <c r="HMG216" s="123"/>
      <c r="HMH216" s="123"/>
      <c r="HMI216" s="123"/>
      <c r="HMJ216" s="123"/>
      <c r="HMK216" s="123"/>
      <c r="HML216" s="123"/>
      <c r="HMM216" s="123"/>
      <c r="HMN216" s="123"/>
      <c r="HMO216" s="123"/>
      <c r="HMP216" s="123"/>
      <c r="HMQ216" s="123"/>
      <c r="HMR216" s="123"/>
      <c r="HMS216" s="122"/>
      <c r="HMT216" s="123"/>
      <c r="HMU216" s="123"/>
      <c r="HMV216" s="123"/>
      <c r="HMW216" s="123"/>
      <c r="HMX216" s="123"/>
      <c r="HMY216" s="123"/>
      <c r="HMZ216" s="123"/>
      <c r="HNA216" s="123"/>
      <c r="HNB216" s="123"/>
      <c r="HNC216" s="123"/>
      <c r="HND216" s="123"/>
      <c r="HNE216" s="123"/>
      <c r="HNF216" s="123"/>
      <c r="HNG216" s="123"/>
      <c r="HNH216" s="123"/>
      <c r="HNI216" s="123"/>
      <c r="HNJ216" s="123"/>
      <c r="HNK216" s="123"/>
      <c r="HNL216" s="123"/>
      <c r="HNM216" s="123"/>
      <c r="HNN216" s="123"/>
      <c r="HNO216" s="122"/>
      <c r="HNP216" s="123"/>
      <c r="HNQ216" s="123"/>
      <c r="HNR216" s="123"/>
      <c r="HNS216" s="123"/>
      <c r="HNT216" s="123"/>
      <c r="HNU216" s="123"/>
      <c r="HNV216" s="123"/>
      <c r="HNW216" s="123"/>
      <c r="HNX216" s="123"/>
      <c r="HNY216" s="123"/>
      <c r="HNZ216" s="123"/>
      <c r="HOA216" s="123"/>
      <c r="HOB216" s="123"/>
      <c r="HOC216" s="123"/>
      <c r="HOD216" s="123"/>
      <c r="HOE216" s="123"/>
      <c r="HOF216" s="123"/>
      <c r="HOG216" s="123"/>
      <c r="HOH216" s="123"/>
      <c r="HOI216" s="123"/>
      <c r="HOJ216" s="123"/>
      <c r="HOK216" s="122"/>
      <c r="HOL216" s="123"/>
      <c r="HOM216" s="123"/>
      <c r="HON216" s="123"/>
      <c r="HOO216" s="123"/>
      <c r="HOP216" s="123"/>
      <c r="HOQ216" s="123"/>
      <c r="HOR216" s="123"/>
      <c r="HOS216" s="123"/>
      <c r="HOT216" s="123"/>
      <c r="HOU216" s="123"/>
      <c r="HOV216" s="123"/>
      <c r="HOW216" s="123"/>
      <c r="HOX216" s="123"/>
      <c r="HOY216" s="123"/>
      <c r="HOZ216" s="123"/>
      <c r="HPA216" s="123"/>
      <c r="HPB216" s="123"/>
      <c r="HPC216" s="123"/>
      <c r="HPD216" s="123"/>
      <c r="HPE216" s="123"/>
      <c r="HPF216" s="123"/>
      <c r="HPG216" s="122"/>
      <c r="HPH216" s="123"/>
      <c r="HPI216" s="123"/>
      <c r="HPJ216" s="123"/>
      <c r="HPK216" s="123"/>
      <c r="HPL216" s="123"/>
      <c r="HPM216" s="123"/>
      <c r="HPN216" s="123"/>
      <c r="HPO216" s="123"/>
      <c r="HPP216" s="123"/>
      <c r="HPQ216" s="123"/>
      <c r="HPR216" s="123"/>
      <c r="HPS216" s="123"/>
      <c r="HPT216" s="123"/>
      <c r="HPU216" s="123"/>
      <c r="HPV216" s="123"/>
      <c r="HPW216" s="123"/>
      <c r="HPX216" s="123"/>
      <c r="HPY216" s="123"/>
      <c r="HPZ216" s="123"/>
      <c r="HQA216" s="123"/>
      <c r="HQB216" s="123"/>
      <c r="HQC216" s="122"/>
      <c r="HQD216" s="123"/>
      <c r="HQE216" s="123"/>
      <c r="HQF216" s="123"/>
      <c r="HQG216" s="123"/>
      <c r="HQH216" s="123"/>
      <c r="HQI216" s="123"/>
      <c r="HQJ216" s="123"/>
      <c r="HQK216" s="123"/>
      <c r="HQL216" s="123"/>
      <c r="HQM216" s="123"/>
      <c r="HQN216" s="123"/>
      <c r="HQO216" s="123"/>
      <c r="HQP216" s="123"/>
      <c r="HQQ216" s="123"/>
      <c r="HQR216" s="123"/>
      <c r="HQS216" s="123"/>
      <c r="HQT216" s="123"/>
      <c r="HQU216" s="123"/>
      <c r="HQV216" s="123"/>
      <c r="HQW216" s="123"/>
      <c r="HQX216" s="123"/>
      <c r="HQY216" s="122"/>
      <c r="HQZ216" s="123"/>
      <c r="HRA216" s="123"/>
      <c r="HRB216" s="123"/>
      <c r="HRC216" s="123"/>
      <c r="HRD216" s="123"/>
      <c r="HRE216" s="123"/>
      <c r="HRF216" s="123"/>
      <c r="HRG216" s="123"/>
      <c r="HRH216" s="123"/>
      <c r="HRI216" s="123"/>
      <c r="HRJ216" s="123"/>
      <c r="HRK216" s="123"/>
      <c r="HRL216" s="123"/>
      <c r="HRM216" s="123"/>
      <c r="HRN216" s="123"/>
      <c r="HRO216" s="123"/>
      <c r="HRP216" s="123"/>
      <c r="HRQ216" s="123"/>
      <c r="HRR216" s="123"/>
      <c r="HRS216" s="123"/>
      <c r="HRT216" s="123"/>
      <c r="HRU216" s="122"/>
      <c r="HRV216" s="123"/>
      <c r="HRW216" s="123"/>
      <c r="HRX216" s="123"/>
      <c r="HRY216" s="123"/>
      <c r="HRZ216" s="123"/>
      <c r="HSA216" s="123"/>
      <c r="HSB216" s="123"/>
      <c r="HSC216" s="123"/>
      <c r="HSD216" s="123"/>
      <c r="HSE216" s="123"/>
      <c r="HSF216" s="123"/>
      <c r="HSG216" s="123"/>
      <c r="HSH216" s="123"/>
      <c r="HSI216" s="123"/>
      <c r="HSJ216" s="123"/>
      <c r="HSK216" s="123"/>
      <c r="HSL216" s="123"/>
      <c r="HSM216" s="123"/>
      <c r="HSN216" s="123"/>
      <c r="HSO216" s="123"/>
      <c r="HSP216" s="123"/>
      <c r="HSQ216" s="122"/>
      <c r="HSR216" s="123"/>
      <c r="HSS216" s="123"/>
      <c r="HST216" s="123"/>
      <c r="HSU216" s="123"/>
      <c r="HSV216" s="123"/>
      <c r="HSW216" s="123"/>
      <c r="HSX216" s="123"/>
      <c r="HSY216" s="123"/>
      <c r="HSZ216" s="123"/>
      <c r="HTA216" s="123"/>
      <c r="HTB216" s="123"/>
      <c r="HTC216" s="123"/>
      <c r="HTD216" s="123"/>
      <c r="HTE216" s="123"/>
      <c r="HTF216" s="123"/>
      <c r="HTG216" s="123"/>
      <c r="HTH216" s="123"/>
      <c r="HTI216" s="123"/>
      <c r="HTJ216" s="123"/>
      <c r="HTK216" s="123"/>
      <c r="HTL216" s="123"/>
      <c r="HTM216" s="122"/>
      <c r="HTN216" s="123"/>
      <c r="HTO216" s="123"/>
      <c r="HTP216" s="123"/>
      <c r="HTQ216" s="123"/>
      <c r="HTR216" s="123"/>
      <c r="HTS216" s="123"/>
      <c r="HTT216" s="123"/>
      <c r="HTU216" s="123"/>
      <c r="HTV216" s="123"/>
      <c r="HTW216" s="123"/>
      <c r="HTX216" s="123"/>
      <c r="HTY216" s="123"/>
      <c r="HTZ216" s="123"/>
      <c r="HUA216" s="123"/>
      <c r="HUB216" s="123"/>
      <c r="HUC216" s="123"/>
      <c r="HUD216" s="123"/>
      <c r="HUE216" s="123"/>
      <c r="HUF216" s="123"/>
      <c r="HUG216" s="123"/>
      <c r="HUH216" s="123"/>
      <c r="HUI216" s="122"/>
      <c r="HUJ216" s="123"/>
      <c r="HUK216" s="123"/>
      <c r="HUL216" s="123"/>
      <c r="HUM216" s="123"/>
      <c r="HUN216" s="123"/>
      <c r="HUO216" s="123"/>
      <c r="HUP216" s="123"/>
      <c r="HUQ216" s="123"/>
      <c r="HUR216" s="123"/>
      <c r="HUS216" s="123"/>
      <c r="HUT216" s="123"/>
      <c r="HUU216" s="123"/>
      <c r="HUV216" s="123"/>
      <c r="HUW216" s="123"/>
      <c r="HUX216" s="123"/>
      <c r="HUY216" s="123"/>
      <c r="HUZ216" s="123"/>
      <c r="HVA216" s="123"/>
      <c r="HVB216" s="123"/>
      <c r="HVC216" s="123"/>
      <c r="HVD216" s="123"/>
      <c r="HVE216" s="122"/>
      <c r="HVF216" s="123"/>
      <c r="HVG216" s="123"/>
      <c r="HVH216" s="123"/>
      <c r="HVI216" s="123"/>
      <c r="HVJ216" s="123"/>
      <c r="HVK216" s="123"/>
      <c r="HVL216" s="123"/>
      <c r="HVM216" s="123"/>
      <c r="HVN216" s="123"/>
      <c r="HVO216" s="123"/>
      <c r="HVP216" s="123"/>
      <c r="HVQ216" s="123"/>
      <c r="HVR216" s="123"/>
      <c r="HVS216" s="123"/>
      <c r="HVT216" s="123"/>
      <c r="HVU216" s="123"/>
      <c r="HVV216" s="123"/>
      <c r="HVW216" s="123"/>
      <c r="HVX216" s="123"/>
      <c r="HVY216" s="123"/>
      <c r="HVZ216" s="123"/>
      <c r="HWA216" s="122"/>
      <c r="HWB216" s="123"/>
      <c r="HWC216" s="123"/>
      <c r="HWD216" s="123"/>
      <c r="HWE216" s="123"/>
      <c r="HWF216" s="123"/>
      <c r="HWG216" s="123"/>
      <c r="HWH216" s="123"/>
      <c r="HWI216" s="123"/>
      <c r="HWJ216" s="123"/>
      <c r="HWK216" s="123"/>
      <c r="HWL216" s="123"/>
      <c r="HWM216" s="123"/>
      <c r="HWN216" s="123"/>
      <c r="HWO216" s="123"/>
      <c r="HWP216" s="123"/>
      <c r="HWQ216" s="123"/>
      <c r="HWR216" s="123"/>
      <c r="HWS216" s="123"/>
      <c r="HWT216" s="123"/>
      <c r="HWU216" s="123"/>
      <c r="HWV216" s="123"/>
      <c r="HWW216" s="122"/>
      <c r="HWX216" s="123"/>
      <c r="HWY216" s="123"/>
      <c r="HWZ216" s="123"/>
      <c r="HXA216" s="123"/>
      <c r="HXB216" s="123"/>
      <c r="HXC216" s="123"/>
      <c r="HXD216" s="123"/>
      <c r="HXE216" s="123"/>
      <c r="HXF216" s="123"/>
      <c r="HXG216" s="123"/>
      <c r="HXH216" s="123"/>
      <c r="HXI216" s="123"/>
      <c r="HXJ216" s="123"/>
      <c r="HXK216" s="123"/>
      <c r="HXL216" s="123"/>
      <c r="HXM216" s="123"/>
      <c r="HXN216" s="123"/>
      <c r="HXO216" s="123"/>
      <c r="HXP216" s="123"/>
      <c r="HXQ216" s="123"/>
      <c r="HXR216" s="123"/>
      <c r="HXS216" s="122"/>
      <c r="HXT216" s="123"/>
      <c r="HXU216" s="123"/>
      <c r="HXV216" s="123"/>
      <c r="HXW216" s="123"/>
      <c r="HXX216" s="123"/>
      <c r="HXY216" s="123"/>
      <c r="HXZ216" s="123"/>
      <c r="HYA216" s="123"/>
      <c r="HYB216" s="123"/>
      <c r="HYC216" s="123"/>
      <c r="HYD216" s="123"/>
      <c r="HYE216" s="123"/>
      <c r="HYF216" s="123"/>
      <c r="HYG216" s="123"/>
      <c r="HYH216" s="123"/>
      <c r="HYI216" s="123"/>
      <c r="HYJ216" s="123"/>
      <c r="HYK216" s="123"/>
      <c r="HYL216" s="123"/>
      <c r="HYM216" s="123"/>
      <c r="HYN216" s="123"/>
      <c r="HYO216" s="122"/>
      <c r="HYP216" s="123"/>
      <c r="HYQ216" s="123"/>
      <c r="HYR216" s="123"/>
      <c r="HYS216" s="123"/>
      <c r="HYT216" s="123"/>
      <c r="HYU216" s="123"/>
      <c r="HYV216" s="123"/>
      <c r="HYW216" s="123"/>
      <c r="HYX216" s="123"/>
      <c r="HYY216" s="123"/>
      <c r="HYZ216" s="123"/>
      <c r="HZA216" s="123"/>
      <c r="HZB216" s="123"/>
      <c r="HZC216" s="123"/>
      <c r="HZD216" s="123"/>
      <c r="HZE216" s="123"/>
      <c r="HZF216" s="123"/>
      <c r="HZG216" s="123"/>
      <c r="HZH216" s="123"/>
      <c r="HZI216" s="123"/>
      <c r="HZJ216" s="123"/>
      <c r="HZK216" s="122"/>
      <c r="HZL216" s="123"/>
      <c r="HZM216" s="123"/>
      <c r="HZN216" s="123"/>
      <c r="HZO216" s="123"/>
      <c r="HZP216" s="123"/>
      <c r="HZQ216" s="123"/>
      <c r="HZR216" s="123"/>
      <c r="HZS216" s="123"/>
      <c r="HZT216" s="123"/>
      <c r="HZU216" s="123"/>
      <c r="HZV216" s="123"/>
      <c r="HZW216" s="123"/>
      <c r="HZX216" s="123"/>
      <c r="HZY216" s="123"/>
      <c r="HZZ216" s="123"/>
      <c r="IAA216" s="123"/>
      <c r="IAB216" s="123"/>
      <c r="IAC216" s="123"/>
      <c r="IAD216" s="123"/>
      <c r="IAE216" s="123"/>
      <c r="IAF216" s="123"/>
      <c r="IAG216" s="122"/>
      <c r="IAH216" s="123"/>
      <c r="IAI216" s="123"/>
      <c r="IAJ216" s="123"/>
      <c r="IAK216" s="123"/>
      <c r="IAL216" s="123"/>
      <c r="IAM216" s="123"/>
      <c r="IAN216" s="123"/>
      <c r="IAO216" s="123"/>
      <c r="IAP216" s="123"/>
      <c r="IAQ216" s="123"/>
      <c r="IAR216" s="123"/>
      <c r="IAS216" s="123"/>
      <c r="IAT216" s="123"/>
      <c r="IAU216" s="123"/>
      <c r="IAV216" s="123"/>
      <c r="IAW216" s="123"/>
      <c r="IAX216" s="123"/>
      <c r="IAY216" s="123"/>
      <c r="IAZ216" s="123"/>
      <c r="IBA216" s="123"/>
      <c r="IBB216" s="123"/>
      <c r="IBC216" s="122"/>
      <c r="IBD216" s="123"/>
      <c r="IBE216" s="123"/>
      <c r="IBF216" s="123"/>
      <c r="IBG216" s="123"/>
      <c r="IBH216" s="123"/>
      <c r="IBI216" s="123"/>
      <c r="IBJ216" s="123"/>
      <c r="IBK216" s="123"/>
      <c r="IBL216" s="123"/>
      <c r="IBM216" s="123"/>
      <c r="IBN216" s="123"/>
      <c r="IBO216" s="123"/>
      <c r="IBP216" s="123"/>
      <c r="IBQ216" s="123"/>
      <c r="IBR216" s="123"/>
      <c r="IBS216" s="123"/>
      <c r="IBT216" s="123"/>
      <c r="IBU216" s="123"/>
      <c r="IBV216" s="123"/>
      <c r="IBW216" s="123"/>
      <c r="IBX216" s="123"/>
      <c r="IBY216" s="122"/>
      <c r="IBZ216" s="123"/>
      <c r="ICA216" s="123"/>
      <c r="ICB216" s="123"/>
      <c r="ICC216" s="123"/>
      <c r="ICD216" s="123"/>
      <c r="ICE216" s="123"/>
      <c r="ICF216" s="123"/>
      <c r="ICG216" s="123"/>
      <c r="ICH216" s="123"/>
      <c r="ICI216" s="123"/>
      <c r="ICJ216" s="123"/>
      <c r="ICK216" s="123"/>
      <c r="ICL216" s="123"/>
      <c r="ICM216" s="123"/>
      <c r="ICN216" s="123"/>
      <c r="ICO216" s="123"/>
      <c r="ICP216" s="123"/>
      <c r="ICQ216" s="123"/>
      <c r="ICR216" s="123"/>
      <c r="ICS216" s="123"/>
      <c r="ICT216" s="123"/>
      <c r="ICU216" s="122"/>
      <c r="ICV216" s="123"/>
      <c r="ICW216" s="123"/>
      <c r="ICX216" s="123"/>
      <c r="ICY216" s="123"/>
      <c r="ICZ216" s="123"/>
      <c r="IDA216" s="123"/>
      <c r="IDB216" s="123"/>
      <c r="IDC216" s="123"/>
      <c r="IDD216" s="123"/>
      <c r="IDE216" s="123"/>
      <c r="IDF216" s="123"/>
      <c r="IDG216" s="123"/>
      <c r="IDH216" s="123"/>
      <c r="IDI216" s="123"/>
      <c r="IDJ216" s="123"/>
      <c r="IDK216" s="123"/>
      <c r="IDL216" s="123"/>
      <c r="IDM216" s="123"/>
      <c r="IDN216" s="123"/>
      <c r="IDO216" s="123"/>
      <c r="IDP216" s="123"/>
      <c r="IDQ216" s="122"/>
      <c r="IDR216" s="123"/>
      <c r="IDS216" s="123"/>
      <c r="IDT216" s="123"/>
      <c r="IDU216" s="123"/>
      <c r="IDV216" s="123"/>
      <c r="IDW216" s="123"/>
      <c r="IDX216" s="123"/>
      <c r="IDY216" s="123"/>
      <c r="IDZ216" s="123"/>
      <c r="IEA216" s="123"/>
      <c r="IEB216" s="123"/>
      <c r="IEC216" s="123"/>
      <c r="IED216" s="123"/>
      <c r="IEE216" s="123"/>
      <c r="IEF216" s="123"/>
      <c r="IEG216" s="123"/>
      <c r="IEH216" s="123"/>
      <c r="IEI216" s="123"/>
      <c r="IEJ216" s="123"/>
      <c r="IEK216" s="123"/>
      <c r="IEL216" s="123"/>
      <c r="IEM216" s="122"/>
      <c r="IEN216" s="123"/>
      <c r="IEO216" s="123"/>
      <c r="IEP216" s="123"/>
      <c r="IEQ216" s="123"/>
      <c r="IER216" s="123"/>
      <c r="IES216" s="123"/>
      <c r="IET216" s="123"/>
      <c r="IEU216" s="123"/>
      <c r="IEV216" s="123"/>
      <c r="IEW216" s="123"/>
      <c r="IEX216" s="123"/>
      <c r="IEY216" s="123"/>
      <c r="IEZ216" s="123"/>
      <c r="IFA216" s="123"/>
      <c r="IFB216" s="123"/>
      <c r="IFC216" s="123"/>
      <c r="IFD216" s="123"/>
      <c r="IFE216" s="123"/>
      <c r="IFF216" s="123"/>
      <c r="IFG216" s="123"/>
      <c r="IFH216" s="123"/>
      <c r="IFI216" s="122"/>
      <c r="IFJ216" s="123"/>
      <c r="IFK216" s="123"/>
      <c r="IFL216" s="123"/>
      <c r="IFM216" s="123"/>
      <c r="IFN216" s="123"/>
      <c r="IFO216" s="123"/>
      <c r="IFP216" s="123"/>
      <c r="IFQ216" s="123"/>
      <c r="IFR216" s="123"/>
      <c r="IFS216" s="123"/>
      <c r="IFT216" s="123"/>
      <c r="IFU216" s="123"/>
      <c r="IFV216" s="123"/>
      <c r="IFW216" s="123"/>
      <c r="IFX216" s="123"/>
      <c r="IFY216" s="123"/>
      <c r="IFZ216" s="123"/>
      <c r="IGA216" s="123"/>
      <c r="IGB216" s="123"/>
      <c r="IGC216" s="123"/>
      <c r="IGD216" s="123"/>
      <c r="IGE216" s="122"/>
      <c r="IGF216" s="123"/>
      <c r="IGG216" s="123"/>
      <c r="IGH216" s="123"/>
      <c r="IGI216" s="123"/>
      <c r="IGJ216" s="123"/>
      <c r="IGK216" s="123"/>
      <c r="IGL216" s="123"/>
      <c r="IGM216" s="123"/>
      <c r="IGN216" s="123"/>
      <c r="IGO216" s="123"/>
      <c r="IGP216" s="123"/>
      <c r="IGQ216" s="123"/>
      <c r="IGR216" s="123"/>
      <c r="IGS216" s="123"/>
      <c r="IGT216" s="123"/>
      <c r="IGU216" s="123"/>
      <c r="IGV216" s="123"/>
      <c r="IGW216" s="123"/>
      <c r="IGX216" s="123"/>
      <c r="IGY216" s="123"/>
      <c r="IGZ216" s="123"/>
      <c r="IHA216" s="122"/>
      <c r="IHB216" s="123"/>
      <c r="IHC216" s="123"/>
      <c r="IHD216" s="123"/>
      <c r="IHE216" s="123"/>
      <c r="IHF216" s="123"/>
      <c r="IHG216" s="123"/>
      <c r="IHH216" s="123"/>
      <c r="IHI216" s="123"/>
      <c r="IHJ216" s="123"/>
      <c r="IHK216" s="123"/>
      <c r="IHL216" s="123"/>
      <c r="IHM216" s="123"/>
      <c r="IHN216" s="123"/>
      <c r="IHO216" s="123"/>
      <c r="IHP216" s="123"/>
      <c r="IHQ216" s="123"/>
      <c r="IHR216" s="123"/>
      <c r="IHS216" s="123"/>
      <c r="IHT216" s="123"/>
      <c r="IHU216" s="123"/>
      <c r="IHV216" s="123"/>
      <c r="IHW216" s="122"/>
      <c r="IHX216" s="123"/>
      <c r="IHY216" s="123"/>
      <c r="IHZ216" s="123"/>
      <c r="IIA216" s="123"/>
      <c r="IIB216" s="123"/>
      <c r="IIC216" s="123"/>
      <c r="IID216" s="123"/>
      <c r="IIE216" s="123"/>
      <c r="IIF216" s="123"/>
      <c r="IIG216" s="123"/>
      <c r="IIH216" s="123"/>
      <c r="III216" s="123"/>
      <c r="IIJ216" s="123"/>
      <c r="IIK216" s="123"/>
      <c r="IIL216" s="123"/>
      <c r="IIM216" s="123"/>
      <c r="IIN216" s="123"/>
      <c r="IIO216" s="123"/>
      <c r="IIP216" s="123"/>
      <c r="IIQ216" s="123"/>
      <c r="IIR216" s="123"/>
      <c r="IIS216" s="122"/>
      <c r="IIT216" s="123"/>
      <c r="IIU216" s="123"/>
      <c r="IIV216" s="123"/>
      <c r="IIW216" s="123"/>
      <c r="IIX216" s="123"/>
      <c r="IIY216" s="123"/>
      <c r="IIZ216" s="123"/>
      <c r="IJA216" s="123"/>
      <c r="IJB216" s="123"/>
      <c r="IJC216" s="123"/>
      <c r="IJD216" s="123"/>
      <c r="IJE216" s="123"/>
      <c r="IJF216" s="123"/>
      <c r="IJG216" s="123"/>
      <c r="IJH216" s="123"/>
      <c r="IJI216" s="123"/>
      <c r="IJJ216" s="123"/>
      <c r="IJK216" s="123"/>
      <c r="IJL216" s="123"/>
      <c r="IJM216" s="123"/>
      <c r="IJN216" s="123"/>
      <c r="IJO216" s="122"/>
      <c r="IJP216" s="123"/>
      <c r="IJQ216" s="123"/>
      <c r="IJR216" s="123"/>
      <c r="IJS216" s="123"/>
      <c r="IJT216" s="123"/>
      <c r="IJU216" s="123"/>
      <c r="IJV216" s="123"/>
      <c r="IJW216" s="123"/>
      <c r="IJX216" s="123"/>
      <c r="IJY216" s="123"/>
      <c r="IJZ216" s="123"/>
      <c r="IKA216" s="123"/>
      <c r="IKB216" s="123"/>
      <c r="IKC216" s="123"/>
      <c r="IKD216" s="123"/>
      <c r="IKE216" s="123"/>
      <c r="IKF216" s="123"/>
      <c r="IKG216" s="123"/>
      <c r="IKH216" s="123"/>
      <c r="IKI216" s="123"/>
      <c r="IKJ216" s="123"/>
      <c r="IKK216" s="122"/>
      <c r="IKL216" s="123"/>
      <c r="IKM216" s="123"/>
      <c r="IKN216" s="123"/>
      <c r="IKO216" s="123"/>
      <c r="IKP216" s="123"/>
      <c r="IKQ216" s="123"/>
      <c r="IKR216" s="123"/>
      <c r="IKS216" s="123"/>
      <c r="IKT216" s="123"/>
      <c r="IKU216" s="123"/>
      <c r="IKV216" s="123"/>
      <c r="IKW216" s="123"/>
      <c r="IKX216" s="123"/>
      <c r="IKY216" s="123"/>
      <c r="IKZ216" s="123"/>
      <c r="ILA216" s="123"/>
      <c r="ILB216" s="123"/>
      <c r="ILC216" s="123"/>
      <c r="ILD216" s="123"/>
      <c r="ILE216" s="123"/>
      <c r="ILF216" s="123"/>
      <c r="ILG216" s="122"/>
      <c r="ILH216" s="123"/>
      <c r="ILI216" s="123"/>
      <c r="ILJ216" s="123"/>
      <c r="ILK216" s="123"/>
      <c r="ILL216" s="123"/>
      <c r="ILM216" s="123"/>
      <c r="ILN216" s="123"/>
      <c r="ILO216" s="123"/>
      <c r="ILP216" s="123"/>
      <c r="ILQ216" s="123"/>
      <c r="ILR216" s="123"/>
      <c r="ILS216" s="123"/>
      <c r="ILT216" s="123"/>
      <c r="ILU216" s="123"/>
      <c r="ILV216" s="123"/>
      <c r="ILW216" s="123"/>
      <c r="ILX216" s="123"/>
      <c r="ILY216" s="123"/>
      <c r="ILZ216" s="123"/>
      <c r="IMA216" s="123"/>
      <c r="IMB216" s="123"/>
      <c r="IMC216" s="122"/>
      <c r="IMD216" s="123"/>
      <c r="IME216" s="123"/>
      <c r="IMF216" s="123"/>
      <c r="IMG216" s="123"/>
      <c r="IMH216" s="123"/>
      <c r="IMI216" s="123"/>
      <c r="IMJ216" s="123"/>
      <c r="IMK216" s="123"/>
      <c r="IML216" s="123"/>
      <c r="IMM216" s="123"/>
      <c r="IMN216" s="123"/>
      <c r="IMO216" s="123"/>
      <c r="IMP216" s="123"/>
      <c r="IMQ216" s="123"/>
      <c r="IMR216" s="123"/>
      <c r="IMS216" s="123"/>
      <c r="IMT216" s="123"/>
      <c r="IMU216" s="123"/>
      <c r="IMV216" s="123"/>
      <c r="IMW216" s="123"/>
      <c r="IMX216" s="123"/>
      <c r="IMY216" s="122"/>
      <c r="IMZ216" s="123"/>
      <c r="INA216" s="123"/>
      <c r="INB216" s="123"/>
      <c r="INC216" s="123"/>
      <c r="IND216" s="123"/>
      <c r="INE216" s="123"/>
      <c r="INF216" s="123"/>
      <c r="ING216" s="123"/>
      <c r="INH216" s="123"/>
      <c r="INI216" s="123"/>
      <c r="INJ216" s="123"/>
      <c r="INK216" s="123"/>
      <c r="INL216" s="123"/>
      <c r="INM216" s="123"/>
      <c r="INN216" s="123"/>
      <c r="INO216" s="123"/>
      <c r="INP216" s="123"/>
      <c r="INQ216" s="123"/>
      <c r="INR216" s="123"/>
      <c r="INS216" s="123"/>
      <c r="INT216" s="123"/>
      <c r="INU216" s="122"/>
      <c r="INV216" s="123"/>
      <c r="INW216" s="123"/>
      <c r="INX216" s="123"/>
      <c r="INY216" s="123"/>
      <c r="INZ216" s="123"/>
      <c r="IOA216" s="123"/>
      <c r="IOB216" s="123"/>
      <c r="IOC216" s="123"/>
      <c r="IOD216" s="123"/>
      <c r="IOE216" s="123"/>
      <c r="IOF216" s="123"/>
      <c r="IOG216" s="123"/>
      <c r="IOH216" s="123"/>
      <c r="IOI216" s="123"/>
      <c r="IOJ216" s="123"/>
      <c r="IOK216" s="123"/>
      <c r="IOL216" s="123"/>
      <c r="IOM216" s="123"/>
      <c r="ION216" s="123"/>
      <c r="IOO216" s="123"/>
      <c r="IOP216" s="123"/>
      <c r="IOQ216" s="122"/>
      <c r="IOR216" s="123"/>
      <c r="IOS216" s="123"/>
      <c r="IOT216" s="123"/>
      <c r="IOU216" s="123"/>
      <c r="IOV216" s="123"/>
      <c r="IOW216" s="123"/>
      <c r="IOX216" s="123"/>
      <c r="IOY216" s="123"/>
      <c r="IOZ216" s="123"/>
      <c r="IPA216" s="123"/>
      <c r="IPB216" s="123"/>
      <c r="IPC216" s="123"/>
      <c r="IPD216" s="123"/>
      <c r="IPE216" s="123"/>
      <c r="IPF216" s="123"/>
      <c r="IPG216" s="123"/>
      <c r="IPH216" s="123"/>
      <c r="IPI216" s="123"/>
      <c r="IPJ216" s="123"/>
      <c r="IPK216" s="123"/>
      <c r="IPL216" s="123"/>
      <c r="IPM216" s="122"/>
      <c r="IPN216" s="123"/>
      <c r="IPO216" s="123"/>
      <c r="IPP216" s="123"/>
      <c r="IPQ216" s="123"/>
      <c r="IPR216" s="123"/>
      <c r="IPS216" s="123"/>
      <c r="IPT216" s="123"/>
      <c r="IPU216" s="123"/>
      <c r="IPV216" s="123"/>
      <c r="IPW216" s="123"/>
      <c r="IPX216" s="123"/>
      <c r="IPY216" s="123"/>
      <c r="IPZ216" s="123"/>
      <c r="IQA216" s="123"/>
      <c r="IQB216" s="123"/>
      <c r="IQC216" s="123"/>
      <c r="IQD216" s="123"/>
      <c r="IQE216" s="123"/>
      <c r="IQF216" s="123"/>
      <c r="IQG216" s="123"/>
      <c r="IQH216" s="123"/>
      <c r="IQI216" s="122"/>
      <c r="IQJ216" s="123"/>
      <c r="IQK216" s="123"/>
      <c r="IQL216" s="123"/>
      <c r="IQM216" s="123"/>
      <c r="IQN216" s="123"/>
      <c r="IQO216" s="123"/>
      <c r="IQP216" s="123"/>
      <c r="IQQ216" s="123"/>
      <c r="IQR216" s="123"/>
      <c r="IQS216" s="123"/>
      <c r="IQT216" s="123"/>
      <c r="IQU216" s="123"/>
      <c r="IQV216" s="123"/>
      <c r="IQW216" s="123"/>
      <c r="IQX216" s="123"/>
      <c r="IQY216" s="123"/>
      <c r="IQZ216" s="123"/>
      <c r="IRA216" s="123"/>
      <c r="IRB216" s="123"/>
      <c r="IRC216" s="123"/>
      <c r="IRD216" s="123"/>
      <c r="IRE216" s="122"/>
      <c r="IRF216" s="123"/>
      <c r="IRG216" s="123"/>
      <c r="IRH216" s="123"/>
      <c r="IRI216" s="123"/>
      <c r="IRJ216" s="123"/>
      <c r="IRK216" s="123"/>
      <c r="IRL216" s="123"/>
      <c r="IRM216" s="123"/>
      <c r="IRN216" s="123"/>
      <c r="IRO216" s="123"/>
      <c r="IRP216" s="123"/>
      <c r="IRQ216" s="123"/>
      <c r="IRR216" s="123"/>
      <c r="IRS216" s="123"/>
      <c r="IRT216" s="123"/>
      <c r="IRU216" s="123"/>
      <c r="IRV216" s="123"/>
      <c r="IRW216" s="123"/>
      <c r="IRX216" s="123"/>
      <c r="IRY216" s="123"/>
      <c r="IRZ216" s="123"/>
      <c r="ISA216" s="122"/>
      <c r="ISB216" s="123"/>
      <c r="ISC216" s="123"/>
      <c r="ISD216" s="123"/>
      <c r="ISE216" s="123"/>
      <c r="ISF216" s="123"/>
      <c r="ISG216" s="123"/>
      <c r="ISH216" s="123"/>
      <c r="ISI216" s="123"/>
      <c r="ISJ216" s="123"/>
      <c r="ISK216" s="123"/>
      <c r="ISL216" s="123"/>
      <c r="ISM216" s="123"/>
      <c r="ISN216" s="123"/>
      <c r="ISO216" s="123"/>
      <c r="ISP216" s="123"/>
      <c r="ISQ216" s="123"/>
      <c r="ISR216" s="123"/>
      <c r="ISS216" s="123"/>
      <c r="IST216" s="123"/>
      <c r="ISU216" s="123"/>
      <c r="ISV216" s="123"/>
      <c r="ISW216" s="122"/>
      <c r="ISX216" s="123"/>
      <c r="ISY216" s="123"/>
      <c r="ISZ216" s="123"/>
      <c r="ITA216" s="123"/>
      <c r="ITB216" s="123"/>
      <c r="ITC216" s="123"/>
      <c r="ITD216" s="123"/>
      <c r="ITE216" s="123"/>
      <c r="ITF216" s="123"/>
      <c r="ITG216" s="123"/>
      <c r="ITH216" s="123"/>
      <c r="ITI216" s="123"/>
      <c r="ITJ216" s="123"/>
      <c r="ITK216" s="123"/>
      <c r="ITL216" s="123"/>
      <c r="ITM216" s="123"/>
      <c r="ITN216" s="123"/>
      <c r="ITO216" s="123"/>
      <c r="ITP216" s="123"/>
      <c r="ITQ216" s="123"/>
      <c r="ITR216" s="123"/>
      <c r="ITS216" s="122"/>
      <c r="ITT216" s="123"/>
      <c r="ITU216" s="123"/>
      <c r="ITV216" s="123"/>
      <c r="ITW216" s="123"/>
      <c r="ITX216" s="123"/>
      <c r="ITY216" s="123"/>
      <c r="ITZ216" s="123"/>
      <c r="IUA216" s="123"/>
      <c r="IUB216" s="123"/>
      <c r="IUC216" s="123"/>
      <c r="IUD216" s="123"/>
      <c r="IUE216" s="123"/>
      <c r="IUF216" s="123"/>
      <c r="IUG216" s="123"/>
      <c r="IUH216" s="123"/>
      <c r="IUI216" s="123"/>
      <c r="IUJ216" s="123"/>
      <c r="IUK216" s="123"/>
      <c r="IUL216" s="123"/>
      <c r="IUM216" s="123"/>
      <c r="IUN216" s="123"/>
      <c r="IUO216" s="122"/>
      <c r="IUP216" s="123"/>
      <c r="IUQ216" s="123"/>
      <c r="IUR216" s="123"/>
      <c r="IUS216" s="123"/>
      <c r="IUT216" s="123"/>
      <c r="IUU216" s="123"/>
      <c r="IUV216" s="123"/>
      <c r="IUW216" s="123"/>
      <c r="IUX216" s="123"/>
      <c r="IUY216" s="123"/>
      <c r="IUZ216" s="123"/>
      <c r="IVA216" s="123"/>
      <c r="IVB216" s="123"/>
      <c r="IVC216" s="123"/>
      <c r="IVD216" s="123"/>
      <c r="IVE216" s="123"/>
      <c r="IVF216" s="123"/>
      <c r="IVG216" s="123"/>
      <c r="IVH216" s="123"/>
      <c r="IVI216" s="123"/>
      <c r="IVJ216" s="123"/>
      <c r="IVK216" s="122"/>
      <c r="IVL216" s="123"/>
      <c r="IVM216" s="123"/>
      <c r="IVN216" s="123"/>
      <c r="IVO216" s="123"/>
      <c r="IVP216" s="123"/>
      <c r="IVQ216" s="123"/>
      <c r="IVR216" s="123"/>
      <c r="IVS216" s="123"/>
      <c r="IVT216" s="123"/>
      <c r="IVU216" s="123"/>
      <c r="IVV216" s="123"/>
      <c r="IVW216" s="123"/>
      <c r="IVX216" s="123"/>
      <c r="IVY216" s="123"/>
      <c r="IVZ216" s="123"/>
      <c r="IWA216" s="123"/>
      <c r="IWB216" s="123"/>
      <c r="IWC216" s="123"/>
      <c r="IWD216" s="123"/>
      <c r="IWE216" s="123"/>
      <c r="IWF216" s="123"/>
      <c r="IWG216" s="122"/>
      <c r="IWH216" s="123"/>
      <c r="IWI216" s="123"/>
      <c r="IWJ216" s="123"/>
      <c r="IWK216" s="123"/>
      <c r="IWL216" s="123"/>
      <c r="IWM216" s="123"/>
      <c r="IWN216" s="123"/>
      <c r="IWO216" s="123"/>
      <c r="IWP216" s="123"/>
      <c r="IWQ216" s="123"/>
      <c r="IWR216" s="123"/>
      <c r="IWS216" s="123"/>
      <c r="IWT216" s="123"/>
      <c r="IWU216" s="123"/>
      <c r="IWV216" s="123"/>
      <c r="IWW216" s="123"/>
      <c r="IWX216" s="123"/>
      <c r="IWY216" s="123"/>
      <c r="IWZ216" s="123"/>
      <c r="IXA216" s="123"/>
      <c r="IXB216" s="123"/>
      <c r="IXC216" s="122"/>
      <c r="IXD216" s="123"/>
      <c r="IXE216" s="123"/>
      <c r="IXF216" s="123"/>
      <c r="IXG216" s="123"/>
      <c r="IXH216" s="123"/>
      <c r="IXI216" s="123"/>
      <c r="IXJ216" s="123"/>
      <c r="IXK216" s="123"/>
      <c r="IXL216" s="123"/>
      <c r="IXM216" s="123"/>
      <c r="IXN216" s="123"/>
      <c r="IXO216" s="123"/>
      <c r="IXP216" s="123"/>
      <c r="IXQ216" s="123"/>
      <c r="IXR216" s="123"/>
      <c r="IXS216" s="123"/>
      <c r="IXT216" s="123"/>
      <c r="IXU216" s="123"/>
      <c r="IXV216" s="123"/>
      <c r="IXW216" s="123"/>
      <c r="IXX216" s="123"/>
      <c r="IXY216" s="122"/>
      <c r="IXZ216" s="123"/>
      <c r="IYA216" s="123"/>
      <c r="IYB216" s="123"/>
      <c r="IYC216" s="123"/>
      <c r="IYD216" s="123"/>
      <c r="IYE216" s="123"/>
      <c r="IYF216" s="123"/>
      <c r="IYG216" s="123"/>
      <c r="IYH216" s="123"/>
      <c r="IYI216" s="123"/>
      <c r="IYJ216" s="123"/>
      <c r="IYK216" s="123"/>
      <c r="IYL216" s="123"/>
      <c r="IYM216" s="123"/>
      <c r="IYN216" s="123"/>
      <c r="IYO216" s="123"/>
      <c r="IYP216" s="123"/>
      <c r="IYQ216" s="123"/>
      <c r="IYR216" s="123"/>
      <c r="IYS216" s="123"/>
      <c r="IYT216" s="123"/>
      <c r="IYU216" s="122"/>
      <c r="IYV216" s="123"/>
      <c r="IYW216" s="123"/>
      <c r="IYX216" s="123"/>
      <c r="IYY216" s="123"/>
      <c r="IYZ216" s="123"/>
      <c r="IZA216" s="123"/>
      <c r="IZB216" s="123"/>
      <c r="IZC216" s="123"/>
      <c r="IZD216" s="123"/>
      <c r="IZE216" s="123"/>
      <c r="IZF216" s="123"/>
      <c r="IZG216" s="123"/>
      <c r="IZH216" s="123"/>
      <c r="IZI216" s="123"/>
      <c r="IZJ216" s="123"/>
      <c r="IZK216" s="123"/>
      <c r="IZL216" s="123"/>
      <c r="IZM216" s="123"/>
      <c r="IZN216" s="123"/>
      <c r="IZO216" s="123"/>
      <c r="IZP216" s="123"/>
      <c r="IZQ216" s="122"/>
      <c r="IZR216" s="123"/>
      <c r="IZS216" s="123"/>
      <c r="IZT216" s="123"/>
      <c r="IZU216" s="123"/>
      <c r="IZV216" s="123"/>
      <c r="IZW216" s="123"/>
      <c r="IZX216" s="123"/>
      <c r="IZY216" s="123"/>
      <c r="IZZ216" s="123"/>
      <c r="JAA216" s="123"/>
      <c r="JAB216" s="123"/>
      <c r="JAC216" s="123"/>
      <c r="JAD216" s="123"/>
      <c r="JAE216" s="123"/>
      <c r="JAF216" s="123"/>
      <c r="JAG216" s="123"/>
      <c r="JAH216" s="123"/>
      <c r="JAI216" s="123"/>
      <c r="JAJ216" s="123"/>
      <c r="JAK216" s="123"/>
      <c r="JAL216" s="123"/>
      <c r="JAM216" s="122"/>
      <c r="JAN216" s="123"/>
      <c r="JAO216" s="123"/>
      <c r="JAP216" s="123"/>
      <c r="JAQ216" s="123"/>
      <c r="JAR216" s="123"/>
      <c r="JAS216" s="123"/>
      <c r="JAT216" s="123"/>
      <c r="JAU216" s="123"/>
      <c r="JAV216" s="123"/>
      <c r="JAW216" s="123"/>
      <c r="JAX216" s="123"/>
      <c r="JAY216" s="123"/>
      <c r="JAZ216" s="123"/>
      <c r="JBA216" s="123"/>
      <c r="JBB216" s="123"/>
      <c r="JBC216" s="123"/>
      <c r="JBD216" s="123"/>
      <c r="JBE216" s="123"/>
      <c r="JBF216" s="123"/>
      <c r="JBG216" s="123"/>
      <c r="JBH216" s="123"/>
      <c r="JBI216" s="122"/>
      <c r="JBJ216" s="123"/>
      <c r="JBK216" s="123"/>
      <c r="JBL216" s="123"/>
      <c r="JBM216" s="123"/>
      <c r="JBN216" s="123"/>
      <c r="JBO216" s="123"/>
      <c r="JBP216" s="123"/>
      <c r="JBQ216" s="123"/>
      <c r="JBR216" s="123"/>
      <c r="JBS216" s="123"/>
      <c r="JBT216" s="123"/>
      <c r="JBU216" s="123"/>
      <c r="JBV216" s="123"/>
      <c r="JBW216" s="123"/>
      <c r="JBX216" s="123"/>
      <c r="JBY216" s="123"/>
      <c r="JBZ216" s="123"/>
      <c r="JCA216" s="123"/>
      <c r="JCB216" s="123"/>
      <c r="JCC216" s="123"/>
      <c r="JCD216" s="123"/>
      <c r="JCE216" s="122"/>
      <c r="JCF216" s="123"/>
      <c r="JCG216" s="123"/>
      <c r="JCH216" s="123"/>
      <c r="JCI216" s="123"/>
      <c r="JCJ216" s="123"/>
      <c r="JCK216" s="123"/>
      <c r="JCL216" s="123"/>
      <c r="JCM216" s="123"/>
      <c r="JCN216" s="123"/>
      <c r="JCO216" s="123"/>
      <c r="JCP216" s="123"/>
      <c r="JCQ216" s="123"/>
      <c r="JCR216" s="123"/>
      <c r="JCS216" s="123"/>
      <c r="JCT216" s="123"/>
      <c r="JCU216" s="123"/>
      <c r="JCV216" s="123"/>
      <c r="JCW216" s="123"/>
      <c r="JCX216" s="123"/>
      <c r="JCY216" s="123"/>
      <c r="JCZ216" s="123"/>
      <c r="JDA216" s="122"/>
      <c r="JDB216" s="123"/>
      <c r="JDC216" s="123"/>
      <c r="JDD216" s="123"/>
      <c r="JDE216" s="123"/>
      <c r="JDF216" s="123"/>
      <c r="JDG216" s="123"/>
      <c r="JDH216" s="123"/>
      <c r="JDI216" s="123"/>
      <c r="JDJ216" s="123"/>
      <c r="JDK216" s="123"/>
      <c r="JDL216" s="123"/>
      <c r="JDM216" s="123"/>
      <c r="JDN216" s="123"/>
      <c r="JDO216" s="123"/>
      <c r="JDP216" s="123"/>
      <c r="JDQ216" s="123"/>
      <c r="JDR216" s="123"/>
      <c r="JDS216" s="123"/>
      <c r="JDT216" s="123"/>
      <c r="JDU216" s="123"/>
      <c r="JDV216" s="123"/>
      <c r="JDW216" s="122"/>
      <c r="JDX216" s="123"/>
      <c r="JDY216" s="123"/>
      <c r="JDZ216" s="123"/>
      <c r="JEA216" s="123"/>
      <c r="JEB216" s="123"/>
      <c r="JEC216" s="123"/>
      <c r="JED216" s="123"/>
      <c r="JEE216" s="123"/>
      <c r="JEF216" s="123"/>
      <c r="JEG216" s="123"/>
      <c r="JEH216" s="123"/>
      <c r="JEI216" s="123"/>
      <c r="JEJ216" s="123"/>
      <c r="JEK216" s="123"/>
      <c r="JEL216" s="123"/>
      <c r="JEM216" s="123"/>
      <c r="JEN216" s="123"/>
      <c r="JEO216" s="123"/>
      <c r="JEP216" s="123"/>
      <c r="JEQ216" s="123"/>
      <c r="JER216" s="123"/>
      <c r="JES216" s="122"/>
      <c r="JET216" s="123"/>
      <c r="JEU216" s="123"/>
      <c r="JEV216" s="123"/>
      <c r="JEW216" s="123"/>
      <c r="JEX216" s="123"/>
      <c r="JEY216" s="123"/>
      <c r="JEZ216" s="123"/>
      <c r="JFA216" s="123"/>
      <c r="JFB216" s="123"/>
      <c r="JFC216" s="123"/>
      <c r="JFD216" s="123"/>
      <c r="JFE216" s="123"/>
      <c r="JFF216" s="123"/>
      <c r="JFG216" s="123"/>
      <c r="JFH216" s="123"/>
      <c r="JFI216" s="123"/>
      <c r="JFJ216" s="123"/>
      <c r="JFK216" s="123"/>
      <c r="JFL216" s="123"/>
      <c r="JFM216" s="123"/>
      <c r="JFN216" s="123"/>
      <c r="JFO216" s="122"/>
      <c r="JFP216" s="123"/>
      <c r="JFQ216" s="123"/>
      <c r="JFR216" s="123"/>
      <c r="JFS216" s="123"/>
      <c r="JFT216" s="123"/>
      <c r="JFU216" s="123"/>
      <c r="JFV216" s="123"/>
      <c r="JFW216" s="123"/>
      <c r="JFX216" s="123"/>
      <c r="JFY216" s="123"/>
      <c r="JFZ216" s="123"/>
      <c r="JGA216" s="123"/>
      <c r="JGB216" s="123"/>
      <c r="JGC216" s="123"/>
      <c r="JGD216" s="123"/>
      <c r="JGE216" s="123"/>
      <c r="JGF216" s="123"/>
      <c r="JGG216" s="123"/>
      <c r="JGH216" s="123"/>
      <c r="JGI216" s="123"/>
      <c r="JGJ216" s="123"/>
      <c r="JGK216" s="122"/>
      <c r="JGL216" s="123"/>
      <c r="JGM216" s="123"/>
      <c r="JGN216" s="123"/>
      <c r="JGO216" s="123"/>
      <c r="JGP216" s="123"/>
      <c r="JGQ216" s="123"/>
      <c r="JGR216" s="123"/>
      <c r="JGS216" s="123"/>
      <c r="JGT216" s="123"/>
      <c r="JGU216" s="123"/>
      <c r="JGV216" s="123"/>
      <c r="JGW216" s="123"/>
      <c r="JGX216" s="123"/>
      <c r="JGY216" s="123"/>
      <c r="JGZ216" s="123"/>
      <c r="JHA216" s="123"/>
      <c r="JHB216" s="123"/>
      <c r="JHC216" s="123"/>
      <c r="JHD216" s="123"/>
      <c r="JHE216" s="123"/>
      <c r="JHF216" s="123"/>
      <c r="JHG216" s="122"/>
      <c r="JHH216" s="123"/>
      <c r="JHI216" s="123"/>
      <c r="JHJ216" s="123"/>
      <c r="JHK216" s="123"/>
      <c r="JHL216" s="123"/>
      <c r="JHM216" s="123"/>
      <c r="JHN216" s="123"/>
      <c r="JHO216" s="123"/>
      <c r="JHP216" s="123"/>
      <c r="JHQ216" s="123"/>
      <c r="JHR216" s="123"/>
      <c r="JHS216" s="123"/>
      <c r="JHT216" s="123"/>
      <c r="JHU216" s="123"/>
      <c r="JHV216" s="123"/>
      <c r="JHW216" s="123"/>
      <c r="JHX216" s="123"/>
      <c r="JHY216" s="123"/>
      <c r="JHZ216" s="123"/>
      <c r="JIA216" s="123"/>
      <c r="JIB216" s="123"/>
      <c r="JIC216" s="122"/>
      <c r="JID216" s="123"/>
      <c r="JIE216" s="123"/>
      <c r="JIF216" s="123"/>
      <c r="JIG216" s="123"/>
      <c r="JIH216" s="123"/>
      <c r="JII216" s="123"/>
      <c r="JIJ216" s="123"/>
      <c r="JIK216" s="123"/>
      <c r="JIL216" s="123"/>
      <c r="JIM216" s="123"/>
      <c r="JIN216" s="123"/>
      <c r="JIO216" s="123"/>
      <c r="JIP216" s="123"/>
      <c r="JIQ216" s="123"/>
      <c r="JIR216" s="123"/>
      <c r="JIS216" s="123"/>
      <c r="JIT216" s="123"/>
      <c r="JIU216" s="123"/>
      <c r="JIV216" s="123"/>
      <c r="JIW216" s="123"/>
      <c r="JIX216" s="123"/>
      <c r="JIY216" s="122"/>
      <c r="JIZ216" s="123"/>
      <c r="JJA216" s="123"/>
      <c r="JJB216" s="123"/>
      <c r="JJC216" s="123"/>
      <c r="JJD216" s="123"/>
      <c r="JJE216" s="123"/>
      <c r="JJF216" s="123"/>
      <c r="JJG216" s="123"/>
      <c r="JJH216" s="123"/>
      <c r="JJI216" s="123"/>
      <c r="JJJ216" s="123"/>
      <c r="JJK216" s="123"/>
      <c r="JJL216" s="123"/>
      <c r="JJM216" s="123"/>
      <c r="JJN216" s="123"/>
      <c r="JJO216" s="123"/>
      <c r="JJP216" s="123"/>
      <c r="JJQ216" s="123"/>
      <c r="JJR216" s="123"/>
      <c r="JJS216" s="123"/>
      <c r="JJT216" s="123"/>
      <c r="JJU216" s="122"/>
      <c r="JJV216" s="123"/>
      <c r="JJW216" s="123"/>
      <c r="JJX216" s="123"/>
      <c r="JJY216" s="123"/>
      <c r="JJZ216" s="123"/>
      <c r="JKA216" s="123"/>
      <c r="JKB216" s="123"/>
      <c r="JKC216" s="123"/>
      <c r="JKD216" s="123"/>
      <c r="JKE216" s="123"/>
      <c r="JKF216" s="123"/>
      <c r="JKG216" s="123"/>
      <c r="JKH216" s="123"/>
      <c r="JKI216" s="123"/>
      <c r="JKJ216" s="123"/>
      <c r="JKK216" s="123"/>
      <c r="JKL216" s="123"/>
      <c r="JKM216" s="123"/>
      <c r="JKN216" s="123"/>
      <c r="JKO216" s="123"/>
      <c r="JKP216" s="123"/>
      <c r="JKQ216" s="122"/>
      <c r="JKR216" s="123"/>
      <c r="JKS216" s="123"/>
      <c r="JKT216" s="123"/>
      <c r="JKU216" s="123"/>
      <c r="JKV216" s="123"/>
      <c r="JKW216" s="123"/>
      <c r="JKX216" s="123"/>
      <c r="JKY216" s="123"/>
      <c r="JKZ216" s="123"/>
      <c r="JLA216" s="123"/>
      <c r="JLB216" s="123"/>
      <c r="JLC216" s="123"/>
      <c r="JLD216" s="123"/>
      <c r="JLE216" s="123"/>
      <c r="JLF216" s="123"/>
      <c r="JLG216" s="123"/>
      <c r="JLH216" s="123"/>
      <c r="JLI216" s="123"/>
      <c r="JLJ216" s="123"/>
      <c r="JLK216" s="123"/>
      <c r="JLL216" s="123"/>
      <c r="JLM216" s="122"/>
      <c r="JLN216" s="123"/>
      <c r="JLO216" s="123"/>
      <c r="JLP216" s="123"/>
      <c r="JLQ216" s="123"/>
      <c r="JLR216" s="123"/>
      <c r="JLS216" s="123"/>
      <c r="JLT216" s="123"/>
      <c r="JLU216" s="123"/>
      <c r="JLV216" s="123"/>
      <c r="JLW216" s="123"/>
      <c r="JLX216" s="123"/>
      <c r="JLY216" s="123"/>
      <c r="JLZ216" s="123"/>
      <c r="JMA216" s="123"/>
      <c r="JMB216" s="123"/>
      <c r="JMC216" s="123"/>
      <c r="JMD216" s="123"/>
      <c r="JME216" s="123"/>
      <c r="JMF216" s="123"/>
      <c r="JMG216" s="123"/>
      <c r="JMH216" s="123"/>
      <c r="JMI216" s="122"/>
      <c r="JMJ216" s="123"/>
      <c r="JMK216" s="123"/>
      <c r="JML216" s="123"/>
      <c r="JMM216" s="123"/>
      <c r="JMN216" s="123"/>
      <c r="JMO216" s="123"/>
      <c r="JMP216" s="123"/>
      <c r="JMQ216" s="123"/>
      <c r="JMR216" s="123"/>
      <c r="JMS216" s="123"/>
      <c r="JMT216" s="123"/>
      <c r="JMU216" s="123"/>
      <c r="JMV216" s="123"/>
      <c r="JMW216" s="123"/>
      <c r="JMX216" s="123"/>
      <c r="JMY216" s="123"/>
      <c r="JMZ216" s="123"/>
      <c r="JNA216" s="123"/>
      <c r="JNB216" s="123"/>
      <c r="JNC216" s="123"/>
      <c r="JND216" s="123"/>
      <c r="JNE216" s="122"/>
      <c r="JNF216" s="123"/>
      <c r="JNG216" s="123"/>
      <c r="JNH216" s="123"/>
      <c r="JNI216" s="123"/>
      <c r="JNJ216" s="123"/>
      <c r="JNK216" s="123"/>
      <c r="JNL216" s="123"/>
      <c r="JNM216" s="123"/>
      <c r="JNN216" s="123"/>
      <c r="JNO216" s="123"/>
      <c r="JNP216" s="123"/>
      <c r="JNQ216" s="123"/>
      <c r="JNR216" s="123"/>
      <c r="JNS216" s="123"/>
      <c r="JNT216" s="123"/>
      <c r="JNU216" s="123"/>
      <c r="JNV216" s="123"/>
      <c r="JNW216" s="123"/>
      <c r="JNX216" s="123"/>
      <c r="JNY216" s="123"/>
      <c r="JNZ216" s="123"/>
      <c r="JOA216" s="122"/>
      <c r="JOB216" s="123"/>
      <c r="JOC216" s="123"/>
      <c r="JOD216" s="123"/>
      <c r="JOE216" s="123"/>
      <c r="JOF216" s="123"/>
      <c r="JOG216" s="123"/>
      <c r="JOH216" s="123"/>
      <c r="JOI216" s="123"/>
      <c r="JOJ216" s="123"/>
      <c r="JOK216" s="123"/>
      <c r="JOL216" s="123"/>
      <c r="JOM216" s="123"/>
      <c r="JON216" s="123"/>
      <c r="JOO216" s="123"/>
      <c r="JOP216" s="123"/>
      <c r="JOQ216" s="123"/>
      <c r="JOR216" s="123"/>
      <c r="JOS216" s="123"/>
      <c r="JOT216" s="123"/>
      <c r="JOU216" s="123"/>
      <c r="JOV216" s="123"/>
      <c r="JOW216" s="122"/>
      <c r="JOX216" s="123"/>
      <c r="JOY216" s="123"/>
      <c r="JOZ216" s="123"/>
      <c r="JPA216" s="123"/>
      <c r="JPB216" s="123"/>
      <c r="JPC216" s="123"/>
      <c r="JPD216" s="123"/>
      <c r="JPE216" s="123"/>
      <c r="JPF216" s="123"/>
      <c r="JPG216" s="123"/>
      <c r="JPH216" s="123"/>
      <c r="JPI216" s="123"/>
      <c r="JPJ216" s="123"/>
      <c r="JPK216" s="123"/>
      <c r="JPL216" s="123"/>
      <c r="JPM216" s="123"/>
      <c r="JPN216" s="123"/>
      <c r="JPO216" s="123"/>
      <c r="JPP216" s="123"/>
      <c r="JPQ216" s="123"/>
      <c r="JPR216" s="123"/>
      <c r="JPS216" s="122"/>
      <c r="JPT216" s="123"/>
      <c r="JPU216" s="123"/>
      <c r="JPV216" s="123"/>
      <c r="JPW216" s="123"/>
      <c r="JPX216" s="123"/>
      <c r="JPY216" s="123"/>
      <c r="JPZ216" s="123"/>
      <c r="JQA216" s="123"/>
      <c r="JQB216" s="123"/>
      <c r="JQC216" s="123"/>
      <c r="JQD216" s="123"/>
      <c r="JQE216" s="123"/>
      <c r="JQF216" s="123"/>
      <c r="JQG216" s="123"/>
      <c r="JQH216" s="123"/>
      <c r="JQI216" s="123"/>
      <c r="JQJ216" s="123"/>
      <c r="JQK216" s="123"/>
      <c r="JQL216" s="123"/>
      <c r="JQM216" s="123"/>
      <c r="JQN216" s="123"/>
      <c r="JQO216" s="122"/>
      <c r="JQP216" s="123"/>
      <c r="JQQ216" s="123"/>
      <c r="JQR216" s="123"/>
      <c r="JQS216" s="123"/>
      <c r="JQT216" s="123"/>
      <c r="JQU216" s="123"/>
      <c r="JQV216" s="123"/>
      <c r="JQW216" s="123"/>
      <c r="JQX216" s="123"/>
      <c r="JQY216" s="123"/>
      <c r="JQZ216" s="123"/>
      <c r="JRA216" s="123"/>
      <c r="JRB216" s="123"/>
      <c r="JRC216" s="123"/>
      <c r="JRD216" s="123"/>
      <c r="JRE216" s="123"/>
      <c r="JRF216" s="123"/>
      <c r="JRG216" s="123"/>
      <c r="JRH216" s="123"/>
      <c r="JRI216" s="123"/>
      <c r="JRJ216" s="123"/>
      <c r="JRK216" s="122"/>
      <c r="JRL216" s="123"/>
      <c r="JRM216" s="123"/>
      <c r="JRN216" s="123"/>
      <c r="JRO216" s="123"/>
      <c r="JRP216" s="123"/>
      <c r="JRQ216" s="123"/>
      <c r="JRR216" s="123"/>
      <c r="JRS216" s="123"/>
      <c r="JRT216" s="123"/>
      <c r="JRU216" s="123"/>
      <c r="JRV216" s="123"/>
      <c r="JRW216" s="123"/>
      <c r="JRX216" s="123"/>
      <c r="JRY216" s="123"/>
      <c r="JRZ216" s="123"/>
      <c r="JSA216" s="123"/>
      <c r="JSB216" s="123"/>
      <c r="JSC216" s="123"/>
      <c r="JSD216" s="123"/>
      <c r="JSE216" s="123"/>
      <c r="JSF216" s="123"/>
      <c r="JSG216" s="122"/>
      <c r="JSH216" s="123"/>
      <c r="JSI216" s="123"/>
      <c r="JSJ216" s="123"/>
      <c r="JSK216" s="123"/>
      <c r="JSL216" s="123"/>
      <c r="JSM216" s="123"/>
      <c r="JSN216" s="123"/>
      <c r="JSO216" s="123"/>
      <c r="JSP216" s="123"/>
      <c r="JSQ216" s="123"/>
      <c r="JSR216" s="123"/>
      <c r="JSS216" s="123"/>
      <c r="JST216" s="123"/>
      <c r="JSU216" s="123"/>
      <c r="JSV216" s="123"/>
      <c r="JSW216" s="123"/>
      <c r="JSX216" s="123"/>
      <c r="JSY216" s="123"/>
      <c r="JSZ216" s="123"/>
      <c r="JTA216" s="123"/>
      <c r="JTB216" s="123"/>
      <c r="JTC216" s="122"/>
      <c r="JTD216" s="123"/>
      <c r="JTE216" s="123"/>
      <c r="JTF216" s="123"/>
      <c r="JTG216" s="123"/>
      <c r="JTH216" s="123"/>
      <c r="JTI216" s="123"/>
      <c r="JTJ216" s="123"/>
      <c r="JTK216" s="123"/>
      <c r="JTL216" s="123"/>
      <c r="JTM216" s="123"/>
      <c r="JTN216" s="123"/>
      <c r="JTO216" s="123"/>
      <c r="JTP216" s="123"/>
      <c r="JTQ216" s="123"/>
      <c r="JTR216" s="123"/>
      <c r="JTS216" s="123"/>
      <c r="JTT216" s="123"/>
      <c r="JTU216" s="123"/>
      <c r="JTV216" s="123"/>
      <c r="JTW216" s="123"/>
      <c r="JTX216" s="123"/>
      <c r="JTY216" s="122"/>
      <c r="JTZ216" s="123"/>
      <c r="JUA216" s="123"/>
      <c r="JUB216" s="123"/>
      <c r="JUC216" s="123"/>
      <c r="JUD216" s="123"/>
      <c r="JUE216" s="123"/>
      <c r="JUF216" s="123"/>
      <c r="JUG216" s="123"/>
      <c r="JUH216" s="123"/>
      <c r="JUI216" s="123"/>
      <c r="JUJ216" s="123"/>
      <c r="JUK216" s="123"/>
      <c r="JUL216" s="123"/>
      <c r="JUM216" s="123"/>
      <c r="JUN216" s="123"/>
      <c r="JUO216" s="123"/>
      <c r="JUP216" s="123"/>
      <c r="JUQ216" s="123"/>
      <c r="JUR216" s="123"/>
      <c r="JUS216" s="123"/>
      <c r="JUT216" s="123"/>
      <c r="JUU216" s="122"/>
      <c r="JUV216" s="123"/>
      <c r="JUW216" s="123"/>
      <c r="JUX216" s="123"/>
      <c r="JUY216" s="123"/>
      <c r="JUZ216" s="123"/>
      <c r="JVA216" s="123"/>
      <c r="JVB216" s="123"/>
      <c r="JVC216" s="123"/>
      <c r="JVD216" s="123"/>
      <c r="JVE216" s="123"/>
      <c r="JVF216" s="123"/>
      <c r="JVG216" s="123"/>
      <c r="JVH216" s="123"/>
      <c r="JVI216" s="123"/>
      <c r="JVJ216" s="123"/>
      <c r="JVK216" s="123"/>
      <c r="JVL216" s="123"/>
      <c r="JVM216" s="123"/>
      <c r="JVN216" s="123"/>
      <c r="JVO216" s="123"/>
      <c r="JVP216" s="123"/>
      <c r="JVQ216" s="122"/>
      <c r="JVR216" s="123"/>
      <c r="JVS216" s="123"/>
      <c r="JVT216" s="123"/>
      <c r="JVU216" s="123"/>
      <c r="JVV216" s="123"/>
      <c r="JVW216" s="123"/>
      <c r="JVX216" s="123"/>
      <c r="JVY216" s="123"/>
      <c r="JVZ216" s="123"/>
      <c r="JWA216" s="123"/>
      <c r="JWB216" s="123"/>
      <c r="JWC216" s="123"/>
      <c r="JWD216" s="123"/>
      <c r="JWE216" s="123"/>
      <c r="JWF216" s="123"/>
      <c r="JWG216" s="123"/>
      <c r="JWH216" s="123"/>
      <c r="JWI216" s="123"/>
      <c r="JWJ216" s="123"/>
      <c r="JWK216" s="123"/>
      <c r="JWL216" s="123"/>
      <c r="JWM216" s="122"/>
      <c r="JWN216" s="123"/>
      <c r="JWO216" s="123"/>
      <c r="JWP216" s="123"/>
      <c r="JWQ216" s="123"/>
      <c r="JWR216" s="123"/>
      <c r="JWS216" s="123"/>
      <c r="JWT216" s="123"/>
      <c r="JWU216" s="123"/>
      <c r="JWV216" s="123"/>
      <c r="JWW216" s="123"/>
      <c r="JWX216" s="123"/>
      <c r="JWY216" s="123"/>
      <c r="JWZ216" s="123"/>
      <c r="JXA216" s="123"/>
      <c r="JXB216" s="123"/>
      <c r="JXC216" s="123"/>
      <c r="JXD216" s="123"/>
      <c r="JXE216" s="123"/>
      <c r="JXF216" s="123"/>
      <c r="JXG216" s="123"/>
      <c r="JXH216" s="123"/>
      <c r="JXI216" s="122"/>
      <c r="JXJ216" s="123"/>
      <c r="JXK216" s="123"/>
      <c r="JXL216" s="123"/>
      <c r="JXM216" s="123"/>
      <c r="JXN216" s="123"/>
      <c r="JXO216" s="123"/>
      <c r="JXP216" s="123"/>
      <c r="JXQ216" s="123"/>
      <c r="JXR216" s="123"/>
      <c r="JXS216" s="123"/>
      <c r="JXT216" s="123"/>
      <c r="JXU216" s="123"/>
      <c r="JXV216" s="123"/>
      <c r="JXW216" s="123"/>
      <c r="JXX216" s="123"/>
      <c r="JXY216" s="123"/>
      <c r="JXZ216" s="123"/>
      <c r="JYA216" s="123"/>
      <c r="JYB216" s="123"/>
      <c r="JYC216" s="123"/>
      <c r="JYD216" s="123"/>
      <c r="JYE216" s="122"/>
      <c r="JYF216" s="123"/>
      <c r="JYG216" s="123"/>
      <c r="JYH216" s="123"/>
      <c r="JYI216" s="123"/>
      <c r="JYJ216" s="123"/>
      <c r="JYK216" s="123"/>
      <c r="JYL216" s="123"/>
      <c r="JYM216" s="123"/>
      <c r="JYN216" s="123"/>
      <c r="JYO216" s="123"/>
      <c r="JYP216" s="123"/>
      <c r="JYQ216" s="123"/>
      <c r="JYR216" s="123"/>
      <c r="JYS216" s="123"/>
      <c r="JYT216" s="123"/>
      <c r="JYU216" s="123"/>
      <c r="JYV216" s="123"/>
      <c r="JYW216" s="123"/>
      <c r="JYX216" s="123"/>
      <c r="JYY216" s="123"/>
      <c r="JYZ216" s="123"/>
      <c r="JZA216" s="122"/>
      <c r="JZB216" s="123"/>
      <c r="JZC216" s="123"/>
      <c r="JZD216" s="123"/>
      <c r="JZE216" s="123"/>
      <c r="JZF216" s="123"/>
      <c r="JZG216" s="123"/>
      <c r="JZH216" s="123"/>
      <c r="JZI216" s="123"/>
      <c r="JZJ216" s="123"/>
      <c r="JZK216" s="123"/>
      <c r="JZL216" s="123"/>
      <c r="JZM216" s="123"/>
      <c r="JZN216" s="123"/>
      <c r="JZO216" s="123"/>
      <c r="JZP216" s="123"/>
      <c r="JZQ216" s="123"/>
      <c r="JZR216" s="123"/>
      <c r="JZS216" s="123"/>
      <c r="JZT216" s="123"/>
      <c r="JZU216" s="123"/>
      <c r="JZV216" s="123"/>
      <c r="JZW216" s="122"/>
      <c r="JZX216" s="123"/>
      <c r="JZY216" s="123"/>
      <c r="JZZ216" s="123"/>
      <c r="KAA216" s="123"/>
      <c r="KAB216" s="123"/>
      <c r="KAC216" s="123"/>
      <c r="KAD216" s="123"/>
      <c r="KAE216" s="123"/>
      <c r="KAF216" s="123"/>
      <c r="KAG216" s="123"/>
      <c r="KAH216" s="123"/>
      <c r="KAI216" s="123"/>
      <c r="KAJ216" s="123"/>
      <c r="KAK216" s="123"/>
      <c r="KAL216" s="123"/>
      <c r="KAM216" s="123"/>
      <c r="KAN216" s="123"/>
      <c r="KAO216" s="123"/>
      <c r="KAP216" s="123"/>
      <c r="KAQ216" s="123"/>
      <c r="KAR216" s="123"/>
      <c r="KAS216" s="122"/>
      <c r="KAT216" s="123"/>
      <c r="KAU216" s="123"/>
      <c r="KAV216" s="123"/>
      <c r="KAW216" s="123"/>
      <c r="KAX216" s="123"/>
      <c r="KAY216" s="123"/>
      <c r="KAZ216" s="123"/>
      <c r="KBA216" s="123"/>
      <c r="KBB216" s="123"/>
      <c r="KBC216" s="123"/>
      <c r="KBD216" s="123"/>
      <c r="KBE216" s="123"/>
      <c r="KBF216" s="123"/>
      <c r="KBG216" s="123"/>
      <c r="KBH216" s="123"/>
      <c r="KBI216" s="123"/>
      <c r="KBJ216" s="123"/>
      <c r="KBK216" s="123"/>
      <c r="KBL216" s="123"/>
      <c r="KBM216" s="123"/>
      <c r="KBN216" s="123"/>
      <c r="KBO216" s="122"/>
      <c r="KBP216" s="123"/>
      <c r="KBQ216" s="123"/>
      <c r="KBR216" s="123"/>
      <c r="KBS216" s="123"/>
      <c r="KBT216" s="123"/>
      <c r="KBU216" s="123"/>
      <c r="KBV216" s="123"/>
      <c r="KBW216" s="123"/>
      <c r="KBX216" s="123"/>
      <c r="KBY216" s="123"/>
      <c r="KBZ216" s="123"/>
      <c r="KCA216" s="123"/>
      <c r="KCB216" s="123"/>
      <c r="KCC216" s="123"/>
      <c r="KCD216" s="123"/>
      <c r="KCE216" s="123"/>
      <c r="KCF216" s="123"/>
      <c r="KCG216" s="123"/>
      <c r="KCH216" s="123"/>
      <c r="KCI216" s="123"/>
      <c r="KCJ216" s="123"/>
      <c r="KCK216" s="122"/>
      <c r="KCL216" s="123"/>
      <c r="KCM216" s="123"/>
      <c r="KCN216" s="123"/>
      <c r="KCO216" s="123"/>
      <c r="KCP216" s="123"/>
      <c r="KCQ216" s="123"/>
      <c r="KCR216" s="123"/>
      <c r="KCS216" s="123"/>
      <c r="KCT216" s="123"/>
      <c r="KCU216" s="123"/>
      <c r="KCV216" s="123"/>
      <c r="KCW216" s="123"/>
      <c r="KCX216" s="123"/>
      <c r="KCY216" s="123"/>
      <c r="KCZ216" s="123"/>
      <c r="KDA216" s="123"/>
      <c r="KDB216" s="123"/>
      <c r="KDC216" s="123"/>
      <c r="KDD216" s="123"/>
      <c r="KDE216" s="123"/>
      <c r="KDF216" s="123"/>
      <c r="KDG216" s="122"/>
      <c r="KDH216" s="123"/>
      <c r="KDI216" s="123"/>
      <c r="KDJ216" s="123"/>
      <c r="KDK216" s="123"/>
      <c r="KDL216" s="123"/>
      <c r="KDM216" s="123"/>
      <c r="KDN216" s="123"/>
      <c r="KDO216" s="123"/>
      <c r="KDP216" s="123"/>
      <c r="KDQ216" s="123"/>
      <c r="KDR216" s="123"/>
      <c r="KDS216" s="123"/>
      <c r="KDT216" s="123"/>
      <c r="KDU216" s="123"/>
      <c r="KDV216" s="123"/>
      <c r="KDW216" s="123"/>
      <c r="KDX216" s="123"/>
      <c r="KDY216" s="123"/>
      <c r="KDZ216" s="123"/>
      <c r="KEA216" s="123"/>
      <c r="KEB216" s="123"/>
      <c r="KEC216" s="122"/>
      <c r="KED216" s="123"/>
      <c r="KEE216" s="123"/>
      <c r="KEF216" s="123"/>
      <c r="KEG216" s="123"/>
      <c r="KEH216" s="123"/>
      <c r="KEI216" s="123"/>
      <c r="KEJ216" s="123"/>
      <c r="KEK216" s="123"/>
      <c r="KEL216" s="123"/>
      <c r="KEM216" s="123"/>
      <c r="KEN216" s="123"/>
      <c r="KEO216" s="123"/>
      <c r="KEP216" s="123"/>
      <c r="KEQ216" s="123"/>
      <c r="KER216" s="123"/>
      <c r="KES216" s="123"/>
      <c r="KET216" s="123"/>
      <c r="KEU216" s="123"/>
      <c r="KEV216" s="123"/>
      <c r="KEW216" s="123"/>
      <c r="KEX216" s="123"/>
      <c r="KEY216" s="122"/>
      <c r="KEZ216" s="123"/>
      <c r="KFA216" s="123"/>
      <c r="KFB216" s="123"/>
      <c r="KFC216" s="123"/>
      <c r="KFD216" s="123"/>
      <c r="KFE216" s="123"/>
      <c r="KFF216" s="123"/>
      <c r="KFG216" s="123"/>
      <c r="KFH216" s="123"/>
      <c r="KFI216" s="123"/>
      <c r="KFJ216" s="123"/>
      <c r="KFK216" s="123"/>
      <c r="KFL216" s="123"/>
      <c r="KFM216" s="123"/>
      <c r="KFN216" s="123"/>
      <c r="KFO216" s="123"/>
      <c r="KFP216" s="123"/>
      <c r="KFQ216" s="123"/>
      <c r="KFR216" s="123"/>
      <c r="KFS216" s="123"/>
      <c r="KFT216" s="123"/>
      <c r="KFU216" s="122"/>
      <c r="KFV216" s="123"/>
      <c r="KFW216" s="123"/>
      <c r="KFX216" s="123"/>
      <c r="KFY216" s="123"/>
      <c r="KFZ216" s="123"/>
      <c r="KGA216" s="123"/>
      <c r="KGB216" s="123"/>
      <c r="KGC216" s="123"/>
      <c r="KGD216" s="123"/>
      <c r="KGE216" s="123"/>
      <c r="KGF216" s="123"/>
      <c r="KGG216" s="123"/>
      <c r="KGH216" s="123"/>
      <c r="KGI216" s="123"/>
      <c r="KGJ216" s="123"/>
      <c r="KGK216" s="123"/>
      <c r="KGL216" s="123"/>
      <c r="KGM216" s="123"/>
      <c r="KGN216" s="123"/>
      <c r="KGO216" s="123"/>
      <c r="KGP216" s="123"/>
      <c r="KGQ216" s="122"/>
      <c r="KGR216" s="123"/>
      <c r="KGS216" s="123"/>
      <c r="KGT216" s="123"/>
      <c r="KGU216" s="123"/>
      <c r="KGV216" s="123"/>
      <c r="KGW216" s="123"/>
      <c r="KGX216" s="123"/>
      <c r="KGY216" s="123"/>
      <c r="KGZ216" s="123"/>
      <c r="KHA216" s="123"/>
      <c r="KHB216" s="123"/>
      <c r="KHC216" s="123"/>
      <c r="KHD216" s="123"/>
      <c r="KHE216" s="123"/>
      <c r="KHF216" s="123"/>
      <c r="KHG216" s="123"/>
      <c r="KHH216" s="123"/>
      <c r="KHI216" s="123"/>
      <c r="KHJ216" s="123"/>
      <c r="KHK216" s="123"/>
      <c r="KHL216" s="123"/>
      <c r="KHM216" s="122"/>
      <c r="KHN216" s="123"/>
      <c r="KHO216" s="123"/>
      <c r="KHP216" s="123"/>
      <c r="KHQ216" s="123"/>
      <c r="KHR216" s="123"/>
      <c r="KHS216" s="123"/>
      <c r="KHT216" s="123"/>
      <c r="KHU216" s="123"/>
      <c r="KHV216" s="123"/>
      <c r="KHW216" s="123"/>
      <c r="KHX216" s="123"/>
      <c r="KHY216" s="123"/>
      <c r="KHZ216" s="123"/>
      <c r="KIA216" s="123"/>
      <c r="KIB216" s="123"/>
      <c r="KIC216" s="123"/>
      <c r="KID216" s="123"/>
      <c r="KIE216" s="123"/>
      <c r="KIF216" s="123"/>
      <c r="KIG216" s="123"/>
      <c r="KIH216" s="123"/>
      <c r="KII216" s="122"/>
      <c r="KIJ216" s="123"/>
      <c r="KIK216" s="123"/>
      <c r="KIL216" s="123"/>
      <c r="KIM216" s="123"/>
      <c r="KIN216" s="123"/>
      <c r="KIO216" s="123"/>
      <c r="KIP216" s="123"/>
      <c r="KIQ216" s="123"/>
      <c r="KIR216" s="123"/>
      <c r="KIS216" s="123"/>
      <c r="KIT216" s="123"/>
      <c r="KIU216" s="123"/>
      <c r="KIV216" s="123"/>
      <c r="KIW216" s="123"/>
      <c r="KIX216" s="123"/>
      <c r="KIY216" s="123"/>
      <c r="KIZ216" s="123"/>
      <c r="KJA216" s="123"/>
      <c r="KJB216" s="123"/>
      <c r="KJC216" s="123"/>
      <c r="KJD216" s="123"/>
      <c r="KJE216" s="122"/>
      <c r="KJF216" s="123"/>
      <c r="KJG216" s="123"/>
      <c r="KJH216" s="123"/>
      <c r="KJI216" s="123"/>
      <c r="KJJ216" s="123"/>
      <c r="KJK216" s="123"/>
      <c r="KJL216" s="123"/>
      <c r="KJM216" s="123"/>
      <c r="KJN216" s="123"/>
      <c r="KJO216" s="123"/>
      <c r="KJP216" s="123"/>
      <c r="KJQ216" s="123"/>
      <c r="KJR216" s="123"/>
      <c r="KJS216" s="123"/>
      <c r="KJT216" s="123"/>
      <c r="KJU216" s="123"/>
      <c r="KJV216" s="123"/>
      <c r="KJW216" s="123"/>
      <c r="KJX216" s="123"/>
      <c r="KJY216" s="123"/>
      <c r="KJZ216" s="123"/>
      <c r="KKA216" s="122"/>
      <c r="KKB216" s="123"/>
      <c r="KKC216" s="123"/>
      <c r="KKD216" s="123"/>
      <c r="KKE216" s="123"/>
      <c r="KKF216" s="123"/>
      <c r="KKG216" s="123"/>
      <c r="KKH216" s="123"/>
      <c r="KKI216" s="123"/>
      <c r="KKJ216" s="123"/>
      <c r="KKK216" s="123"/>
      <c r="KKL216" s="123"/>
      <c r="KKM216" s="123"/>
      <c r="KKN216" s="123"/>
      <c r="KKO216" s="123"/>
      <c r="KKP216" s="123"/>
      <c r="KKQ216" s="123"/>
      <c r="KKR216" s="123"/>
      <c r="KKS216" s="123"/>
      <c r="KKT216" s="123"/>
      <c r="KKU216" s="123"/>
      <c r="KKV216" s="123"/>
      <c r="KKW216" s="122"/>
      <c r="KKX216" s="123"/>
      <c r="KKY216" s="123"/>
      <c r="KKZ216" s="123"/>
      <c r="KLA216" s="123"/>
      <c r="KLB216" s="123"/>
      <c r="KLC216" s="123"/>
      <c r="KLD216" s="123"/>
      <c r="KLE216" s="123"/>
      <c r="KLF216" s="123"/>
      <c r="KLG216" s="123"/>
      <c r="KLH216" s="123"/>
      <c r="KLI216" s="123"/>
      <c r="KLJ216" s="123"/>
      <c r="KLK216" s="123"/>
      <c r="KLL216" s="123"/>
      <c r="KLM216" s="123"/>
      <c r="KLN216" s="123"/>
      <c r="KLO216" s="123"/>
      <c r="KLP216" s="123"/>
      <c r="KLQ216" s="123"/>
      <c r="KLR216" s="123"/>
      <c r="KLS216" s="122"/>
      <c r="KLT216" s="123"/>
      <c r="KLU216" s="123"/>
      <c r="KLV216" s="123"/>
      <c r="KLW216" s="123"/>
      <c r="KLX216" s="123"/>
      <c r="KLY216" s="123"/>
      <c r="KLZ216" s="123"/>
      <c r="KMA216" s="123"/>
      <c r="KMB216" s="123"/>
      <c r="KMC216" s="123"/>
      <c r="KMD216" s="123"/>
      <c r="KME216" s="123"/>
      <c r="KMF216" s="123"/>
      <c r="KMG216" s="123"/>
      <c r="KMH216" s="123"/>
      <c r="KMI216" s="123"/>
      <c r="KMJ216" s="123"/>
      <c r="KMK216" s="123"/>
      <c r="KML216" s="123"/>
      <c r="KMM216" s="123"/>
      <c r="KMN216" s="123"/>
      <c r="KMO216" s="122"/>
      <c r="KMP216" s="123"/>
      <c r="KMQ216" s="123"/>
      <c r="KMR216" s="123"/>
      <c r="KMS216" s="123"/>
      <c r="KMT216" s="123"/>
      <c r="KMU216" s="123"/>
      <c r="KMV216" s="123"/>
      <c r="KMW216" s="123"/>
      <c r="KMX216" s="123"/>
      <c r="KMY216" s="123"/>
      <c r="KMZ216" s="123"/>
      <c r="KNA216" s="123"/>
      <c r="KNB216" s="123"/>
      <c r="KNC216" s="123"/>
      <c r="KND216" s="123"/>
      <c r="KNE216" s="123"/>
      <c r="KNF216" s="123"/>
      <c r="KNG216" s="123"/>
      <c r="KNH216" s="123"/>
      <c r="KNI216" s="123"/>
      <c r="KNJ216" s="123"/>
      <c r="KNK216" s="122"/>
      <c r="KNL216" s="123"/>
      <c r="KNM216" s="123"/>
      <c r="KNN216" s="123"/>
      <c r="KNO216" s="123"/>
      <c r="KNP216" s="123"/>
      <c r="KNQ216" s="123"/>
      <c r="KNR216" s="123"/>
      <c r="KNS216" s="123"/>
      <c r="KNT216" s="123"/>
      <c r="KNU216" s="123"/>
      <c r="KNV216" s="123"/>
      <c r="KNW216" s="123"/>
      <c r="KNX216" s="123"/>
      <c r="KNY216" s="123"/>
      <c r="KNZ216" s="123"/>
      <c r="KOA216" s="123"/>
      <c r="KOB216" s="123"/>
      <c r="KOC216" s="123"/>
      <c r="KOD216" s="123"/>
      <c r="KOE216" s="123"/>
      <c r="KOF216" s="123"/>
      <c r="KOG216" s="122"/>
      <c r="KOH216" s="123"/>
      <c r="KOI216" s="123"/>
      <c r="KOJ216" s="123"/>
      <c r="KOK216" s="123"/>
      <c r="KOL216" s="123"/>
      <c r="KOM216" s="123"/>
      <c r="KON216" s="123"/>
      <c r="KOO216" s="123"/>
      <c r="KOP216" s="123"/>
      <c r="KOQ216" s="123"/>
      <c r="KOR216" s="123"/>
      <c r="KOS216" s="123"/>
      <c r="KOT216" s="123"/>
      <c r="KOU216" s="123"/>
      <c r="KOV216" s="123"/>
      <c r="KOW216" s="123"/>
      <c r="KOX216" s="123"/>
      <c r="KOY216" s="123"/>
      <c r="KOZ216" s="123"/>
      <c r="KPA216" s="123"/>
      <c r="KPB216" s="123"/>
      <c r="KPC216" s="122"/>
      <c r="KPD216" s="123"/>
      <c r="KPE216" s="123"/>
      <c r="KPF216" s="123"/>
      <c r="KPG216" s="123"/>
      <c r="KPH216" s="123"/>
      <c r="KPI216" s="123"/>
      <c r="KPJ216" s="123"/>
      <c r="KPK216" s="123"/>
      <c r="KPL216" s="123"/>
      <c r="KPM216" s="123"/>
      <c r="KPN216" s="123"/>
      <c r="KPO216" s="123"/>
      <c r="KPP216" s="123"/>
      <c r="KPQ216" s="123"/>
      <c r="KPR216" s="123"/>
      <c r="KPS216" s="123"/>
      <c r="KPT216" s="123"/>
      <c r="KPU216" s="123"/>
      <c r="KPV216" s="123"/>
      <c r="KPW216" s="123"/>
      <c r="KPX216" s="123"/>
      <c r="KPY216" s="122"/>
      <c r="KPZ216" s="123"/>
      <c r="KQA216" s="123"/>
      <c r="KQB216" s="123"/>
      <c r="KQC216" s="123"/>
      <c r="KQD216" s="123"/>
      <c r="KQE216" s="123"/>
      <c r="KQF216" s="123"/>
      <c r="KQG216" s="123"/>
      <c r="KQH216" s="123"/>
      <c r="KQI216" s="123"/>
      <c r="KQJ216" s="123"/>
      <c r="KQK216" s="123"/>
      <c r="KQL216" s="123"/>
      <c r="KQM216" s="123"/>
      <c r="KQN216" s="123"/>
      <c r="KQO216" s="123"/>
      <c r="KQP216" s="123"/>
      <c r="KQQ216" s="123"/>
      <c r="KQR216" s="123"/>
      <c r="KQS216" s="123"/>
      <c r="KQT216" s="123"/>
      <c r="KQU216" s="122"/>
      <c r="KQV216" s="123"/>
      <c r="KQW216" s="123"/>
      <c r="KQX216" s="123"/>
      <c r="KQY216" s="123"/>
      <c r="KQZ216" s="123"/>
      <c r="KRA216" s="123"/>
      <c r="KRB216" s="123"/>
      <c r="KRC216" s="123"/>
      <c r="KRD216" s="123"/>
      <c r="KRE216" s="123"/>
      <c r="KRF216" s="123"/>
      <c r="KRG216" s="123"/>
      <c r="KRH216" s="123"/>
      <c r="KRI216" s="123"/>
      <c r="KRJ216" s="123"/>
      <c r="KRK216" s="123"/>
      <c r="KRL216" s="123"/>
      <c r="KRM216" s="123"/>
      <c r="KRN216" s="123"/>
      <c r="KRO216" s="123"/>
      <c r="KRP216" s="123"/>
      <c r="KRQ216" s="122"/>
      <c r="KRR216" s="123"/>
      <c r="KRS216" s="123"/>
      <c r="KRT216" s="123"/>
      <c r="KRU216" s="123"/>
      <c r="KRV216" s="123"/>
      <c r="KRW216" s="123"/>
      <c r="KRX216" s="123"/>
      <c r="KRY216" s="123"/>
      <c r="KRZ216" s="123"/>
      <c r="KSA216" s="123"/>
      <c r="KSB216" s="123"/>
      <c r="KSC216" s="123"/>
      <c r="KSD216" s="123"/>
      <c r="KSE216" s="123"/>
      <c r="KSF216" s="123"/>
      <c r="KSG216" s="123"/>
      <c r="KSH216" s="123"/>
      <c r="KSI216" s="123"/>
      <c r="KSJ216" s="123"/>
      <c r="KSK216" s="123"/>
      <c r="KSL216" s="123"/>
      <c r="KSM216" s="122"/>
      <c r="KSN216" s="123"/>
      <c r="KSO216" s="123"/>
      <c r="KSP216" s="123"/>
      <c r="KSQ216" s="123"/>
      <c r="KSR216" s="123"/>
      <c r="KSS216" s="123"/>
      <c r="KST216" s="123"/>
      <c r="KSU216" s="123"/>
      <c r="KSV216" s="123"/>
      <c r="KSW216" s="123"/>
      <c r="KSX216" s="123"/>
      <c r="KSY216" s="123"/>
      <c r="KSZ216" s="123"/>
      <c r="KTA216" s="123"/>
      <c r="KTB216" s="123"/>
      <c r="KTC216" s="123"/>
      <c r="KTD216" s="123"/>
      <c r="KTE216" s="123"/>
      <c r="KTF216" s="123"/>
      <c r="KTG216" s="123"/>
      <c r="KTH216" s="123"/>
      <c r="KTI216" s="122"/>
      <c r="KTJ216" s="123"/>
      <c r="KTK216" s="123"/>
      <c r="KTL216" s="123"/>
      <c r="KTM216" s="123"/>
      <c r="KTN216" s="123"/>
      <c r="KTO216" s="123"/>
      <c r="KTP216" s="123"/>
      <c r="KTQ216" s="123"/>
      <c r="KTR216" s="123"/>
      <c r="KTS216" s="123"/>
      <c r="KTT216" s="123"/>
      <c r="KTU216" s="123"/>
      <c r="KTV216" s="123"/>
      <c r="KTW216" s="123"/>
      <c r="KTX216" s="123"/>
      <c r="KTY216" s="123"/>
      <c r="KTZ216" s="123"/>
      <c r="KUA216" s="123"/>
      <c r="KUB216" s="123"/>
      <c r="KUC216" s="123"/>
      <c r="KUD216" s="123"/>
      <c r="KUE216" s="122"/>
      <c r="KUF216" s="123"/>
      <c r="KUG216" s="123"/>
      <c r="KUH216" s="123"/>
      <c r="KUI216" s="123"/>
      <c r="KUJ216" s="123"/>
      <c r="KUK216" s="123"/>
      <c r="KUL216" s="123"/>
      <c r="KUM216" s="123"/>
      <c r="KUN216" s="123"/>
      <c r="KUO216" s="123"/>
      <c r="KUP216" s="123"/>
      <c r="KUQ216" s="123"/>
      <c r="KUR216" s="123"/>
      <c r="KUS216" s="123"/>
      <c r="KUT216" s="123"/>
      <c r="KUU216" s="123"/>
      <c r="KUV216" s="123"/>
      <c r="KUW216" s="123"/>
      <c r="KUX216" s="123"/>
      <c r="KUY216" s="123"/>
      <c r="KUZ216" s="123"/>
      <c r="KVA216" s="122"/>
      <c r="KVB216" s="123"/>
      <c r="KVC216" s="123"/>
      <c r="KVD216" s="123"/>
      <c r="KVE216" s="123"/>
      <c r="KVF216" s="123"/>
      <c r="KVG216" s="123"/>
      <c r="KVH216" s="123"/>
      <c r="KVI216" s="123"/>
      <c r="KVJ216" s="123"/>
      <c r="KVK216" s="123"/>
      <c r="KVL216" s="123"/>
      <c r="KVM216" s="123"/>
      <c r="KVN216" s="123"/>
      <c r="KVO216" s="123"/>
      <c r="KVP216" s="123"/>
      <c r="KVQ216" s="123"/>
      <c r="KVR216" s="123"/>
      <c r="KVS216" s="123"/>
      <c r="KVT216" s="123"/>
      <c r="KVU216" s="123"/>
      <c r="KVV216" s="123"/>
      <c r="KVW216" s="122"/>
      <c r="KVX216" s="123"/>
      <c r="KVY216" s="123"/>
      <c r="KVZ216" s="123"/>
      <c r="KWA216" s="123"/>
      <c r="KWB216" s="123"/>
      <c r="KWC216" s="123"/>
      <c r="KWD216" s="123"/>
      <c r="KWE216" s="123"/>
      <c r="KWF216" s="123"/>
      <c r="KWG216" s="123"/>
      <c r="KWH216" s="123"/>
      <c r="KWI216" s="123"/>
      <c r="KWJ216" s="123"/>
      <c r="KWK216" s="123"/>
      <c r="KWL216" s="123"/>
      <c r="KWM216" s="123"/>
      <c r="KWN216" s="123"/>
      <c r="KWO216" s="123"/>
      <c r="KWP216" s="123"/>
      <c r="KWQ216" s="123"/>
      <c r="KWR216" s="123"/>
      <c r="KWS216" s="122"/>
      <c r="KWT216" s="123"/>
      <c r="KWU216" s="123"/>
      <c r="KWV216" s="123"/>
      <c r="KWW216" s="123"/>
      <c r="KWX216" s="123"/>
      <c r="KWY216" s="123"/>
      <c r="KWZ216" s="123"/>
      <c r="KXA216" s="123"/>
      <c r="KXB216" s="123"/>
      <c r="KXC216" s="123"/>
      <c r="KXD216" s="123"/>
      <c r="KXE216" s="123"/>
      <c r="KXF216" s="123"/>
      <c r="KXG216" s="123"/>
      <c r="KXH216" s="123"/>
      <c r="KXI216" s="123"/>
      <c r="KXJ216" s="123"/>
      <c r="KXK216" s="123"/>
      <c r="KXL216" s="123"/>
      <c r="KXM216" s="123"/>
      <c r="KXN216" s="123"/>
      <c r="KXO216" s="122"/>
      <c r="KXP216" s="123"/>
      <c r="KXQ216" s="123"/>
      <c r="KXR216" s="123"/>
      <c r="KXS216" s="123"/>
      <c r="KXT216" s="123"/>
      <c r="KXU216" s="123"/>
      <c r="KXV216" s="123"/>
      <c r="KXW216" s="123"/>
      <c r="KXX216" s="123"/>
      <c r="KXY216" s="123"/>
      <c r="KXZ216" s="123"/>
      <c r="KYA216" s="123"/>
      <c r="KYB216" s="123"/>
      <c r="KYC216" s="123"/>
      <c r="KYD216" s="123"/>
      <c r="KYE216" s="123"/>
      <c r="KYF216" s="123"/>
      <c r="KYG216" s="123"/>
      <c r="KYH216" s="123"/>
      <c r="KYI216" s="123"/>
      <c r="KYJ216" s="123"/>
      <c r="KYK216" s="122"/>
      <c r="KYL216" s="123"/>
      <c r="KYM216" s="123"/>
      <c r="KYN216" s="123"/>
      <c r="KYO216" s="123"/>
      <c r="KYP216" s="123"/>
      <c r="KYQ216" s="123"/>
      <c r="KYR216" s="123"/>
      <c r="KYS216" s="123"/>
      <c r="KYT216" s="123"/>
      <c r="KYU216" s="123"/>
      <c r="KYV216" s="123"/>
      <c r="KYW216" s="123"/>
      <c r="KYX216" s="123"/>
      <c r="KYY216" s="123"/>
      <c r="KYZ216" s="123"/>
      <c r="KZA216" s="123"/>
      <c r="KZB216" s="123"/>
      <c r="KZC216" s="123"/>
      <c r="KZD216" s="123"/>
      <c r="KZE216" s="123"/>
      <c r="KZF216" s="123"/>
      <c r="KZG216" s="122"/>
      <c r="KZH216" s="123"/>
      <c r="KZI216" s="123"/>
      <c r="KZJ216" s="123"/>
      <c r="KZK216" s="123"/>
      <c r="KZL216" s="123"/>
      <c r="KZM216" s="123"/>
      <c r="KZN216" s="123"/>
      <c r="KZO216" s="123"/>
      <c r="KZP216" s="123"/>
      <c r="KZQ216" s="123"/>
      <c r="KZR216" s="123"/>
      <c r="KZS216" s="123"/>
      <c r="KZT216" s="123"/>
      <c r="KZU216" s="123"/>
      <c r="KZV216" s="123"/>
      <c r="KZW216" s="123"/>
      <c r="KZX216" s="123"/>
      <c r="KZY216" s="123"/>
      <c r="KZZ216" s="123"/>
      <c r="LAA216" s="123"/>
      <c r="LAB216" s="123"/>
      <c r="LAC216" s="122"/>
      <c r="LAD216" s="123"/>
      <c r="LAE216" s="123"/>
      <c r="LAF216" s="123"/>
      <c r="LAG216" s="123"/>
      <c r="LAH216" s="123"/>
      <c r="LAI216" s="123"/>
      <c r="LAJ216" s="123"/>
      <c r="LAK216" s="123"/>
      <c r="LAL216" s="123"/>
      <c r="LAM216" s="123"/>
      <c r="LAN216" s="123"/>
      <c r="LAO216" s="123"/>
      <c r="LAP216" s="123"/>
      <c r="LAQ216" s="123"/>
      <c r="LAR216" s="123"/>
      <c r="LAS216" s="123"/>
      <c r="LAT216" s="123"/>
      <c r="LAU216" s="123"/>
      <c r="LAV216" s="123"/>
      <c r="LAW216" s="123"/>
      <c r="LAX216" s="123"/>
      <c r="LAY216" s="122"/>
      <c r="LAZ216" s="123"/>
      <c r="LBA216" s="123"/>
      <c r="LBB216" s="123"/>
      <c r="LBC216" s="123"/>
      <c r="LBD216" s="123"/>
      <c r="LBE216" s="123"/>
      <c r="LBF216" s="123"/>
      <c r="LBG216" s="123"/>
      <c r="LBH216" s="123"/>
      <c r="LBI216" s="123"/>
      <c r="LBJ216" s="123"/>
      <c r="LBK216" s="123"/>
      <c r="LBL216" s="123"/>
      <c r="LBM216" s="123"/>
      <c r="LBN216" s="123"/>
      <c r="LBO216" s="123"/>
      <c r="LBP216" s="123"/>
      <c r="LBQ216" s="123"/>
      <c r="LBR216" s="123"/>
      <c r="LBS216" s="123"/>
      <c r="LBT216" s="123"/>
      <c r="LBU216" s="122"/>
      <c r="LBV216" s="123"/>
      <c r="LBW216" s="123"/>
      <c r="LBX216" s="123"/>
      <c r="LBY216" s="123"/>
      <c r="LBZ216" s="123"/>
      <c r="LCA216" s="123"/>
      <c r="LCB216" s="123"/>
      <c r="LCC216" s="123"/>
      <c r="LCD216" s="123"/>
      <c r="LCE216" s="123"/>
      <c r="LCF216" s="123"/>
      <c r="LCG216" s="123"/>
      <c r="LCH216" s="123"/>
      <c r="LCI216" s="123"/>
      <c r="LCJ216" s="123"/>
      <c r="LCK216" s="123"/>
      <c r="LCL216" s="123"/>
      <c r="LCM216" s="123"/>
      <c r="LCN216" s="123"/>
      <c r="LCO216" s="123"/>
      <c r="LCP216" s="123"/>
      <c r="LCQ216" s="122"/>
      <c r="LCR216" s="123"/>
      <c r="LCS216" s="123"/>
      <c r="LCT216" s="123"/>
      <c r="LCU216" s="123"/>
      <c r="LCV216" s="123"/>
      <c r="LCW216" s="123"/>
      <c r="LCX216" s="123"/>
      <c r="LCY216" s="123"/>
      <c r="LCZ216" s="123"/>
      <c r="LDA216" s="123"/>
      <c r="LDB216" s="123"/>
      <c r="LDC216" s="123"/>
      <c r="LDD216" s="123"/>
      <c r="LDE216" s="123"/>
      <c r="LDF216" s="123"/>
      <c r="LDG216" s="123"/>
      <c r="LDH216" s="123"/>
      <c r="LDI216" s="123"/>
      <c r="LDJ216" s="123"/>
      <c r="LDK216" s="123"/>
      <c r="LDL216" s="123"/>
      <c r="LDM216" s="122"/>
      <c r="LDN216" s="123"/>
      <c r="LDO216" s="123"/>
      <c r="LDP216" s="123"/>
      <c r="LDQ216" s="123"/>
      <c r="LDR216" s="123"/>
      <c r="LDS216" s="123"/>
      <c r="LDT216" s="123"/>
      <c r="LDU216" s="123"/>
      <c r="LDV216" s="123"/>
      <c r="LDW216" s="123"/>
      <c r="LDX216" s="123"/>
      <c r="LDY216" s="123"/>
      <c r="LDZ216" s="123"/>
      <c r="LEA216" s="123"/>
      <c r="LEB216" s="123"/>
      <c r="LEC216" s="123"/>
      <c r="LED216" s="123"/>
      <c r="LEE216" s="123"/>
      <c r="LEF216" s="123"/>
      <c r="LEG216" s="123"/>
      <c r="LEH216" s="123"/>
      <c r="LEI216" s="122"/>
      <c r="LEJ216" s="123"/>
      <c r="LEK216" s="123"/>
      <c r="LEL216" s="123"/>
      <c r="LEM216" s="123"/>
      <c r="LEN216" s="123"/>
      <c r="LEO216" s="123"/>
      <c r="LEP216" s="123"/>
      <c r="LEQ216" s="123"/>
      <c r="LER216" s="123"/>
      <c r="LES216" s="123"/>
      <c r="LET216" s="123"/>
      <c r="LEU216" s="123"/>
      <c r="LEV216" s="123"/>
      <c r="LEW216" s="123"/>
      <c r="LEX216" s="123"/>
      <c r="LEY216" s="123"/>
      <c r="LEZ216" s="123"/>
      <c r="LFA216" s="123"/>
      <c r="LFB216" s="123"/>
      <c r="LFC216" s="123"/>
      <c r="LFD216" s="123"/>
      <c r="LFE216" s="122"/>
      <c r="LFF216" s="123"/>
      <c r="LFG216" s="123"/>
      <c r="LFH216" s="123"/>
      <c r="LFI216" s="123"/>
      <c r="LFJ216" s="123"/>
      <c r="LFK216" s="123"/>
      <c r="LFL216" s="123"/>
      <c r="LFM216" s="123"/>
      <c r="LFN216" s="123"/>
      <c r="LFO216" s="123"/>
      <c r="LFP216" s="123"/>
      <c r="LFQ216" s="123"/>
      <c r="LFR216" s="123"/>
      <c r="LFS216" s="123"/>
      <c r="LFT216" s="123"/>
      <c r="LFU216" s="123"/>
      <c r="LFV216" s="123"/>
      <c r="LFW216" s="123"/>
      <c r="LFX216" s="123"/>
      <c r="LFY216" s="123"/>
      <c r="LFZ216" s="123"/>
      <c r="LGA216" s="122"/>
      <c r="LGB216" s="123"/>
      <c r="LGC216" s="123"/>
      <c r="LGD216" s="123"/>
      <c r="LGE216" s="123"/>
      <c r="LGF216" s="123"/>
      <c r="LGG216" s="123"/>
      <c r="LGH216" s="123"/>
      <c r="LGI216" s="123"/>
      <c r="LGJ216" s="123"/>
      <c r="LGK216" s="123"/>
      <c r="LGL216" s="123"/>
      <c r="LGM216" s="123"/>
      <c r="LGN216" s="123"/>
      <c r="LGO216" s="123"/>
      <c r="LGP216" s="123"/>
      <c r="LGQ216" s="123"/>
      <c r="LGR216" s="123"/>
      <c r="LGS216" s="123"/>
      <c r="LGT216" s="123"/>
      <c r="LGU216" s="123"/>
      <c r="LGV216" s="123"/>
      <c r="LGW216" s="122"/>
      <c r="LGX216" s="123"/>
      <c r="LGY216" s="123"/>
      <c r="LGZ216" s="123"/>
      <c r="LHA216" s="123"/>
      <c r="LHB216" s="123"/>
      <c r="LHC216" s="123"/>
      <c r="LHD216" s="123"/>
      <c r="LHE216" s="123"/>
      <c r="LHF216" s="123"/>
      <c r="LHG216" s="123"/>
      <c r="LHH216" s="123"/>
      <c r="LHI216" s="123"/>
      <c r="LHJ216" s="123"/>
      <c r="LHK216" s="123"/>
      <c r="LHL216" s="123"/>
      <c r="LHM216" s="123"/>
      <c r="LHN216" s="123"/>
      <c r="LHO216" s="123"/>
      <c r="LHP216" s="123"/>
      <c r="LHQ216" s="123"/>
      <c r="LHR216" s="123"/>
      <c r="LHS216" s="122"/>
      <c r="LHT216" s="123"/>
      <c r="LHU216" s="123"/>
      <c r="LHV216" s="123"/>
      <c r="LHW216" s="123"/>
      <c r="LHX216" s="123"/>
      <c r="LHY216" s="123"/>
      <c r="LHZ216" s="123"/>
      <c r="LIA216" s="123"/>
      <c r="LIB216" s="123"/>
      <c r="LIC216" s="123"/>
      <c r="LID216" s="123"/>
      <c r="LIE216" s="123"/>
      <c r="LIF216" s="123"/>
      <c r="LIG216" s="123"/>
      <c r="LIH216" s="123"/>
      <c r="LII216" s="123"/>
      <c r="LIJ216" s="123"/>
      <c r="LIK216" s="123"/>
      <c r="LIL216" s="123"/>
      <c r="LIM216" s="123"/>
      <c r="LIN216" s="123"/>
      <c r="LIO216" s="122"/>
      <c r="LIP216" s="123"/>
      <c r="LIQ216" s="123"/>
      <c r="LIR216" s="123"/>
      <c r="LIS216" s="123"/>
      <c r="LIT216" s="123"/>
      <c r="LIU216" s="123"/>
      <c r="LIV216" s="123"/>
      <c r="LIW216" s="123"/>
      <c r="LIX216" s="123"/>
      <c r="LIY216" s="123"/>
      <c r="LIZ216" s="123"/>
      <c r="LJA216" s="123"/>
      <c r="LJB216" s="123"/>
      <c r="LJC216" s="123"/>
      <c r="LJD216" s="123"/>
      <c r="LJE216" s="123"/>
      <c r="LJF216" s="123"/>
      <c r="LJG216" s="123"/>
      <c r="LJH216" s="123"/>
      <c r="LJI216" s="123"/>
      <c r="LJJ216" s="123"/>
      <c r="LJK216" s="122"/>
      <c r="LJL216" s="123"/>
      <c r="LJM216" s="123"/>
      <c r="LJN216" s="123"/>
      <c r="LJO216" s="123"/>
      <c r="LJP216" s="123"/>
      <c r="LJQ216" s="123"/>
      <c r="LJR216" s="123"/>
      <c r="LJS216" s="123"/>
      <c r="LJT216" s="123"/>
      <c r="LJU216" s="123"/>
      <c r="LJV216" s="123"/>
      <c r="LJW216" s="123"/>
      <c r="LJX216" s="123"/>
      <c r="LJY216" s="123"/>
      <c r="LJZ216" s="123"/>
      <c r="LKA216" s="123"/>
      <c r="LKB216" s="123"/>
      <c r="LKC216" s="123"/>
      <c r="LKD216" s="123"/>
      <c r="LKE216" s="123"/>
      <c r="LKF216" s="123"/>
      <c r="LKG216" s="122"/>
      <c r="LKH216" s="123"/>
      <c r="LKI216" s="123"/>
      <c r="LKJ216" s="123"/>
      <c r="LKK216" s="123"/>
      <c r="LKL216" s="123"/>
      <c r="LKM216" s="123"/>
      <c r="LKN216" s="123"/>
      <c r="LKO216" s="123"/>
      <c r="LKP216" s="123"/>
      <c r="LKQ216" s="123"/>
      <c r="LKR216" s="123"/>
      <c r="LKS216" s="123"/>
      <c r="LKT216" s="123"/>
      <c r="LKU216" s="123"/>
      <c r="LKV216" s="123"/>
      <c r="LKW216" s="123"/>
      <c r="LKX216" s="123"/>
      <c r="LKY216" s="123"/>
      <c r="LKZ216" s="123"/>
      <c r="LLA216" s="123"/>
      <c r="LLB216" s="123"/>
      <c r="LLC216" s="122"/>
      <c r="LLD216" s="123"/>
      <c r="LLE216" s="123"/>
      <c r="LLF216" s="123"/>
      <c r="LLG216" s="123"/>
      <c r="LLH216" s="123"/>
      <c r="LLI216" s="123"/>
      <c r="LLJ216" s="123"/>
      <c r="LLK216" s="123"/>
      <c r="LLL216" s="123"/>
      <c r="LLM216" s="123"/>
      <c r="LLN216" s="123"/>
      <c r="LLO216" s="123"/>
      <c r="LLP216" s="123"/>
      <c r="LLQ216" s="123"/>
      <c r="LLR216" s="123"/>
      <c r="LLS216" s="123"/>
      <c r="LLT216" s="123"/>
      <c r="LLU216" s="123"/>
      <c r="LLV216" s="123"/>
      <c r="LLW216" s="123"/>
      <c r="LLX216" s="123"/>
      <c r="LLY216" s="122"/>
      <c r="LLZ216" s="123"/>
      <c r="LMA216" s="123"/>
      <c r="LMB216" s="123"/>
      <c r="LMC216" s="123"/>
      <c r="LMD216" s="123"/>
      <c r="LME216" s="123"/>
      <c r="LMF216" s="123"/>
      <c r="LMG216" s="123"/>
      <c r="LMH216" s="123"/>
      <c r="LMI216" s="123"/>
      <c r="LMJ216" s="123"/>
      <c r="LMK216" s="123"/>
      <c r="LML216" s="123"/>
      <c r="LMM216" s="123"/>
      <c r="LMN216" s="123"/>
      <c r="LMO216" s="123"/>
      <c r="LMP216" s="123"/>
      <c r="LMQ216" s="123"/>
      <c r="LMR216" s="123"/>
      <c r="LMS216" s="123"/>
      <c r="LMT216" s="123"/>
      <c r="LMU216" s="122"/>
      <c r="LMV216" s="123"/>
      <c r="LMW216" s="123"/>
      <c r="LMX216" s="123"/>
      <c r="LMY216" s="123"/>
      <c r="LMZ216" s="123"/>
      <c r="LNA216" s="123"/>
      <c r="LNB216" s="123"/>
      <c r="LNC216" s="123"/>
      <c r="LND216" s="123"/>
      <c r="LNE216" s="123"/>
      <c r="LNF216" s="123"/>
      <c r="LNG216" s="123"/>
      <c r="LNH216" s="123"/>
      <c r="LNI216" s="123"/>
      <c r="LNJ216" s="123"/>
      <c r="LNK216" s="123"/>
      <c r="LNL216" s="123"/>
      <c r="LNM216" s="123"/>
      <c r="LNN216" s="123"/>
      <c r="LNO216" s="123"/>
      <c r="LNP216" s="123"/>
      <c r="LNQ216" s="122"/>
      <c r="LNR216" s="123"/>
      <c r="LNS216" s="123"/>
      <c r="LNT216" s="123"/>
      <c r="LNU216" s="123"/>
      <c r="LNV216" s="123"/>
      <c r="LNW216" s="123"/>
      <c r="LNX216" s="123"/>
      <c r="LNY216" s="123"/>
      <c r="LNZ216" s="123"/>
      <c r="LOA216" s="123"/>
      <c r="LOB216" s="123"/>
      <c r="LOC216" s="123"/>
      <c r="LOD216" s="123"/>
      <c r="LOE216" s="123"/>
      <c r="LOF216" s="123"/>
      <c r="LOG216" s="123"/>
      <c r="LOH216" s="123"/>
      <c r="LOI216" s="123"/>
      <c r="LOJ216" s="123"/>
      <c r="LOK216" s="123"/>
      <c r="LOL216" s="123"/>
      <c r="LOM216" s="122"/>
      <c r="LON216" s="123"/>
      <c r="LOO216" s="123"/>
      <c r="LOP216" s="123"/>
      <c r="LOQ216" s="123"/>
      <c r="LOR216" s="123"/>
      <c r="LOS216" s="123"/>
      <c r="LOT216" s="123"/>
      <c r="LOU216" s="123"/>
      <c r="LOV216" s="123"/>
      <c r="LOW216" s="123"/>
      <c r="LOX216" s="123"/>
      <c r="LOY216" s="123"/>
      <c r="LOZ216" s="123"/>
      <c r="LPA216" s="123"/>
      <c r="LPB216" s="123"/>
      <c r="LPC216" s="123"/>
      <c r="LPD216" s="123"/>
      <c r="LPE216" s="123"/>
      <c r="LPF216" s="123"/>
      <c r="LPG216" s="123"/>
      <c r="LPH216" s="123"/>
      <c r="LPI216" s="122"/>
      <c r="LPJ216" s="123"/>
      <c r="LPK216" s="123"/>
      <c r="LPL216" s="123"/>
      <c r="LPM216" s="123"/>
      <c r="LPN216" s="123"/>
      <c r="LPO216" s="123"/>
      <c r="LPP216" s="123"/>
      <c r="LPQ216" s="123"/>
      <c r="LPR216" s="123"/>
      <c r="LPS216" s="123"/>
      <c r="LPT216" s="123"/>
      <c r="LPU216" s="123"/>
      <c r="LPV216" s="123"/>
      <c r="LPW216" s="123"/>
      <c r="LPX216" s="123"/>
      <c r="LPY216" s="123"/>
      <c r="LPZ216" s="123"/>
      <c r="LQA216" s="123"/>
      <c r="LQB216" s="123"/>
      <c r="LQC216" s="123"/>
      <c r="LQD216" s="123"/>
      <c r="LQE216" s="122"/>
      <c r="LQF216" s="123"/>
      <c r="LQG216" s="123"/>
      <c r="LQH216" s="123"/>
      <c r="LQI216" s="123"/>
      <c r="LQJ216" s="123"/>
      <c r="LQK216" s="123"/>
      <c r="LQL216" s="123"/>
      <c r="LQM216" s="123"/>
      <c r="LQN216" s="123"/>
      <c r="LQO216" s="123"/>
      <c r="LQP216" s="123"/>
      <c r="LQQ216" s="123"/>
      <c r="LQR216" s="123"/>
      <c r="LQS216" s="123"/>
      <c r="LQT216" s="123"/>
      <c r="LQU216" s="123"/>
      <c r="LQV216" s="123"/>
      <c r="LQW216" s="123"/>
      <c r="LQX216" s="123"/>
      <c r="LQY216" s="123"/>
      <c r="LQZ216" s="123"/>
      <c r="LRA216" s="122"/>
      <c r="LRB216" s="123"/>
      <c r="LRC216" s="123"/>
      <c r="LRD216" s="123"/>
      <c r="LRE216" s="123"/>
      <c r="LRF216" s="123"/>
      <c r="LRG216" s="123"/>
      <c r="LRH216" s="123"/>
      <c r="LRI216" s="123"/>
      <c r="LRJ216" s="123"/>
      <c r="LRK216" s="123"/>
      <c r="LRL216" s="123"/>
      <c r="LRM216" s="123"/>
      <c r="LRN216" s="123"/>
      <c r="LRO216" s="123"/>
      <c r="LRP216" s="123"/>
      <c r="LRQ216" s="123"/>
      <c r="LRR216" s="123"/>
      <c r="LRS216" s="123"/>
      <c r="LRT216" s="123"/>
      <c r="LRU216" s="123"/>
      <c r="LRV216" s="123"/>
      <c r="LRW216" s="122"/>
      <c r="LRX216" s="123"/>
      <c r="LRY216" s="123"/>
      <c r="LRZ216" s="123"/>
      <c r="LSA216" s="123"/>
      <c r="LSB216" s="123"/>
      <c r="LSC216" s="123"/>
      <c r="LSD216" s="123"/>
      <c r="LSE216" s="123"/>
      <c r="LSF216" s="123"/>
      <c r="LSG216" s="123"/>
      <c r="LSH216" s="123"/>
      <c r="LSI216" s="123"/>
      <c r="LSJ216" s="123"/>
      <c r="LSK216" s="123"/>
      <c r="LSL216" s="123"/>
      <c r="LSM216" s="123"/>
      <c r="LSN216" s="123"/>
      <c r="LSO216" s="123"/>
      <c r="LSP216" s="123"/>
      <c r="LSQ216" s="123"/>
      <c r="LSR216" s="123"/>
      <c r="LSS216" s="122"/>
      <c r="LST216" s="123"/>
      <c r="LSU216" s="123"/>
      <c r="LSV216" s="123"/>
      <c r="LSW216" s="123"/>
      <c r="LSX216" s="123"/>
      <c r="LSY216" s="123"/>
      <c r="LSZ216" s="123"/>
      <c r="LTA216" s="123"/>
      <c r="LTB216" s="123"/>
      <c r="LTC216" s="123"/>
      <c r="LTD216" s="123"/>
      <c r="LTE216" s="123"/>
      <c r="LTF216" s="123"/>
      <c r="LTG216" s="123"/>
      <c r="LTH216" s="123"/>
      <c r="LTI216" s="123"/>
      <c r="LTJ216" s="123"/>
      <c r="LTK216" s="123"/>
      <c r="LTL216" s="123"/>
      <c r="LTM216" s="123"/>
      <c r="LTN216" s="123"/>
      <c r="LTO216" s="122"/>
      <c r="LTP216" s="123"/>
      <c r="LTQ216" s="123"/>
      <c r="LTR216" s="123"/>
      <c r="LTS216" s="123"/>
      <c r="LTT216" s="123"/>
      <c r="LTU216" s="123"/>
      <c r="LTV216" s="123"/>
      <c r="LTW216" s="123"/>
      <c r="LTX216" s="123"/>
      <c r="LTY216" s="123"/>
      <c r="LTZ216" s="123"/>
      <c r="LUA216" s="123"/>
      <c r="LUB216" s="123"/>
      <c r="LUC216" s="123"/>
      <c r="LUD216" s="123"/>
      <c r="LUE216" s="123"/>
      <c r="LUF216" s="123"/>
      <c r="LUG216" s="123"/>
      <c r="LUH216" s="123"/>
      <c r="LUI216" s="123"/>
      <c r="LUJ216" s="123"/>
      <c r="LUK216" s="122"/>
      <c r="LUL216" s="123"/>
      <c r="LUM216" s="123"/>
      <c r="LUN216" s="123"/>
      <c r="LUO216" s="123"/>
      <c r="LUP216" s="123"/>
      <c r="LUQ216" s="123"/>
      <c r="LUR216" s="123"/>
      <c r="LUS216" s="123"/>
      <c r="LUT216" s="123"/>
      <c r="LUU216" s="123"/>
      <c r="LUV216" s="123"/>
      <c r="LUW216" s="123"/>
      <c r="LUX216" s="123"/>
      <c r="LUY216" s="123"/>
      <c r="LUZ216" s="123"/>
      <c r="LVA216" s="123"/>
      <c r="LVB216" s="123"/>
      <c r="LVC216" s="123"/>
      <c r="LVD216" s="123"/>
      <c r="LVE216" s="123"/>
      <c r="LVF216" s="123"/>
      <c r="LVG216" s="122"/>
      <c r="LVH216" s="123"/>
      <c r="LVI216" s="123"/>
      <c r="LVJ216" s="123"/>
      <c r="LVK216" s="123"/>
      <c r="LVL216" s="123"/>
      <c r="LVM216" s="123"/>
      <c r="LVN216" s="123"/>
      <c r="LVO216" s="123"/>
      <c r="LVP216" s="123"/>
      <c r="LVQ216" s="123"/>
      <c r="LVR216" s="123"/>
      <c r="LVS216" s="123"/>
      <c r="LVT216" s="123"/>
      <c r="LVU216" s="123"/>
      <c r="LVV216" s="123"/>
      <c r="LVW216" s="123"/>
      <c r="LVX216" s="123"/>
      <c r="LVY216" s="123"/>
      <c r="LVZ216" s="123"/>
      <c r="LWA216" s="123"/>
      <c r="LWB216" s="123"/>
      <c r="LWC216" s="122"/>
      <c r="LWD216" s="123"/>
      <c r="LWE216" s="123"/>
      <c r="LWF216" s="123"/>
      <c r="LWG216" s="123"/>
      <c r="LWH216" s="123"/>
      <c r="LWI216" s="123"/>
      <c r="LWJ216" s="123"/>
      <c r="LWK216" s="123"/>
      <c r="LWL216" s="123"/>
      <c r="LWM216" s="123"/>
      <c r="LWN216" s="123"/>
      <c r="LWO216" s="123"/>
      <c r="LWP216" s="123"/>
      <c r="LWQ216" s="123"/>
      <c r="LWR216" s="123"/>
      <c r="LWS216" s="123"/>
      <c r="LWT216" s="123"/>
      <c r="LWU216" s="123"/>
      <c r="LWV216" s="123"/>
      <c r="LWW216" s="123"/>
      <c r="LWX216" s="123"/>
      <c r="LWY216" s="122"/>
      <c r="LWZ216" s="123"/>
      <c r="LXA216" s="123"/>
      <c r="LXB216" s="123"/>
      <c r="LXC216" s="123"/>
      <c r="LXD216" s="123"/>
      <c r="LXE216" s="123"/>
      <c r="LXF216" s="123"/>
      <c r="LXG216" s="123"/>
      <c r="LXH216" s="123"/>
      <c r="LXI216" s="123"/>
      <c r="LXJ216" s="123"/>
      <c r="LXK216" s="123"/>
      <c r="LXL216" s="123"/>
      <c r="LXM216" s="123"/>
      <c r="LXN216" s="123"/>
      <c r="LXO216" s="123"/>
      <c r="LXP216" s="123"/>
      <c r="LXQ216" s="123"/>
      <c r="LXR216" s="123"/>
      <c r="LXS216" s="123"/>
      <c r="LXT216" s="123"/>
      <c r="LXU216" s="122"/>
      <c r="LXV216" s="123"/>
      <c r="LXW216" s="123"/>
      <c r="LXX216" s="123"/>
      <c r="LXY216" s="123"/>
      <c r="LXZ216" s="123"/>
      <c r="LYA216" s="123"/>
      <c r="LYB216" s="123"/>
      <c r="LYC216" s="123"/>
      <c r="LYD216" s="123"/>
      <c r="LYE216" s="123"/>
      <c r="LYF216" s="123"/>
      <c r="LYG216" s="123"/>
      <c r="LYH216" s="123"/>
      <c r="LYI216" s="123"/>
      <c r="LYJ216" s="123"/>
      <c r="LYK216" s="123"/>
      <c r="LYL216" s="123"/>
      <c r="LYM216" s="123"/>
      <c r="LYN216" s="123"/>
      <c r="LYO216" s="123"/>
      <c r="LYP216" s="123"/>
      <c r="LYQ216" s="122"/>
      <c r="LYR216" s="123"/>
      <c r="LYS216" s="123"/>
      <c r="LYT216" s="123"/>
      <c r="LYU216" s="123"/>
      <c r="LYV216" s="123"/>
      <c r="LYW216" s="123"/>
      <c r="LYX216" s="123"/>
      <c r="LYY216" s="123"/>
      <c r="LYZ216" s="123"/>
      <c r="LZA216" s="123"/>
      <c r="LZB216" s="123"/>
      <c r="LZC216" s="123"/>
      <c r="LZD216" s="123"/>
      <c r="LZE216" s="123"/>
      <c r="LZF216" s="123"/>
      <c r="LZG216" s="123"/>
      <c r="LZH216" s="123"/>
      <c r="LZI216" s="123"/>
      <c r="LZJ216" s="123"/>
      <c r="LZK216" s="123"/>
      <c r="LZL216" s="123"/>
      <c r="LZM216" s="122"/>
      <c r="LZN216" s="123"/>
      <c r="LZO216" s="123"/>
      <c r="LZP216" s="123"/>
      <c r="LZQ216" s="123"/>
      <c r="LZR216" s="123"/>
      <c r="LZS216" s="123"/>
      <c r="LZT216" s="123"/>
      <c r="LZU216" s="123"/>
      <c r="LZV216" s="123"/>
      <c r="LZW216" s="123"/>
      <c r="LZX216" s="123"/>
      <c r="LZY216" s="123"/>
      <c r="LZZ216" s="123"/>
      <c r="MAA216" s="123"/>
      <c r="MAB216" s="123"/>
      <c r="MAC216" s="123"/>
      <c r="MAD216" s="123"/>
      <c r="MAE216" s="123"/>
      <c r="MAF216" s="123"/>
      <c r="MAG216" s="123"/>
      <c r="MAH216" s="123"/>
      <c r="MAI216" s="122"/>
      <c r="MAJ216" s="123"/>
      <c r="MAK216" s="123"/>
      <c r="MAL216" s="123"/>
      <c r="MAM216" s="123"/>
      <c r="MAN216" s="123"/>
      <c r="MAO216" s="123"/>
      <c r="MAP216" s="123"/>
      <c r="MAQ216" s="123"/>
      <c r="MAR216" s="123"/>
      <c r="MAS216" s="123"/>
      <c r="MAT216" s="123"/>
      <c r="MAU216" s="123"/>
      <c r="MAV216" s="123"/>
      <c r="MAW216" s="123"/>
      <c r="MAX216" s="123"/>
      <c r="MAY216" s="123"/>
      <c r="MAZ216" s="123"/>
      <c r="MBA216" s="123"/>
      <c r="MBB216" s="123"/>
      <c r="MBC216" s="123"/>
      <c r="MBD216" s="123"/>
      <c r="MBE216" s="122"/>
      <c r="MBF216" s="123"/>
      <c r="MBG216" s="123"/>
      <c r="MBH216" s="123"/>
      <c r="MBI216" s="123"/>
      <c r="MBJ216" s="123"/>
      <c r="MBK216" s="123"/>
      <c r="MBL216" s="123"/>
      <c r="MBM216" s="123"/>
      <c r="MBN216" s="123"/>
      <c r="MBO216" s="123"/>
      <c r="MBP216" s="123"/>
      <c r="MBQ216" s="123"/>
      <c r="MBR216" s="123"/>
      <c r="MBS216" s="123"/>
      <c r="MBT216" s="123"/>
      <c r="MBU216" s="123"/>
      <c r="MBV216" s="123"/>
      <c r="MBW216" s="123"/>
      <c r="MBX216" s="123"/>
      <c r="MBY216" s="123"/>
      <c r="MBZ216" s="123"/>
      <c r="MCA216" s="122"/>
      <c r="MCB216" s="123"/>
      <c r="MCC216" s="123"/>
      <c r="MCD216" s="123"/>
      <c r="MCE216" s="123"/>
      <c r="MCF216" s="123"/>
      <c r="MCG216" s="123"/>
      <c r="MCH216" s="123"/>
      <c r="MCI216" s="123"/>
      <c r="MCJ216" s="123"/>
      <c r="MCK216" s="123"/>
      <c r="MCL216" s="123"/>
      <c r="MCM216" s="123"/>
      <c r="MCN216" s="123"/>
      <c r="MCO216" s="123"/>
      <c r="MCP216" s="123"/>
      <c r="MCQ216" s="123"/>
      <c r="MCR216" s="123"/>
      <c r="MCS216" s="123"/>
      <c r="MCT216" s="123"/>
      <c r="MCU216" s="123"/>
      <c r="MCV216" s="123"/>
      <c r="MCW216" s="122"/>
      <c r="MCX216" s="123"/>
      <c r="MCY216" s="123"/>
      <c r="MCZ216" s="123"/>
      <c r="MDA216" s="123"/>
      <c r="MDB216" s="123"/>
      <c r="MDC216" s="123"/>
      <c r="MDD216" s="123"/>
      <c r="MDE216" s="123"/>
      <c r="MDF216" s="123"/>
      <c r="MDG216" s="123"/>
      <c r="MDH216" s="123"/>
      <c r="MDI216" s="123"/>
      <c r="MDJ216" s="123"/>
      <c r="MDK216" s="123"/>
      <c r="MDL216" s="123"/>
      <c r="MDM216" s="123"/>
      <c r="MDN216" s="123"/>
      <c r="MDO216" s="123"/>
      <c r="MDP216" s="123"/>
      <c r="MDQ216" s="123"/>
      <c r="MDR216" s="123"/>
      <c r="MDS216" s="122"/>
      <c r="MDT216" s="123"/>
      <c r="MDU216" s="123"/>
      <c r="MDV216" s="123"/>
      <c r="MDW216" s="123"/>
      <c r="MDX216" s="123"/>
      <c r="MDY216" s="123"/>
      <c r="MDZ216" s="123"/>
      <c r="MEA216" s="123"/>
      <c r="MEB216" s="123"/>
      <c r="MEC216" s="123"/>
      <c r="MED216" s="123"/>
      <c r="MEE216" s="123"/>
      <c r="MEF216" s="123"/>
      <c r="MEG216" s="123"/>
      <c r="MEH216" s="123"/>
      <c r="MEI216" s="123"/>
      <c r="MEJ216" s="123"/>
      <c r="MEK216" s="123"/>
      <c r="MEL216" s="123"/>
      <c r="MEM216" s="123"/>
      <c r="MEN216" s="123"/>
      <c r="MEO216" s="122"/>
      <c r="MEP216" s="123"/>
      <c r="MEQ216" s="123"/>
      <c r="MER216" s="123"/>
      <c r="MES216" s="123"/>
      <c r="MET216" s="123"/>
      <c r="MEU216" s="123"/>
      <c r="MEV216" s="123"/>
      <c r="MEW216" s="123"/>
      <c r="MEX216" s="123"/>
      <c r="MEY216" s="123"/>
      <c r="MEZ216" s="123"/>
      <c r="MFA216" s="123"/>
      <c r="MFB216" s="123"/>
      <c r="MFC216" s="123"/>
      <c r="MFD216" s="123"/>
      <c r="MFE216" s="123"/>
      <c r="MFF216" s="123"/>
      <c r="MFG216" s="123"/>
      <c r="MFH216" s="123"/>
      <c r="MFI216" s="123"/>
      <c r="MFJ216" s="123"/>
      <c r="MFK216" s="122"/>
      <c r="MFL216" s="123"/>
      <c r="MFM216" s="123"/>
      <c r="MFN216" s="123"/>
      <c r="MFO216" s="123"/>
      <c r="MFP216" s="123"/>
      <c r="MFQ216" s="123"/>
      <c r="MFR216" s="123"/>
      <c r="MFS216" s="123"/>
      <c r="MFT216" s="123"/>
      <c r="MFU216" s="123"/>
      <c r="MFV216" s="123"/>
      <c r="MFW216" s="123"/>
      <c r="MFX216" s="123"/>
      <c r="MFY216" s="123"/>
      <c r="MFZ216" s="123"/>
      <c r="MGA216" s="123"/>
      <c r="MGB216" s="123"/>
      <c r="MGC216" s="123"/>
      <c r="MGD216" s="123"/>
      <c r="MGE216" s="123"/>
      <c r="MGF216" s="123"/>
      <c r="MGG216" s="122"/>
      <c r="MGH216" s="123"/>
      <c r="MGI216" s="123"/>
      <c r="MGJ216" s="123"/>
      <c r="MGK216" s="123"/>
      <c r="MGL216" s="123"/>
      <c r="MGM216" s="123"/>
      <c r="MGN216" s="123"/>
      <c r="MGO216" s="123"/>
      <c r="MGP216" s="123"/>
      <c r="MGQ216" s="123"/>
      <c r="MGR216" s="123"/>
      <c r="MGS216" s="123"/>
      <c r="MGT216" s="123"/>
      <c r="MGU216" s="123"/>
      <c r="MGV216" s="123"/>
      <c r="MGW216" s="123"/>
      <c r="MGX216" s="123"/>
      <c r="MGY216" s="123"/>
      <c r="MGZ216" s="123"/>
      <c r="MHA216" s="123"/>
      <c r="MHB216" s="123"/>
      <c r="MHC216" s="122"/>
      <c r="MHD216" s="123"/>
      <c r="MHE216" s="123"/>
      <c r="MHF216" s="123"/>
      <c r="MHG216" s="123"/>
      <c r="MHH216" s="123"/>
      <c r="MHI216" s="123"/>
      <c r="MHJ216" s="123"/>
      <c r="MHK216" s="123"/>
      <c r="MHL216" s="123"/>
      <c r="MHM216" s="123"/>
      <c r="MHN216" s="123"/>
      <c r="MHO216" s="123"/>
      <c r="MHP216" s="123"/>
      <c r="MHQ216" s="123"/>
      <c r="MHR216" s="123"/>
      <c r="MHS216" s="123"/>
      <c r="MHT216" s="123"/>
      <c r="MHU216" s="123"/>
      <c r="MHV216" s="123"/>
      <c r="MHW216" s="123"/>
      <c r="MHX216" s="123"/>
      <c r="MHY216" s="122"/>
      <c r="MHZ216" s="123"/>
      <c r="MIA216" s="123"/>
      <c r="MIB216" s="123"/>
      <c r="MIC216" s="123"/>
      <c r="MID216" s="123"/>
      <c r="MIE216" s="123"/>
      <c r="MIF216" s="123"/>
      <c r="MIG216" s="123"/>
      <c r="MIH216" s="123"/>
      <c r="MII216" s="123"/>
      <c r="MIJ216" s="123"/>
      <c r="MIK216" s="123"/>
      <c r="MIL216" s="123"/>
      <c r="MIM216" s="123"/>
      <c r="MIN216" s="123"/>
      <c r="MIO216" s="123"/>
      <c r="MIP216" s="123"/>
      <c r="MIQ216" s="123"/>
      <c r="MIR216" s="123"/>
      <c r="MIS216" s="123"/>
      <c r="MIT216" s="123"/>
      <c r="MIU216" s="122"/>
      <c r="MIV216" s="123"/>
      <c r="MIW216" s="123"/>
      <c r="MIX216" s="123"/>
      <c r="MIY216" s="123"/>
      <c r="MIZ216" s="123"/>
      <c r="MJA216" s="123"/>
      <c r="MJB216" s="123"/>
      <c r="MJC216" s="123"/>
      <c r="MJD216" s="123"/>
      <c r="MJE216" s="123"/>
      <c r="MJF216" s="123"/>
      <c r="MJG216" s="123"/>
      <c r="MJH216" s="123"/>
      <c r="MJI216" s="123"/>
      <c r="MJJ216" s="123"/>
      <c r="MJK216" s="123"/>
      <c r="MJL216" s="123"/>
      <c r="MJM216" s="123"/>
      <c r="MJN216" s="123"/>
      <c r="MJO216" s="123"/>
      <c r="MJP216" s="123"/>
      <c r="MJQ216" s="122"/>
      <c r="MJR216" s="123"/>
      <c r="MJS216" s="123"/>
      <c r="MJT216" s="123"/>
      <c r="MJU216" s="123"/>
      <c r="MJV216" s="123"/>
      <c r="MJW216" s="123"/>
      <c r="MJX216" s="123"/>
      <c r="MJY216" s="123"/>
      <c r="MJZ216" s="123"/>
      <c r="MKA216" s="123"/>
      <c r="MKB216" s="123"/>
      <c r="MKC216" s="123"/>
      <c r="MKD216" s="123"/>
      <c r="MKE216" s="123"/>
      <c r="MKF216" s="123"/>
      <c r="MKG216" s="123"/>
      <c r="MKH216" s="123"/>
      <c r="MKI216" s="123"/>
      <c r="MKJ216" s="123"/>
      <c r="MKK216" s="123"/>
      <c r="MKL216" s="123"/>
      <c r="MKM216" s="122"/>
      <c r="MKN216" s="123"/>
      <c r="MKO216" s="123"/>
      <c r="MKP216" s="123"/>
      <c r="MKQ216" s="123"/>
      <c r="MKR216" s="123"/>
      <c r="MKS216" s="123"/>
      <c r="MKT216" s="123"/>
      <c r="MKU216" s="123"/>
      <c r="MKV216" s="123"/>
      <c r="MKW216" s="123"/>
      <c r="MKX216" s="123"/>
      <c r="MKY216" s="123"/>
      <c r="MKZ216" s="123"/>
      <c r="MLA216" s="123"/>
      <c r="MLB216" s="123"/>
      <c r="MLC216" s="123"/>
      <c r="MLD216" s="123"/>
      <c r="MLE216" s="123"/>
      <c r="MLF216" s="123"/>
      <c r="MLG216" s="123"/>
      <c r="MLH216" s="123"/>
      <c r="MLI216" s="122"/>
      <c r="MLJ216" s="123"/>
      <c r="MLK216" s="123"/>
      <c r="MLL216" s="123"/>
      <c r="MLM216" s="123"/>
      <c r="MLN216" s="123"/>
      <c r="MLO216" s="123"/>
      <c r="MLP216" s="123"/>
      <c r="MLQ216" s="123"/>
      <c r="MLR216" s="123"/>
      <c r="MLS216" s="123"/>
      <c r="MLT216" s="123"/>
      <c r="MLU216" s="123"/>
      <c r="MLV216" s="123"/>
      <c r="MLW216" s="123"/>
      <c r="MLX216" s="123"/>
      <c r="MLY216" s="123"/>
      <c r="MLZ216" s="123"/>
      <c r="MMA216" s="123"/>
      <c r="MMB216" s="123"/>
      <c r="MMC216" s="123"/>
      <c r="MMD216" s="123"/>
      <c r="MME216" s="122"/>
      <c r="MMF216" s="123"/>
      <c r="MMG216" s="123"/>
      <c r="MMH216" s="123"/>
      <c r="MMI216" s="123"/>
      <c r="MMJ216" s="123"/>
      <c r="MMK216" s="123"/>
      <c r="MML216" s="123"/>
      <c r="MMM216" s="123"/>
      <c r="MMN216" s="123"/>
      <c r="MMO216" s="123"/>
      <c r="MMP216" s="123"/>
      <c r="MMQ216" s="123"/>
      <c r="MMR216" s="123"/>
      <c r="MMS216" s="123"/>
      <c r="MMT216" s="123"/>
      <c r="MMU216" s="123"/>
      <c r="MMV216" s="123"/>
      <c r="MMW216" s="123"/>
      <c r="MMX216" s="123"/>
      <c r="MMY216" s="123"/>
      <c r="MMZ216" s="123"/>
      <c r="MNA216" s="122"/>
      <c r="MNB216" s="123"/>
      <c r="MNC216" s="123"/>
      <c r="MND216" s="123"/>
      <c r="MNE216" s="123"/>
      <c r="MNF216" s="123"/>
      <c r="MNG216" s="123"/>
      <c r="MNH216" s="123"/>
      <c r="MNI216" s="123"/>
      <c r="MNJ216" s="123"/>
      <c r="MNK216" s="123"/>
      <c r="MNL216" s="123"/>
      <c r="MNM216" s="123"/>
      <c r="MNN216" s="123"/>
      <c r="MNO216" s="123"/>
      <c r="MNP216" s="123"/>
      <c r="MNQ216" s="123"/>
      <c r="MNR216" s="123"/>
      <c r="MNS216" s="123"/>
      <c r="MNT216" s="123"/>
      <c r="MNU216" s="123"/>
      <c r="MNV216" s="123"/>
      <c r="MNW216" s="122"/>
      <c r="MNX216" s="123"/>
      <c r="MNY216" s="123"/>
      <c r="MNZ216" s="123"/>
      <c r="MOA216" s="123"/>
      <c r="MOB216" s="123"/>
      <c r="MOC216" s="123"/>
      <c r="MOD216" s="123"/>
      <c r="MOE216" s="123"/>
      <c r="MOF216" s="123"/>
      <c r="MOG216" s="123"/>
      <c r="MOH216" s="123"/>
      <c r="MOI216" s="123"/>
      <c r="MOJ216" s="123"/>
      <c r="MOK216" s="123"/>
      <c r="MOL216" s="123"/>
      <c r="MOM216" s="123"/>
      <c r="MON216" s="123"/>
      <c r="MOO216" s="123"/>
      <c r="MOP216" s="123"/>
      <c r="MOQ216" s="123"/>
      <c r="MOR216" s="123"/>
      <c r="MOS216" s="122"/>
      <c r="MOT216" s="123"/>
      <c r="MOU216" s="123"/>
      <c r="MOV216" s="123"/>
      <c r="MOW216" s="123"/>
      <c r="MOX216" s="123"/>
      <c r="MOY216" s="123"/>
      <c r="MOZ216" s="123"/>
      <c r="MPA216" s="123"/>
      <c r="MPB216" s="123"/>
      <c r="MPC216" s="123"/>
      <c r="MPD216" s="123"/>
      <c r="MPE216" s="123"/>
      <c r="MPF216" s="123"/>
      <c r="MPG216" s="123"/>
      <c r="MPH216" s="123"/>
      <c r="MPI216" s="123"/>
      <c r="MPJ216" s="123"/>
      <c r="MPK216" s="123"/>
      <c r="MPL216" s="123"/>
      <c r="MPM216" s="123"/>
      <c r="MPN216" s="123"/>
      <c r="MPO216" s="122"/>
      <c r="MPP216" s="123"/>
      <c r="MPQ216" s="123"/>
      <c r="MPR216" s="123"/>
      <c r="MPS216" s="123"/>
      <c r="MPT216" s="123"/>
      <c r="MPU216" s="123"/>
      <c r="MPV216" s="123"/>
      <c r="MPW216" s="123"/>
      <c r="MPX216" s="123"/>
      <c r="MPY216" s="123"/>
      <c r="MPZ216" s="123"/>
      <c r="MQA216" s="123"/>
      <c r="MQB216" s="123"/>
      <c r="MQC216" s="123"/>
      <c r="MQD216" s="123"/>
      <c r="MQE216" s="123"/>
      <c r="MQF216" s="123"/>
      <c r="MQG216" s="123"/>
      <c r="MQH216" s="123"/>
      <c r="MQI216" s="123"/>
      <c r="MQJ216" s="123"/>
      <c r="MQK216" s="122"/>
      <c r="MQL216" s="123"/>
      <c r="MQM216" s="123"/>
      <c r="MQN216" s="123"/>
      <c r="MQO216" s="123"/>
      <c r="MQP216" s="123"/>
      <c r="MQQ216" s="123"/>
      <c r="MQR216" s="123"/>
      <c r="MQS216" s="123"/>
      <c r="MQT216" s="123"/>
      <c r="MQU216" s="123"/>
      <c r="MQV216" s="123"/>
      <c r="MQW216" s="123"/>
      <c r="MQX216" s="123"/>
      <c r="MQY216" s="123"/>
      <c r="MQZ216" s="123"/>
      <c r="MRA216" s="123"/>
      <c r="MRB216" s="123"/>
      <c r="MRC216" s="123"/>
      <c r="MRD216" s="123"/>
      <c r="MRE216" s="123"/>
      <c r="MRF216" s="123"/>
      <c r="MRG216" s="122"/>
      <c r="MRH216" s="123"/>
      <c r="MRI216" s="123"/>
      <c r="MRJ216" s="123"/>
      <c r="MRK216" s="123"/>
      <c r="MRL216" s="123"/>
      <c r="MRM216" s="123"/>
      <c r="MRN216" s="123"/>
      <c r="MRO216" s="123"/>
      <c r="MRP216" s="123"/>
      <c r="MRQ216" s="123"/>
      <c r="MRR216" s="123"/>
      <c r="MRS216" s="123"/>
      <c r="MRT216" s="123"/>
      <c r="MRU216" s="123"/>
      <c r="MRV216" s="123"/>
      <c r="MRW216" s="123"/>
      <c r="MRX216" s="123"/>
      <c r="MRY216" s="123"/>
      <c r="MRZ216" s="123"/>
      <c r="MSA216" s="123"/>
      <c r="MSB216" s="123"/>
      <c r="MSC216" s="122"/>
      <c r="MSD216" s="123"/>
      <c r="MSE216" s="123"/>
      <c r="MSF216" s="123"/>
      <c r="MSG216" s="123"/>
      <c r="MSH216" s="123"/>
      <c r="MSI216" s="123"/>
      <c r="MSJ216" s="123"/>
      <c r="MSK216" s="123"/>
      <c r="MSL216" s="123"/>
      <c r="MSM216" s="123"/>
      <c r="MSN216" s="123"/>
      <c r="MSO216" s="123"/>
      <c r="MSP216" s="123"/>
      <c r="MSQ216" s="123"/>
      <c r="MSR216" s="123"/>
      <c r="MSS216" s="123"/>
      <c r="MST216" s="123"/>
      <c r="MSU216" s="123"/>
      <c r="MSV216" s="123"/>
      <c r="MSW216" s="123"/>
      <c r="MSX216" s="123"/>
      <c r="MSY216" s="122"/>
      <c r="MSZ216" s="123"/>
      <c r="MTA216" s="123"/>
      <c r="MTB216" s="123"/>
      <c r="MTC216" s="123"/>
      <c r="MTD216" s="123"/>
      <c r="MTE216" s="123"/>
      <c r="MTF216" s="123"/>
      <c r="MTG216" s="123"/>
      <c r="MTH216" s="123"/>
      <c r="MTI216" s="123"/>
      <c r="MTJ216" s="123"/>
      <c r="MTK216" s="123"/>
      <c r="MTL216" s="123"/>
      <c r="MTM216" s="123"/>
      <c r="MTN216" s="123"/>
      <c r="MTO216" s="123"/>
      <c r="MTP216" s="123"/>
      <c r="MTQ216" s="123"/>
      <c r="MTR216" s="123"/>
      <c r="MTS216" s="123"/>
      <c r="MTT216" s="123"/>
      <c r="MTU216" s="122"/>
      <c r="MTV216" s="123"/>
      <c r="MTW216" s="123"/>
      <c r="MTX216" s="123"/>
      <c r="MTY216" s="123"/>
      <c r="MTZ216" s="123"/>
      <c r="MUA216" s="123"/>
      <c r="MUB216" s="123"/>
      <c r="MUC216" s="123"/>
      <c r="MUD216" s="123"/>
      <c r="MUE216" s="123"/>
      <c r="MUF216" s="123"/>
      <c r="MUG216" s="123"/>
      <c r="MUH216" s="123"/>
      <c r="MUI216" s="123"/>
      <c r="MUJ216" s="123"/>
      <c r="MUK216" s="123"/>
      <c r="MUL216" s="123"/>
      <c r="MUM216" s="123"/>
      <c r="MUN216" s="123"/>
      <c r="MUO216" s="123"/>
      <c r="MUP216" s="123"/>
      <c r="MUQ216" s="122"/>
      <c r="MUR216" s="123"/>
      <c r="MUS216" s="123"/>
      <c r="MUT216" s="123"/>
      <c r="MUU216" s="123"/>
      <c r="MUV216" s="123"/>
      <c r="MUW216" s="123"/>
      <c r="MUX216" s="123"/>
      <c r="MUY216" s="123"/>
      <c r="MUZ216" s="123"/>
      <c r="MVA216" s="123"/>
      <c r="MVB216" s="123"/>
      <c r="MVC216" s="123"/>
      <c r="MVD216" s="123"/>
      <c r="MVE216" s="123"/>
      <c r="MVF216" s="123"/>
      <c r="MVG216" s="123"/>
      <c r="MVH216" s="123"/>
      <c r="MVI216" s="123"/>
      <c r="MVJ216" s="123"/>
      <c r="MVK216" s="123"/>
      <c r="MVL216" s="123"/>
      <c r="MVM216" s="122"/>
      <c r="MVN216" s="123"/>
      <c r="MVO216" s="123"/>
      <c r="MVP216" s="123"/>
      <c r="MVQ216" s="123"/>
      <c r="MVR216" s="123"/>
      <c r="MVS216" s="123"/>
      <c r="MVT216" s="123"/>
      <c r="MVU216" s="123"/>
      <c r="MVV216" s="123"/>
      <c r="MVW216" s="123"/>
      <c r="MVX216" s="123"/>
      <c r="MVY216" s="123"/>
      <c r="MVZ216" s="123"/>
      <c r="MWA216" s="123"/>
      <c r="MWB216" s="123"/>
      <c r="MWC216" s="123"/>
      <c r="MWD216" s="123"/>
      <c r="MWE216" s="123"/>
      <c r="MWF216" s="123"/>
      <c r="MWG216" s="123"/>
      <c r="MWH216" s="123"/>
      <c r="MWI216" s="122"/>
      <c r="MWJ216" s="123"/>
      <c r="MWK216" s="123"/>
      <c r="MWL216" s="123"/>
      <c r="MWM216" s="123"/>
      <c r="MWN216" s="123"/>
      <c r="MWO216" s="123"/>
      <c r="MWP216" s="123"/>
      <c r="MWQ216" s="123"/>
      <c r="MWR216" s="123"/>
      <c r="MWS216" s="123"/>
      <c r="MWT216" s="123"/>
      <c r="MWU216" s="123"/>
      <c r="MWV216" s="123"/>
      <c r="MWW216" s="123"/>
      <c r="MWX216" s="123"/>
      <c r="MWY216" s="123"/>
      <c r="MWZ216" s="123"/>
      <c r="MXA216" s="123"/>
      <c r="MXB216" s="123"/>
      <c r="MXC216" s="123"/>
      <c r="MXD216" s="123"/>
      <c r="MXE216" s="122"/>
      <c r="MXF216" s="123"/>
      <c r="MXG216" s="123"/>
      <c r="MXH216" s="123"/>
      <c r="MXI216" s="123"/>
      <c r="MXJ216" s="123"/>
      <c r="MXK216" s="123"/>
      <c r="MXL216" s="123"/>
      <c r="MXM216" s="123"/>
      <c r="MXN216" s="123"/>
      <c r="MXO216" s="123"/>
      <c r="MXP216" s="123"/>
      <c r="MXQ216" s="123"/>
      <c r="MXR216" s="123"/>
      <c r="MXS216" s="123"/>
      <c r="MXT216" s="123"/>
      <c r="MXU216" s="123"/>
      <c r="MXV216" s="123"/>
      <c r="MXW216" s="123"/>
      <c r="MXX216" s="123"/>
      <c r="MXY216" s="123"/>
      <c r="MXZ216" s="123"/>
      <c r="MYA216" s="122"/>
      <c r="MYB216" s="123"/>
      <c r="MYC216" s="123"/>
      <c r="MYD216" s="123"/>
      <c r="MYE216" s="123"/>
      <c r="MYF216" s="123"/>
      <c r="MYG216" s="123"/>
      <c r="MYH216" s="123"/>
      <c r="MYI216" s="123"/>
      <c r="MYJ216" s="123"/>
      <c r="MYK216" s="123"/>
      <c r="MYL216" s="123"/>
      <c r="MYM216" s="123"/>
      <c r="MYN216" s="123"/>
      <c r="MYO216" s="123"/>
      <c r="MYP216" s="123"/>
      <c r="MYQ216" s="123"/>
      <c r="MYR216" s="123"/>
      <c r="MYS216" s="123"/>
      <c r="MYT216" s="123"/>
      <c r="MYU216" s="123"/>
      <c r="MYV216" s="123"/>
      <c r="MYW216" s="122"/>
      <c r="MYX216" s="123"/>
      <c r="MYY216" s="123"/>
      <c r="MYZ216" s="123"/>
      <c r="MZA216" s="123"/>
      <c r="MZB216" s="123"/>
      <c r="MZC216" s="123"/>
      <c r="MZD216" s="123"/>
      <c r="MZE216" s="123"/>
      <c r="MZF216" s="123"/>
      <c r="MZG216" s="123"/>
      <c r="MZH216" s="123"/>
      <c r="MZI216" s="123"/>
      <c r="MZJ216" s="123"/>
      <c r="MZK216" s="123"/>
      <c r="MZL216" s="123"/>
      <c r="MZM216" s="123"/>
      <c r="MZN216" s="123"/>
      <c r="MZO216" s="123"/>
      <c r="MZP216" s="123"/>
      <c r="MZQ216" s="123"/>
      <c r="MZR216" s="123"/>
      <c r="MZS216" s="122"/>
      <c r="MZT216" s="123"/>
      <c r="MZU216" s="123"/>
      <c r="MZV216" s="123"/>
      <c r="MZW216" s="123"/>
      <c r="MZX216" s="123"/>
      <c r="MZY216" s="123"/>
      <c r="MZZ216" s="123"/>
      <c r="NAA216" s="123"/>
      <c r="NAB216" s="123"/>
      <c r="NAC216" s="123"/>
      <c r="NAD216" s="123"/>
      <c r="NAE216" s="123"/>
      <c r="NAF216" s="123"/>
      <c r="NAG216" s="123"/>
      <c r="NAH216" s="123"/>
      <c r="NAI216" s="123"/>
      <c r="NAJ216" s="123"/>
      <c r="NAK216" s="123"/>
      <c r="NAL216" s="123"/>
      <c r="NAM216" s="123"/>
      <c r="NAN216" s="123"/>
      <c r="NAO216" s="122"/>
      <c r="NAP216" s="123"/>
      <c r="NAQ216" s="123"/>
      <c r="NAR216" s="123"/>
      <c r="NAS216" s="123"/>
      <c r="NAT216" s="123"/>
      <c r="NAU216" s="123"/>
      <c r="NAV216" s="123"/>
      <c r="NAW216" s="123"/>
      <c r="NAX216" s="123"/>
      <c r="NAY216" s="123"/>
      <c r="NAZ216" s="123"/>
      <c r="NBA216" s="123"/>
      <c r="NBB216" s="123"/>
      <c r="NBC216" s="123"/>
      <c r="NBD216" s="123"/>
      <c r="NBE216" s="123"/>
      <c r="NBF216" s="123"/>
      <c r="NBG216" s="123"/>
      <c r="NBH216" s="123"/>
      <c r="NBI216" s="123"/>
      <c r="NBJ216" s="123"/>
      <c r="NBK216" s="122"/>
      <c r="NBL216" s="123"/>
      <c r="NBM216" s="123"/>
      <c r="NBN216" s="123"/>
      <c r="NBO216" s="123"/>
      <c r="NBP216" s="123"/>
      <c r="NBQ216" s="123"/>
      <c r="NBR216" s="123"/>
      <c r="NBS216" s="123"/>
      <c r="NBT216" s="123"/>
      <c r="NBU216" s="123"/>
      <c r="NBV216" s="123"/>
      <c r="NBW216" s="123"/>
      <c r="NBX216" s="123"/>
      <c r="NBY216" s="123"/>
      <c r="NBZ216" s="123"/>
      <c r="NCA216" s="123"/>
      <c r="NCB216" s="123"/>
      <c r="NCC216" s="123"/>
      <c r="NCD216" s="123"/>
      <c r="NCE216" s="123"/>
      <c r="NCF216" s="123"/>
      <c r="NCG216" s="122"/>
      <c r="NCH216" s="123"/>
      <c r="NCI216" s="123"/>
      <c r="NCJ216" s="123"/>
      <c r="NCK216" s="123"/>
      <c r="NCL216" s="123"/>
      <c r="NCM216" s="123"/>
      <c r="NCN216" s="123"/>
      <c r="NCO216" s="123"/>
      <c r="NCP216" s="123"/>
      <c r="NCQ216" s="123"/>
      <c r="NCR216" s="123"/>
      <c r="NCS216" s="123"/>
      <c r="NCT216" s="123"/>
      <c r="NCU216" s="123"/>
      <c r="NCV216" s="123"/>
      <c r="NCW216" s="123"/>
      <c r="NCX216" s="123"/>
      <c r="NCY216" s="123"/>
      <c r="NCZ216" s="123"/>
      <c r="NDA216" s="123"/>
      <c r="NDB216" s="123"/>
      <c r="NDC216" s="122"/>
      <c r="NDD216" s="123"/>
      <c r="NDE216" s="123"/>
      <c r="NDF216" s="123"/>
      <c r="NDG216" s="123"/>
      <c r="NDH216" s="123"/>
      <c r="NDI216" s="123"/>
      <c r="NDJ216" s="123"/>
      <c r="NDK216" s="123"/>
      <c r="NDL216" s="123"/>
      <c r="NDM216" s="123"/>
      <c r="NDN216" s="123"/>
      <c r="NDO216" s="123"/>
      <c r="NDP216" s="123"/>
      <c r="NDQ216" s="123"/>
      <c r="NDR216" s="123"/>
      <c r="NDS216" s="123"/>
      <c r="NDT216" s="123"/>
      <c r="NDU216" s="123"/>
      <c r="NDV216" s="123"/>
      <c r="NDW216" s="123"/>
      <c r="NDX216" s="123"/>
      <c r="NDY216" s="122"/>
      <c r="NDZ216" s="123"/>
      <c r="NEA216" s="123"/>
      <c r="NEB216" s="123"/>
      <c r="NEC216" s="123"/>
      <c r="NED216" s="123"/>
      <c r="NEE216" s="123"/>
      <c r="NEF216" s="123"/>
      <c r="NEG216" s="123"/>
      <c r="NEH216" s="123"/>
      <c r="NEI216" s="123"/>
      <c r="NEJ216" s="123"/>
      <c r="NEK216" s="123"/>
      <c r="NEL216" s="123"/>
      <c r="NEM216" s="123"/>
      <c r="NEN216" s="123"/>
      <c r="NEO216" s="123"/>
      <c r="NEP216" s="123"/>
      <c r="NEQ216" s="123"/>
      <c r="NER216" s="123"/>
      <c r="NES216" s="123"/>
      <c r="NET216" s="123"/>
      <c r="NEU216" s="122"/>
      <c r="NEV216" s="123"/>
      <c r="NEW216" s="123"/>
      <c r="NEX216" s="123"/>
      <c r="NEY216" s="123"/>
      <c r="NEZ216" s="123"/>
      <c r="NFA216" s="123"/>
      <c r="NFB216" s="123"/>
      <c r="NFC216" s="123"/>
      <c r="NFD216" s="123"/>
      <c r="NFE216" s="123"/>
      <c r="NFF216" s="123"/>
      <c r="NFG216" s="123"/>
      <c r="NFH216" s="123"/>
      <c r="NFI216" s="123"/>
      <c r="NFJ216" s="123"/>
      <c r="NFK216" s="123"/>
      <c r="NFL216" s="123"/>
      <c r="NFM216" s="123"/>
      <c r="NFN216" s="123"/>
      <c r="NFO216" s="123"/>
      <c r="NFP216" s="123"/>
      <c r="NFQ216" s="122"/>
      <c r="NFR216" s="123"/>
      <c r="NFS216" s="123"/>
      <c r="NFT216" s="123"/>
      <c r="NFU216" s="123"/>
      <c r="NFV216" s="123"/>
      <c r="NFW216" s="123"/>
      <c r="NFX216" s="123"/>
      <c r="NFY216" s="123"/>
      <c r="NFZ216" s="123"/>
      <c r="NGA216" s="123"/>
      <c r="NGB216" s="123"/>
      <c r="NGC216" s="123"/>
      <c r="NGD216" s="123"/>
      <c r="NGE216" s="123"/>
      <c r="NGF216" s="123"/>
      <c r="NGG216" s="123"/>
      <c r="NGH216" s="123"/>
      <c r="NGI216" s="123"/>
      <c r="NGJ216" s="123"/>
      <c r="NGK216" s="123"/>
      <c r="NGL216" s="123"/>
      <c r="NGM216" s="122"/>
      <c r="NGN216" s="123"/>
      <c r="NGO216" s="123"/>
      <c r="NGP216" s="123"/>
      <c r="NGQ216" s="123"/>
      <c r="NGR216" s="123"/>
      <c r="NGS216" s="123"/>
      <c r="NGT216" s="123"/>
      <c r="NGU216" s="123"/>
      <c r="NGV216" s="123"/>
      <c r="NGW216" s="123"/>
      <c r="NGX216" s="123"/>
      <c r="NGY216" s="123"/>
      <c r="NGZ216" s="123"/>
      <c r="NHA216" s="123"/>
      <c r="NHB216" s="123"/>
      <c r="NHC216" s="123"/>
      <c r="NHD216" s="123"/>
      <c r="NHE216" s="123"/>
      <c r="NHF216" s="123"/>
      <c r="NHG216" s="123"/>
      <c r="NHH216" s="123"/>
      <c r="NHI216" s="122"/>
      <c r="NHJ216" s="123"/>
      <c r="NHK216" s="123"/>
      <c r="NHL216" s="123"/>
      <c r="NHM216" s="123"/>
      <c r="NHN216" s="123"/>
      <c r="NHO216" s="123"/>
      <c r="NHP216" s="123"/>
      <c r="NHQ216" s="123"/>
      <c r="NHR216" s="123"/>
      <c r="NHS216" s="123"/>
      <c r="NHT216" s="123"/>
      <c r="NHU216" s="123"/>
      <c r="NHV216" s="123"/>
      <c r="NHW216" s="123"/>
      <c r="NHX216" s="123"/>
      <c r="NHY216" s="123"/>
      <c r="NHZ216" s="123"/>
      <c r="NIA216" s="123"/>
      <c r="NIB216" s="123"/>
      <c r="NIC216" s="123"/>
      <c r="NID216" s="123"/>
      <c r="NIE216" s="122"/>
      <c r="NIF216" s="123"/>
      <c r="NIG216" s="123"/>
      <c r="NIH216" s="123"/>
      <c r="NII216" s="123"/>
      <c r="NIJ216" s="123"/>
      <c r="NIK216" s="123"/>
      <c r="NIL216" s="123"/>
      <c r="NIM216" s="123"/>
      <c r="NIN216" s="123"/>
      <c r="NIO216" s="123"/>
      <c r="NIP216" s="123"/>
      <c r="NIQ216" s="123"/>
      <c r="NIR216" s="123"/>
      <c r="NIS216" s="123"/>
      <c r="NIT216" s="123"/>
      <c r="NIU216" s="123"/>
      <c r="NIV216" s="123"/>
      <c r="NIW216" s="123"/>
      <c r="NIX216" s="123"/>
      <c r="NIY216" s="123"/>
      <c r="NIZ216" s="123"/>
      <c r="NJA216" s="122"/>
      <c r="NJB216" s="123"/>
      <c r="NJC216" s="123"/>
      <c r="NJD216" s="123"/>
      <c r="NJE216" s="123"/>
      <c r="NJF216" s="123"/>
      <c r="NJG216" s="123"/>
      <c r="NJH216" s="123"/>
      <c r="NJI216" s="123"/>
      <c r="NJJ216" s="123"/>
      <c r="NJK216" s="123"/>
      <c r="NJL216" s="123"/>
      <c r="NJM216" s="123"/>
      <c r="NJN216" s="123"/>
      <c r="NJO216" s="123"/>
      <c r="NJP216" s="123"/>
      <c r="NJQ216" s="123"/>
      <c r="NJR216" s="123"/>
      <c r="NJS216" s="123"/>
      <c r="NJT216" s="123"/>
      <c r="NJU216" s="123"/>
      <c r="NJV216" s="123"/>
      <c r="NJW216" s="122"/>
      <c r="NJX216" s="123"/>
      <c r="NJY216" s="123"/>
      <c r="NJZ216" s="123"/>
      <c r="NKA216" s="123"/>
      <c r="NKB216" s="123"/>
      <c r="NKC216" s="123"/>
      <c r="NKD216" s="123"/>
      <c r="NKE216" s="123"/>
      <c r="NKF216" s="123"/>
      <c r="NKG216" s="123"/>
      <c r="NKH216" s="123"/>
      <c r="NKI216" s="123"/>
      <c r="NKJ216" s="123"/>
      <c r="NKK216" s="123"/>
      <c r="NKL216" s="123"/>
      <c r="NKM216" s="123"/>
      <c r="NKN216" s="123"/>
      <c r="NKO216" s="123"/>
      <c r="NKP216" s="123"/>
      <c r="NKQ216" s="123"/>
      <c r="NKR216" s="123"/>
      <c r="NKS216" s="122"/>
      <c r="NKT216" s="123"/>
      <c r="NKU216" s="123"/>
      <c r="NKV216" s="123"/>
      <c r="NKW216" s="123"/>
      <c r="NKX216" s="123"/>
      <c r="NKY216" s="123"/>
      <c r="NKZ216" s="123"/>
      <c r="NLA216" s="123"/>
      <c r="NLB216" s="123"/>
      <c r="NLC216" s="123"/>
      <c r="NLD216" s="123"/>
      <c r="NLE216" s="123"/>
      <c r="NLF216" s="123"/>
      <c r="NLG216" s="123"/>
      <c r="NLH216" s="123"/>
      <c r="NLI216" s="123"/>
      <c r="NLJ216" s="123"/>
      <c r="NLK216" s="123"/>
      <c r="NLL216" s="123"/>
      <c r="NLM216" s="123"/>
      <c r="NLN216" s="123"/>
      <c r="NLO216" s="122"/>
      <c r="NLP216" s="123"/>
      <c r="NLQ216" s="123"/>
      <c r="NLR216" s="123"/>
      <c r="NLS216" s="123"/>
      <c r="NLT216" s="123"/>
      <c r="NLU216" s="123"/>
      <c r="NLV216" s="123"/>
      <c r="NLW216" s="123"/>
      <c r="NLX216" s="123"/>
      <c r="NLY216" s="123"/>
      <c r="NLZ216" s="123"/>
      <c r="NMA216" s="123"/>
      <c r="NMB216" s="123"/>
      <c r="NMC216" s="123"/>
      <c r="NMD216" s="123"/>
      <c r="NME216" s="123"/>
      <c r="NMF216" s="123"/>
      <c r="NMG216" s="123"/>
      <c r="NMH216" s="123"/>
      <c r="NMI216" s="123"/>
      <c r="NMJ216" s="123"/>
      <c r="NMK216" s="122"/>
      <c r="NML216" s="123"/>
      <c r="NMM216" s="123"/>
      <c r="NMN216" s="123"/>
      <c r="NMO216" s="123"/>
      <c r="NMP216" s="123"/>
      <c r="NMQ216" s="123"/>
      <c r="NMR216" s="123"/>
      <c r="NMS216" s="123"/>
      <c r="NMT216" s="123"/>
      <c r="NMU216" s="123"/>
      <c r="NMV216" s="123"/>
      <c r="NMW216" s="123"/>
      <c r="NMX216" s="123"/>
      <c r="NMY216" s="123"/>
      <c r="NMZ216" s="123"/>
      <c r="NNA216" s="123"/>
      <c r="NNB216" s="123"/>
      <c r="NNC216" s="123"/>
      <c r="NND216" s="123"/>
      <c r="NNE216" s="123"/>
      <c r="NNF216" s="123"/>
      <c r="NNG216" s="122"/>
      <c r="NNH216" s="123"/>
      <c r="NNI216" s="123"/>
      <c r="NNJ216" s="123"/>
      <c r="NNK216" s="123"/>
      <c r="NNL216" s="123"/>
      <c r="NNM216" s="123"/>
      <c r="NNN216" s="123"/>
      <c r="NNO216" s="123"/>
      <c r="NNP216" s="123"/>
      <c r="NNQ216" s="123"/>
      <c r="NNR216" s="123"/>
      <c r="NNS216" s="123"/>
      <c r="NNT216" s="123"/>
      <c r="NNU216" s="123"/>
      <c r="NNV216" s="123"/>
      <c r="NNW216" s="123"/>
      <c r="NNX216" s="123"/>
      <c r="NNY216" s="123"/>
      <c r="NNZ216" s="123"/>
      <c r="NOA216" s="123"/>
      <c r="NOB216" s="123"/>
      <c r="NOC216" s="122"/>
      <c r="NOD216" s="123"/>
      <c r="NOE216" s="123"/>
      <c r="NOF216" s="123"/>
      <c r="NOG216" s="123"/>
      <c r="NOH216" s="123"/>
      <c r="NOI216" s="123"/>
      <c r="NOJ216" s="123"/>
      <c r="NOK216" s="123"/>
      <c r="NOL216" s="123"/>
      <c r="NOM216" s="123"/>
      <c r="NON216" s="123"/>
      <c r="NOO216" s="123"/>
      <c r="NOP216" s="123"/>
      <c r="NOQ216" s="123"/>
      <c r="NOR216" s="123"/>
      <c r="NOS216" s="123"/>
      <c r="NOT216" s="123"/>
      <c r="NOU216" s="123"/>
      <c r="NOV216" s="123"/>
      <c r="NOW216" s="123"/>
      <c r="NOX216" s="123"/>
      <c r="NOY216" s="122"/>
      <c r="NOZ216" s="123"/>
      <c r="NPA216" s="123"/>
      <c r="NPB216" s="123"/>
      <c r="NPC216" s="123"/>
      <c r="NPD216" s="123"/>
      <c r="NPE216" s="123"/>
      <c r="NPF216" s="123"/>
      <c r="NPG216" s="123"/>
      <c r="NPH216" s="123"/>
      <c r="NPI216" s="123"/>
      <c r="NPJ216" s="123"/>
      <c r="NPK216" s="123"/>
      <c r="NPL216" s="123"/>
      <c r="NPM216" s="123"/>
      <c r="NPN216" s="123"/>
      <c r="NPO216" s="123"/>
      <c r="NPP216" s="123"/>
      <c r="NPQ216" s="123"/>
      <c r="NPR216" s="123"/>
      <c r="NPS216" s="123"/>
      <c r="NPT216" s="123"/>
      <c r="NPU216" s="122"/>
      <c r="NPV216" s="123"/>
      <c r="NPW216" s="123"/>
      <c r="NPX216" s="123"/>
      <c r="NPY216" s="123"/>
      <c r="NPZ216" s="123"/>
      <c r="NQA216" s="123"/>
      <c r="NQB216" s="123"/>
      <c r="NQC216" s="123"/>
      <c r="NQD216" s="123"/>
      <c r="NQE216" s="123"/>
      <c r="NQF216" s="123"/>
      <c r="NQG216" s="123"/>
      <c r="NQH216" s="123"/>
      <c r="NQI216" s="123"/>
      <c r="NQJ216" s="123"/>
      <c r="NQK216" s="123"/>
      <c r="NQL216" s="123"/>
      <c r="NQM216" s="123"/>
      <c r="NQN216" s="123"/>
      <c r="NQO216" s="123"/>
      <c r="NQP216" s="123"/>
      <c r="NQQ216" s="122"/>
      <c r="NQR216" s="123"/>
      <c r="NQS216" s="123"/>
      <c r="NQT216" s="123"/>
      <c r="NQU216" s="123"/>
      <c r="NQV216" s="123"/>
      <c r="NQW216" s="123"/>
      <c r="NQX216" s="123"/>
      <c r="NQY216" s="123"/>
      <c r="NQZ216" s="123"/>
      <c r="NRA216" s="123"/>
      <c r="NRB216" s="123"/>
      <c r="NRC216" s="123"/>
      <c r="NRD216" s="123"/>
      <c r="NRE216" s="123"/>
      <c r="NRF216" s="123"/>
      <c r="NRG216" s="123"/>
      <c r="NRH216" s="123"/>
      <c r="NRI216" s="123"/>
      <c r="NRJ216" s="123"/>
      <c r="NRK216" s="123"/>
      <c r="NRL216" s="123"/>
      <c r="NRM216" s="122"/>
      <c r="NRN216" s="123"/>
      <c r="NRO216" s="123"/>
      <c r="NRP216" s="123"/>
      <c r="NRQ216" s="123"/>
      <c r="NRR216" s="123"/>
      <c r="NRS216" s="123"/>
      <c r="NRT216" s="123"/>
      <c r="NRU216" s="123"/>
      <c r="NRV216" s="123"/>
      <c r="NRW216" s="123"/>
      <c r="NRX216" s="123"/>
      <c r="NRY216" s="123"/>
      <c r="NRZ216" s="123"/>
      <c r="NSA216" s="123"/>
      <c r="NSB216" s="123"/>
      <c r="NSC216" s="123"/>
      <c r="NSD216" s="123"/>
      <c r="NSE216" s="123"/>
      <c r="NSF216" s="123"/>
      <c r="NSG216" s="123"/>
      <c r="NSH216" s="123"/>
      <c r="NSI216" s="122"/>
      <c r="NSJ216" s="123"/>
      <c r="NSK216" s="123"/>
      <c r="NSL216" s="123"/>
      <c r="NSM216" s="123"/>
      <c r="NSN216" s="123"/>
      <c r="NSO216" s="123"/>
      <c r="NSP216" s="123"/>
      <c r="NSQ216" s="123"/>
      <c r="NSR216" s="123"/>
      <c r="NSS216" s="123"/>
      <c r="NST216" s="123"/>
      <c r="NSU216" s="123"/>
      <c r="NSV216" s="123"/>
      <c r="NSW216" s="123"/>
      <c r="NSX216" s="123"/>
      <c r="NSY216" s="123"/>
      <c r="NSZ216" s="123"/>
      <c r="NTA216" s="123"/>
      <c r="NTB216" s="123"/>
      <c r="NTC216" s="123"/>
      <c r="NTD216" s="123"/>
      <c r="NTE216" s="122"/>
      <c r="NTF216" s="123"/>
      <c r="NTG216" s="123"/>
      <c r="NTH216" s="123"/>
      <c r="NTI216" s="123"/>
      <c r="NTJ216" s="123"/>
      <c r="NTK216" s="123"/>
      <c r="NTL216" s="123"/>
      <c r="NTM216" s="123"/>
      <c r="NTN216" s="123"/>
      <c r="NTO216" s="123"/>
      <c r="NTP216" s="123"/>
      <c r="NTQ216" s="123"/>
      <c r="NTR216" s="123"/>
      <c r="NTS216" s="123"/>
      <c r="NTT216" s="123"/>
      <c r="NTU216" s="123"/>
      <c r="NTV216" s="123"/>
      <c r="NTW216" s="123"/>
      <c r="NTX216" s="123"/>
      <c r="NTY216" s="123"/>
      <c r="NTZ216" s="123"/>
      <c r="NUA216" s="122"/>
      <c r="NUB216" s="123"/>
      <c r="NUC216" s="123"/>
      <c r="NUD216" s="123"/>
      <c r="NUE216" s="123"/>
      <c r="NUF216" s="123"/>
      <c r="NUG216" s="123"/>
      <c r="NUH216" s="123"/>
      <c r="NUI216" s="123"/>
      <c r="NUJ216" s="123"/>
      <c r="NUK216" s="123"/>
      <c r="NUL216" s="123"/>
      <c r="NUM216" s="123"/>
      <c r="NUN216" s="123"/>
      <c r="NUO216" s="123"/>
      <c r="NUP216" s="123"/>
      <c r="NUQ216" s="123"/>
      <c r="NUR216" s="123"/>
      <c r="NUS216" s="123"/>
      <c r="NUT216" s="123"/>
      <c r="NUU216" s="123"/>
      <c r="NUV216" s="123"/>
      <c r="NUW216" s="122"/>
      <c r="NUX216" s="123"/>
      <c r="NUY216" s="123"/>
      <c r="NUZ216" s="123"/>
      <c r="NVA216" s="123"/>
      <c r="NVB216" s="123"/>
      <c r="NVC216" s="123"/>
      <c r="NVD216" s="123"/>
      <c r="NVE216" s="123"/>
      <c r="NVF216" s="123"/>
      <c r="NVG216" s="123"/>
      <c r="NVH216" s="123"/>
      <c r="NVI216" s="123"/>
      <c r="NVJ216" s="123"/>
      <c r="NVK216" s="123"/>
      <c r="NVL216" s="123"/>
      <c r="NVM216" s="123"/>
      <c r="NVN216" s="123"/>
      <c r="NVO216" s="123"/>
      <c r="NVP216" s="123"/>
      <c r="NVQ216" s="123"/>
      <c r="NVR216" s="123"/>
      <c r="NVS216" s="122"/>
      <c r="NVT216" s="123"/>
      <c r="NVU216" s="123"/>
      <c r="NVV216" s="123"/>
      <c r="NVW216" s="123"/>
      <c r="NVX216" s="123"/>
      <c r="NVY216" s="123"/>
      <c r="NVZ216" s="123"/>
      <c r="NWA216" s="123"/>
      <c r="NWB216" s="123"/>
      <c r="NWC216" s="123"/>
      <c r="NWD216" s="123"/>
      <c r="NWE216" s="123"/>
      <c r="NWF216" s="123"/>
      <c r="NWG216" s="123"/>
      <c r="NWH216" s="123"/>
      <c r="NWI216" s="123"/>
      <c r="NWJ216" s="123"/>
      <c r="NWK216" s="123"/>
      <c r="NWL216" s="123"/>
      <c r="NWM216" s="123"/>
      <c r="NWN216" s="123"/>
      <c r="NWO216" s="122"/>
      <c r="NWP216" s="123"/>
      <c r="NWQ216" s="123"/>
      <c r="NWR216" s="123"/>
      <c r="NWS216" s="123"/>
      <c r="NWT216" s="123"/>
      <c r="NWU216" s="123"/>
      <c r="NWV216" s="123"/>
      <c r="NWW216" s="123"/>
      <c r="NWX216" s="123"/>
      <c r="NWY216" s="123"/>
      <c r="NWZ216" s="123"/>
      <c r="NXA216" s="123"/>
      <c r="NXB216" s="123"/>
      <c r="NXC216" s="123"/>
      <c r="NXD216" s="123"/>
      <c r="NXE216" s="123"/>
      <c r="NXF216" s="123"/>
      <c r="NXG216" s="123"/>
      <c r="NXH216" s="123"/>
      <c r="NXI216" s="123"/>
      <c r="NXJ216" s="123"/>
      <c r="NXK216" s="122"/>
      <c r="NXL216" s="123"/>
      <c r="NXM216" s="123"/>
      <c r="NXN216" s="123"/>
      <c r="NXO216" s="123"/>
      <c r="NXP216" s="123"/>
      <c r="NXQ216" s="123"/>
      <c r="NXR216" s="123"/>
      <c r="NXS216" s="123"/>
      <c r="NXT216" s="123"/>
      <c r="NXU216" s="123"/>
      <c r="NXV216" s="123"/>
      <c r="NXW216" s="123"/>
      <c r="NXX216" s="123"/>
      <c r="NXY216" s="123"/>
      <c r="NXZ216" s="123"/>
      <c r="NYA216" s="123"/>
      <c r="NYB216" s="123"/>
      <c r="NYC216" s="123"/>
      <c r="NYD216" s="123"/>
      <c r="NYE216" s="123"/>
      <c r="NYF216" s="123"/>
      <c r="NYG216" s="122"/>
      <c r="NYH216" s="123"/>
      <c r="NYI216" s="123"/>
      <c r="NYJ216" s="123"/>
      <c r="NYK216" s="123"/>
      <c r="NYL216" s="123"/>
      <c r="NYM216" s="123"/>
      <c r="NYN216" s="123"/>
      <c r="NYO216" s="123"/>
      <c r="NYP216" s="123"/>
      <c r="NYQ216" s="123"/>
      <c r="NYR216" s="123"/>
      <c r="NYS216" s="123"/>
      <c r="NYT216" s="123"/>
      <c r="NYU216" s="123"/>
      <c r="NYV216" s="123"/>
      <c r="NYW216" s="123"/>
      <c r="NYX216" s="123"/>
      <c r="NYY216" s="123"/>
      <c r="NYZ216" s="123"/>
      <c r="NZA216" s="123"/>
      <c r="NZB216" s="123"/>
      <c r="NZC216" s="122"/>
      <c r="NZD216" s="123"/>
      <c r="NZE216" s="123"/>
      <c r="NZF216" s="123"/>
      <c r="NZG216" s="123"/>
      <c r="NZH216" s="123"/>
      <c r="NZI216" s="123"/>
      <c r="NZJ216" s="123"/>
      <c r="NZK216" s="123"/>
      <c r="NZL216" s="123"/>
      <c r="NZM216" s="123"/>
      <c r="NZN216" s="123"/>
      <c r="NZO216" s="123"/>
      <c r="NZP216" s="123"/>
      <c r="NZQ216" s="123"/>
      <c r="NZR216" s="123"/>
      <c r="NZS216" s="123"/>
      <c r="NZT216" s="123"/>
      <c r="NZU216" s="123"/>
      <c r="NZV216" s="123"/>
      <c r="NZW216" s="123"/>
      <c r="NZX216" s="123"/>
      <c r="NZY216" s="122"/>
      <c r="NZZ216" s="123"/>
      <c r="OAA216" s="123"/>
      <c r="OAB216" s="123"/>
      <c r="OAC216" s="123"/>
      <c r="OAD216" s="123"/>
      <c r="OAE216" s="123"/>
      <c r="OAF216" s="123"/>
      <c r="OAG216" s="123"/>
      <c r="OAH216" s="123"/>
      <c r="OAI216" s="123"/>
      <c r="OAJ216" s="123"/>
      <c r="OAK216" s="123"/>
      <c r="OAL216" s="123"/>
      <c r="OAM216" s="123"/>
      <c r="OAN216" s="123"/>
      <c r="OAO216" s="123"/>
      <c r="OAP216" s="123"/>
      <c r="OAQ216" s="123"/>
      <c r="OAR216" s="123"/>
      <c r="OAS216" s="123"/>
      <c r="OAT216" s="123"/>
      <c r="OAU216" s="122"/>
      <c r="OAV216" s="123"/>
      <c r="OAW216" s="123"/>
      <c r="OAX216" s="123"/>
      <c r="OAY216" s="123"/>
      <c r="OAZ216" s="123"/>
      <c r="OBA216" s="123"/>
      <c r="OBB216" s="123"/>
      <c r="OBC216" s="123"/>
      <c r="OBD216" s="123"/>
      <c r="OBE216" s="123"/>
      <c r="OBF216" s="123"/>
      <c r="OBG216" s="123"/>
      <c r="OBH216" s="123"/>
      <c r="OBI216" s="123"/>
      <c r="OBJ216" s="123"/>
      <c r="OBK216" s="123"/>
      <c r="OBL216" s="123"/>
      <c r="OBM216" s="123"/>
      <c r="OBN216" s="123"/>
      <c r="OBO216" s="123"/>
      <c r="OBP216" s="123"/>
      <c r="OBQ216" s="122"/>
      <c r="OBR216" s="123"/>
      <c r="OBS216" s="123"/>
      <c r="OBT216" s="123"/>
      <c r="OBU216" s="123"/>
      <c r="OBV216" s="123"/>
      <c r="OBW216" s="123"/>
      <c r="OBX216" s="123"/>
      <c r="OBY216" s="123"/>
      <c r="OBZ216" s="123"/>
      <c r="OCA216" s="123"/>
      <c r="OCB216" s="123"/>
      <c r="OCC216" s="123"/>
      <c r="OCD216" s="123"/>
      <c r="OCE216" s="123"/>
      <c r="OCF216" s="123"/>
      <c r="OCG216" s="123"/>
      <c r="OCH216" s="123"/>
      <c r="OCI216" s="123"/>
      <c r="OCJ216" s="123"/>
      <c r="OCK216" s="123"/>
      <c r="OCL216" s="123"/>
      <c r="OCM216" s="122"/>
      <c r="OCN216" s="123"/>
      <c r="OCO216" s="123"/>
      <c r="OCP216" s="123"/>
      <c r="OCQ216" s="123"/>
      <c r="OCR216" s="123"/>
      <c r="OCS216" s="123"/>
      <c r="OCT216" s="123"/>
      <c r="OCU216" s="123"/>
      <c r="OCV216" s="123"/>
      <c r="OCW216" s="123"/>
      <c r="OCX216" s="123"/>
      <c r="OCY216" s="123"/>
      <c r="OCZ216" s="123"/>
      <c r="ODA216" s="123"/>
      <c r="ODB216" s="123"/>
      <c r="ODC216" s="123"/>
      <c r="ODD216" s="123"/>
      <c r="ODE216" s="123"/>
      <c r="ODF216" s="123"/>
      <c r="ODG216" s="123"/>
      <c r="ODH216" s="123"/>
      <c r="ODI216" s="122"/>
      <c r="ODJ216" s="123"/>
      <c r="ODK216" s="123"/>
      <c r="ODL216" s="123"/>
      <c r="ODM216" s="123"/>
      <c r="ODN216" s="123"/>
      <c r="ODO216" s="123"/>
      <c r="ODP216" s="123"/>
      <c r="ODQ216" s="123"/>
      <c r="ODR216" s="123"/>
      <c r="ODS216" s="123"/>
      <c r="ODT216" s="123"/>
      <c r="ODU216" s="123"/>
      <c r="ODV216" s="123"/>
      <c r="ODW216" s="123"/>
      <c r="ODX216" s="123"/>
      <c r="ODY216" s="123"/>
      <c r="ODZ216" s="123"/>
      <c r="OEA216" s="123"/>
      <c r="OEB216" s="123"/>
      <c r="OEC216" s="123"/>
      <c r="OED216" s="123"/>
      <c r="OEE216" s="122"/>
      <c r="OEF216" s="123"/>
      <c r="OEG216" s="123"/>
      <c r="OEH216" s="123"/>
      <c r="OEI216" s="123"/>
      <c r="OEJ216" s="123"/>
      <c r="OEK216" s="123"/>
      <c r="OEL216" s="123"/>
      <c r="OEM216" s="123"/>
      <c r="OEN216" s="123"/>
      <c r="OEO216" s="123"/>
      <c r="OEP216" s="123"/>
      <c r="OEQ216" s="123"/>
      <c r="OER216" s="123"/>
      <c r="OES216" s="123"/>
      <c r="OET216" s="123"/>
      <c r="OEU216" s="123"/>
      <c r="OEV216" s="123"/>
      <c r="OEW216" s="123"/>
      <c r="OEX216" s="123"/>
      <c r="OEY216" s="123"/>
      <c r="OEZ216" s="123"/>
      <c r="OFA216" s="122"/>
      <c r="OFB216" s="123"/>
      <c r="OFC216" s="123"/>
      <c r="OFD216" s="123"/>
      <c r="OFE216" s="123"/>
      <c r="OFF216" s="123"/>
      <c r="OFG216" s="123"/>
      <c r="OFH216" s="123"/>
      <c r="OFI216" s="123"/>
      <c r="OFJ216" s="123"/>
      <c r="OFK216" s="123"/>
      <c r="OFL216" s="123"/>
      <c r="OFM216" s="123"/>
      <c r="OFN216" s="123"/>
      <c r="OFO216" s="123"/>
      <c r="OFP216" s="123"/>
      <c r="OFQ216" s="123"/>
      <c r="OFR216" s="123"/>
      <c r="OFS216" s="123"/>
      <c r="OFT216" s="123"/>
      <c r="OFU216" s="123"/>
      <c r="OFV216" s="123"/>
      <c r="OFW216" s="122"/>
      <c r="OFX216" s="123"/>
      <c r="OFY216" s="123"/>
      <c r="OFZ216" s="123"/>
      <c r="OGA216" s="123"/>
      <c r="OGB216" s="123"/>
      <c r="OGC216" s="123"/>
      <c r="OGD216" s="123"/>
      <c r="OGE216" s="123"/>
      <c r="OGF216" s="123"/>
      <c r="OGG216" s="123"/>
      <c r="OGH216" s="123"/>
      <c r="OGI216" s="123"/>
      <c r="OGJ216" s="123"/>
      <c r="OGK216" s="123"/>
      <c r="OGL216" s="123"/>
      <c r="OGM216" s="123"/>
      <c r="OGN216" s="123"/>
      <c r="OGO216" s="123"/>
      <c r="OGP216" s="123"/>
      <c r="OGQ216" s="123"/>
      <c r="OGR216" s="123"/>
      <c r="OGS216" s="122"/>
      <c r="OGT216" s="123"/>
      <c r="OGU216" s="123"/>
      <c r="OGV216" s="123"/>
      <c r="OGW216" s="123"/>
      <c r="OGX216" s="123"/>
      <c r="OGY216" s="123"/>
      <c r="OGZ216" s="123"/>
      <c r="OHA216" s="123"/>
      <c r="OHB216" s="123"/>
      <c r="OHC216" s="123"/>
      <c r="OHD216" s="123"/>
      <c r="OHE216" s="123"/>
      <c r="OHF216" s="123"/>
      <c r="OHG216" s="123"/>
      <c r="OHH216" s="123"/>
      <c r="OHI216" s="123"/>
      <c r="OHJ216" s="123"/>
      <c r="OHK216" s="123"/>
      <c r="OHL216" s="123"/>
      <c r="OHM216" s="123"/>
      <c r="OHN216" s="123"/>
      <c r="OHO216" s="122"/>
      <c r="OHP216" s="123"/>
      <c r="OHQ216" s="123"/>
      <c r="OHR216" s="123"/>
      <c r="OHS216" s="123"/>
      <c r="OHT216" s="123"/>
      <c r="OHU216" s="123"/>
      <c r="OHV216" s="123"/>
      <c r="OHW216" s="123"/>
      <c r="OHX216" s="123"/>
      <c r="OHY216" s="123"/>
      <c r="OHZ216" s="123"/>
      <c r="OIA216" s="123"/>
      <c r="OIB216" s="123"/>
      <c r="OIC216" s="123"/>
      <c r="OID216" s="123"/>
      <c r="OIE216" s="123"/>
      <c r="OIF216" s="123"/>
      <c r="OIG216" s="123"/>
      <c r="OIH216" s="123"/>
      <c r="OII216" s="123"/>
      <c r="OIJ216" s="123"/>
      <c r="OIK216" s="122"/>
      <c r="OIL216" s="123"/>
      <c r="OIM216" s="123"/>
      <c r="OIN216" s="123"/>
      <c r="OIO216" s="123"/>
      <c r="OIP216" s="123"/>
      <c r="OIQ216" s="123"/>
      <c r="OIR216" s="123"/>
      <c r="OIS216" s="123"/>
      <c r="OIT216" s="123"/>
      <c r="OIU216" s="123"/>
      <c r="OIV216" s="123"/>
      <c r="OIW216" s="123"/>
      <c r="OIX216" s="123"/>
      <c r="OIY216" s="123"/>
      <c r="OIZ216" s="123"/>
      <c r="OJA216" s="123"/>
      <c r="OJB216" s="123"/>
      <c r="OJC216" s="123"/>
      <c r="OJD216" s="123"/>
      <c r="OJE216" s="123"/>
      <c r="OJF216" s="123"/>
      <c r="OJG216" s="122"/>
      <c r="OJH216" s="123"/>
      <c r="OJI216" s="123"/>
      <c r="OJJ216" s="123"/>
      <c r="OJK216" s="123"/>
      <c r="OJL216" s="123"/>
      <c r="OJM216" s="123"/>
      <c r="OJN216" s="123"/>
      <c r="OJO216" s="123"/>
      <c r="OJP216" s="123"/>
      <c r="OJQ216" s="123"/>
      <c r="OJR216" s="123"/>
      <c r="OJS216" s="123"/>
      <c r="OJT216" s="123"/>
      <c r="OJU216" s="123"/>
      <c r="OJV216" s="123"/>
      <c r="OJW216" s="123"/>
      <c r="OJX216" s="123"/>
      <c r="OJY216" s="123"/>
      <c r="OJZ216" s="123"/>
      <c r="OKA216" s="123"/>
      <c r="OKB216" s="123"/>
      <c r="OKC216" s="122"/>
      <c r="OKD216" s="123"/>
      <c r="OKE216" s="123"/>
      <c r="OKF216" s="123"/>
      <c r="OKG216" s="123"/>
      <c r="OKH216" s="123"/>
      <c r="OKI216" s="123"/>
      <c r="OKJ216" s="123"/>
      <c r="OKK216" s="123"/>
      <c r="OKL216" s="123"/>
      <c r="OKM216" s="123"/>
      <c r="OKN216" s="123"/>
      <c r="OKO216" s="123"/>
      <c r="OKP216" s="123"/>
      <c r="OKQ216" s="123"/>
      <c r="OKR216" s="123"/>
      <c r="OKS216" s="123"/>
      <c r="OKT216" s="123"/>
      <c r="OKU216" s="123"/>
      <c r="OKV216" s="123"/>
      <c r="OKW216" s="123"/>
      <c r="OKX216" s="123"/>
      <c r="OKY216" s="122"/>
      <c r="OKZ216" s="123"/>
      <c r="OLA216" s="123"/>
      <c r="OLB216" s="123"/>
      <c r="OLC216" s="123"/>
      <c r="OLD216" s="123"/>
      <c r="OLE216" s="123"/>
      <c r="OLF216" s="123"/>
      <c r="OLG216" s="123"/>
      <c r="OLH216" s="123"/>
      <c r="OLI216" s="123"/>
      <c r="OLJ216" s="123"/>
      <c r="OLK216" s="123"/>
      <c r="OLL216" s="123"/>
      <c r="OLM216" s="123"/>
      <c r="OLN216" s="123"/>
      <c r="OLO216" s="123"/>
      <c r="OLP216" s="123"/>
      <c r="OLQ216" s="123"/>
      <c r="OLR216" s="123"/>
      <c r="OLS216" s="123"/>
      <c r="OLT216" s="123"/>
      <c r="OLU216" s="122"/>
      <c r="OLV216" s="123"/>
      <c r="OLW216" s="123"/>
      <c r="OLX216" s="123"/>
      <c r="OLY216" s="123"/>
      <c r="OLZ216" s="123"/>
      <c r="OMA216" s="123"/>
      <c r="OMB216" s="123"/>
      <c r="OMC216" s="123"/>
      <c r="OMD216" s="123"/>
      <c r="OME216" s="123"/>
      <c r="OMF216" s="123"/>
      <c r="OMG216" s="123"/>
      <c r="OMH216" s="123"/>
      <c r="OMI216" s="123"/>
      <c r="OMJ216" s="123"/>
      <c r="OMK216" s="123"/>
      <c r="OML216" s="123"/>
      <c r="OMM216" s="123"/>
      <c r="OMN216" s="123"/>
      <c r="OMO216" s="123"/>
      <c r="OMP216" s="123"/>
      <c r="OMQ216" s="122"/>
      <c r="OMR216" s="123"/>
      <c r="OMS216" s="123"/>
      <c r="OMT216" s="123"/>
      <c r="OMU216" s="123"/>
      <c r="OMV216" s="123"/>
      <c r="OMW216" s="123"/>
      <c r="OMX216" s="123"/>
      <c r="OMY216" s="123"/>
      <c r="OMZ216" s="123"/>
      <c r="ONA216" s="123"/>
      <c r="ONB216" s="123"/>
      <c r="ONC216" s="123"/>
      <c r="OND216" s="123"/>
      <c r="ONE216" s="123"/>
      <c r="ONF216" s="123"/>
      <c r="ONG216" s="123"/>
      <c r="ONH216" s="123"/>
      <c r="ONI216" s="123"/>
      <c r="ONJ216" s="123"/>
      <c r="ONK216" s="123"/>
      <c r="ONL216" s="123"/>
      <c r="ONM216" s="122"/>
      <c r="ONN216" s="123"/>
      <c r="ONO216" s="123"/>
      <c r="ONP216" s="123"/>
      <c r="ONQ216" s="123"/>
      <c r="ONR216" s="123"/>
      <c r="ONS216" s="123"/>
      <c r="ONT216" s="123"/>
      <c r="ONU216" s="123"/>
      <c r="ONV216" s="123"/>
      <c r="ONW216" s="123"/>
      <c r="ONX216" s="123"/>
      <c r="ONY216" s="123"/>
      <c r="ONZ216" s="123"/>
      <c r="OOA216" s="123"/>
      <c r="OOB216" s="123"/>
      <c r="OOC216" s="123"/>
      <c r="OOD216" s="123"/>
      <c r="OOE216" s="123"/>
      <c r="OOF216" s="123"/>
      <c r="OOG216" s="123"/>
      <c r="OOH216" s="123"/>
      <c r="OOI216" s="122"/>
      <c r="OOJ216" s="123"/>
      <c r="OOK216" s="123"/>
      <c r="OOL216" s="123"/>
      <c r="OOM216" s="123"/>
      <c r="OON216" s="123"/>
      <c r="OOO216" s="123"/>
      <c r="OOP216" s="123"/>
      <c r="OOQ216" s="123"/>
      <c r="OOR216" s="123"/>
      <c r="OOS216" s="123"/>
      <c r="OOT216" s="123"/>
      <c r="OOU216" s="123"/>
      <c r="OOV216" s="123"/>
      <c r="OOW216" s="123"/>
      <c r="OOX216" s="123"/>
      <c r="OOY216" s="123"/>
      <c r="OOZ216" s="123"/>
      <c r="OPA216" s="123"/>
      <c r="OPB216" s="123"/>
      <c r="OPC216" s="123"/>
      <c r="OPD216" s="123"/>
      <c r="OPE216" s="122"/>
      <c r="OPF216" s="123"/>
      <c r="OPG216" s="123"/>
      <c r="OPH216" s="123"/>
      <c r="OPI216" s="123"/>
      <c r="OPJ216" s="123"/>
      <c r="OPK216" s="123"/>
      <c r="OPL216" s="123"/>
      <c r="OPM216" s="123"/>
      <c r="OPN216" s="123"/>
      <c r="OPO216" s="123"/>
      <c r="OPP216" s="123"/>
      <c r="OPQ216" s="123"/>
      <c r="OPR216" s="123"/>
      <c r="OPS216" s="123"/>
      <c r="OPT216" s="123"/>
      <c r="OPU216" s="123"/>
      <c r="OPV216" s="123"/>
      <c r="OPW216" s="123"/>
      <c r="OPX216" s="123"/>
      <c r="OPY216" s="123"/>
      <c r="OPZ216" s="123"/>
      <c r="OQA216" s="122"/>
      <c r="OQB216" s="123"/>
      <c r="OQC216" s="123"/>
      <c r="OQD216" s="123"/>
      <c r="OQE216" s="123"/>
      <c r="OQF216" s="123"/>
      <c r="OQG216" s="123"/>
      <c r="OQH216" s="123"/>
      <c r="OQI216" s="123"/>
      <c r="OQJ216" s="123"/>
      <c r="OQK216" s="123"/>
      <c r="OQL216" s="123"/>
      <c r="OQM216" s="123"/>
      <c r="OQN216" s="123"/>
      <c r="OQO216" s="123"/>
      <c r="OQP216" s="123"/>
      <c r="OQQ216" s="123"/>
      <c r="OQR216" s="123"/>
      <c r="OQS216" s="123"/>
      <c r="OQT216" s="123"/>
      <c r="OQU216" s="123"/>
      <c r="OQV216" s="123"/>
      <c r="OQW216" s="122"/>
      <c r="OQX216" s="123"/>
      <c r="OQY216" s="123"/>
      <c r="OQZ216" s="123"/>
      <c r="ORA216" s="123"/>
      <c r="ORB216" s="123"/>
      <c r="ORC216" s="123"/>
      <c r="ORD216" s="123"/>
      <c r="ORE216" s="123"/>
      <c r="ORF216" s="123"/>
      <c r="ORG216" s="123"/>
      <c r="ORH216" s="123"/>
      <c r="ORI216" s="123"/>
      <c r="ORJ216" s="123"/>
      <c r="ORK216" s="123"/>
      <c r="ORL216" s="123"/>
      <c r="ORM216" s="123"/>
      <c r="ORN216" s="123"/>
      <c r="ORO216" s="123"/>
      <c r="ORP216" s="123"/>
      <c r="ORQ216" s="123"/>
      <c r="ORR216" s="123"/>
      <c r="ORS216" s="122"/>
      <c r="ORT216" s="123"/>
      <c r="ORU216" s="123"/>
      <c r="ORV216" s="123"/>
      <c r="ORW216" s="123"/>
      <c r="ORX216" s="123"/>
      <c r="ORY216" s="123"/>
      <c r="ORZ216" s="123"/>
      <c r="OSA216" s="123"/>
      <c r="OSB216" s="123"/>
      <c r="OSC216" s="123"/>
      <c r="OSD216" s="123"/>
      <c r="OSE216" s="123"/>
      <c r="OSF216" s="123"/>
      <c r="OSG216" s="123"/>
      <c r="OSH216" s="123"/>
      <c r="OSI216" s="123"/>
      <c r="OSJ216" s="123"/>
      <c r="OSK216" s="123"/>
      <c r="OSL216" s="123"/>
      <c r="OSM216" s="123"/>
      <c r="OSN216" s="123"/>
      <c r="OSO216" s="122"/>
      <c r="OSP216" s="123"/>
      <c r="OSQ216" s="123"/>
      <c r="OSR216" s="123"/>
      <c r="OSS216" s="123"/>
      <c r="OST216" s="123"/>
      <c r="OSU216" s="123"/>
      <c r="OSV216" s="123"/>
      <c r="OSW216" s="123"/>
      <c r="OSX216" s="123"/>
      <c r="OSY216" s="123"/>
      <c r="OSZ216" s="123"/>
      <c r="OTA216" s="123"/>
      <c r="OTB216" s="123"/>
      <c r="OTC216" s="123"/>
      <c r="OTD216" s="123"/>
      <c r="OTE216" s="123"/>
      <c r="OTF216" s="123"/>
      <c r="OTG216" s="123"/>
      <c r="OTH216" s="123"/>
      <c r="OTI216" s="123"/>
      <c r="OTJ216" s="123"/>
      <c r="OTK216" s="122"/>
      <c r="OTL216" s="123"/>
      <c r="OTM216" s="123"/>
      <c r="OTN216" s="123"/>
      <c r="OTO216" s="123"/>
      <c r="OTP216" s="123"/>
      <c r="OTQ216" s="123"/>
      <c r="OTR216" s="123"/>
      <c r="OTS216" s="123"/>
      <c r="OTT216" s="123"/>
      <c r="OTU216" s="123"/>
      <c r="OTV216" s="123"/>
      <c r="OTW216" s="123"/>
      <c r="OTX216" s="123"/>
      <c r="OTY216" s="123"/>
      <c r="OTZ216" s="123"/>
      <c r="OUA216" s="123"/>
      <c r="OUB216" s="123"/>
      <c r="OUC216" s="123"/>
      <c r="OUD216" s="123"/>
      <c r="OUE216" s="123"/>
      <c r="OUF216" s="123"/>
      <c r="OUG216" s="122"/>
      <c r="OUH216" s="123"/>
      <c r="OUI216" s="123"/>
      <c r="OUJ216" s="123"/>
      <c r="OUK216" s="123"/>
      <c r="OUL216" s="123"/>
      <c r="OUM216" s="123"/>
      <c r="OUN216" s="123"/>
      <c r="OUO216" s="123"/>
      <c r="OUP216" s="123"/>
      <c r="OUQ216" s="123"/>
      <c r="OUR216" s="123"/>
      <c r="OUS216" s="123"/>
      <c r="OUT216" s="123"/>
      <c r="OUU216" s="123"/>
      <c r="OUV216" s="123"/>
      <c r="OUW216" s="123"/>
      <c r="OUX216" s="123"/>
      <c r="OUY216" s="123"/>
      <c r="OUZ216" s="123"/>
      <c r="OVA216" s="123"/>
      <c r="OVB216" s="123"/>
      <c r="OVC216" s="122"/>
      <c r="OVD216" s="123"/>
      <c r="OVE216" s="123"/>
      <c r="OVF216" s="123"/>
      <c r="OVG216" s="123"/>
      <c r="OVH216" s="123"/>
      <c r="OVI216" s="123"/>
      <c r="OVJ216" s="123"/>
      <c r="OVK216" s="123"/>
      <c r="OVL216" s="123"/>
      <c r="OVM216" s="123"/>
      <c r="OVN216" s="123"/>
      <c r="OVO216" s="123"/>
      <c r="OVP216" s="123"/>
      <c r="OVQ216" s="123"/>
      <c r="OVR216" s="123"/>
      <c r="OVS216" s="123"/>
      <c r="OVT216" s="123"/>
      <c r="OVU216" s="123"/>
      <c r="OVV216" s="123"/>
      <c r="OVW216" s="123"/>
      <c r="OVX216" s="123"/>
      <c r="OVY216" s="122"/>
      <c r="OVZ216" s="123"/>
      <c r="OWA216" s="123"/>
      <c r="OWB216" s="123"/>
      <c r="OWC216" s="123"/>
      <c r="OWD216" s="123"/>
      <c r="OWE216" s="123"/>
      <c r="OWF216" s="123"/>
      <c r="OWG216" s="123"/>
      <c r="OWH216" s="123"/>
      <c r="OWI216" s="123"/>
      <c r="OWJ216" s="123"/>
      <c r="OWK216" s="123"/>
      <c r="OWL216" s="123"/>
      <c r="OWM216" s="123"/>
      <c r="OWN216" s="123"/>
      <c r="OWO216" s="123"/>
      <c r="OWP216" s="123"/>
      <c r="OWQ216" s="123"/>
      <c r="OWR216" s="123"/>
      <c r="OWS216" s="123"/>
      <c r="OWT216" s="123"/>
      <c r="OWU216" s="122"/>
      <c r="OWV216" s="123"/>
      <c r="OWW216" s="123"/>
      <c r="OWX216" s="123"/>
      <c r="OWY216" s="123"/>
      <c r="OWZ216" s="123"/>
      <c r="OXA216" s="123"/>
      <c r="OXB216" s="123"/>
      <c r="OXC216" s="123"/>
      <c r="OXD216" s="123"/>
      <c r="OXE216" s="123"/>
      <c r="OXF216" s="123"/>
      <c r="OXG216" s="123"/>
      <c r="OXH216" s="123"/>
      <c r="OXI216" s="123"/>
      <c r="OXJ216" s="123"/>
      <c r="OXK216" s="123"/>
      <c r="OXL216" s="123"/>
      <c r="OXM216" s="123"/>
      <c r="OXN216" s="123"/>
      <c r="OXO216" s="123"/>
      <c r="OXP216" s="123"/>
      <c r="OXQ216" s="122"/>
      <c r="OXR216" s="123"/>
      <c r="OXS216" s="123"/>
      <c r="OXT216" s="123"/>
      <c r="OXU216" s="123"/>
      <c r="OXV216" s="123"/>
      <c r="OXW216" s="123"/>
      <c r="OXX216" s="123"/>
      <c r="OXY216" s="123"/>
      <c r="OXZ216" s="123"/>
      <c r="OYA216" s="123"/>
      <c r="OYB216" s="123"/>
      <c r="OYC216" s="123"/>
      <c r="OYD216" s="123"/>
      <c r="OYE216" s="123"/>
      <c r="OYF216" s="123"/>
      <c r="OYG216" s="123"/>
      <c r="OYH216" s="123"/>
      <c r="OYI216" s="123"/>
      <c r="OYJ216" s="123"/>
      <c r="OYK216" s="123"/>
      <c r="OYL216" s="123"/>
      <c r="OYM216" s="122"/>
      <c r="OYN216" s="123"/>
      <c r="OYO216" s="123"/>
      <c r="OYP216" s="123"/>
      <c r="OYQ216" s="123"/>
      <c r="OYR216" s="123"/>
      <c r="OYS216" s="123"/>
      <c r="OYT216" s="123"/>
      <c r="OYU216" s="123"/>
      <c r="OYV216" s="123"/>
      <c r="OYW216" s="123"/>
      <c r="OYX216" s="123"/>
      <c r="OYY216" s="123"/>
      <c r="OYZ216" s="123"/>
      <c r="OZA216" s="123"/>
      <c r="OZB216" s="123"/>
      <c r="OZC216" s="123"/>
      <c r="OZD216" s="123"/>
      <c r="OZE216" s="123"/>
      <c r="OZF216" s="123"/>
      <c r="OZG216" s="123"/>
      <c r="OZH216" s="123"/>
      <c r="OZI216" s="122"/>
      <c r="OZJ216" s="123"/>
      <c r="OZK216" s="123"/>
      <c r="OZL216" s="123"/>
      <c r="OZM216" s="123"/>
      <c r="OZN216" s="123"/>
      <c r="OZO216" s="123"/>
      <c r="OZP216" s="123"/>
      <c r="OZQ216" s="123"/>
      <c r="OZR216" s="123"/>
      <c r="OZS216" s="123"/>
      <c r="OZT216" s="123"/>
      <c r="OZU216" s="123"/>
      <c r="OZV216" s="123"/>
      <c r="OZW216" s="123"/>
      <c r="OZX216" s="123"/>
      <c r="OZY216" s="123"/>
      <c r="OZZ216" s="123"/>
      <c r="PAA216" s="123"/>
      <c r="PAB216" s="123"/>
      <c r="PAC216" s="123"/>
      <c r="PAD216" s="123"/>
      <c r="PAE216" s="122"/>
      <c r="PAF216" s="123"/>
      <c r="PAG216" s="123"/>
      <c r="PAH216" s="123"/>
      <c r="PAI216" s="123"/>
      <c r="PAJ216" s="123"/>
      <c r="PAK216" s="123"/>
      <c r="PAL216" s="123"/>
      <c r="PAM216" s="123"/>
      <c r="PAN216" s="123"/>
      <c r="PAO216" s="123"/>
      <c r="PAP216" s="123"/>
      <c r="PAQ216" s="123"/>
      <c r="PAR216" s="123"/>
      <c r="PAS216" s="123"/>
      <c r="PAT216" s="123"/>
      <c r="PAU216" s="123"/>
      <c r="PAV216" s="123"/>
      <c r="PAW216" s="123"/>
      <c r="PAX216" s="123"/>
      <c r="PAY216" s="123"/>
      <c r="PAZ216" s="123"/>
      <c r="PBA216" s="122"/>
      <c r="PBB216" s="123"/>
      <c r="PBC216" s="123"/>
      <c r="PBD216" s="123"/>
      <c r="PBE216" s="123"/>
      <c r="PBF216" s="123"/>
      <c r="PBG216" s="123"/>
      <c r="PBH216" s="123"/>
      <c r="PBI216" s="123"/>
      <c r="PBJ216" s="123"/>
      <c r="PBK216" s="123"/>
      <c r="PBL216" s="123"/>
      <c r="PBM216" s="123"/>
      <c r="PBN216" s="123"/>
      <c r="PBO216" s="123"/>
      <c r="PBP216" s="123"/>
      <c r="PBQ216" s="123"/>
      <c r="PBR216" s="123"/>
      <c r="PBS216" s="123"/>
      <c r="PBT216" s="123"/>
      <c r="PBU216" s="123"/>
      <c r="PBV216" s="123"/>
      <c r="PBW216" s="122"/>
      <c r="PBX216" s="123"/>
      <c r="PBY216" s="123"/>
      <c r="PBZ216" s="123"/>
      <c r="PCA216" s="123"/>
      <c r="PCB216" s="123"/>
      <c r="PCC216" s="123"/>
      <c r="PCD216" s="123"/>
      <c r="PCE216" s="123"/>
      <c r="PCF216" s="123"/>
      <c r="PCG216" s="123"/>
      <c r="PCH216" s="123"/>
      <c r="PCI216" s="123"/>
      <c r="PCJ216" s="123"/>
      <c r="PCK216" s="123"/>
      <c r="PCL216" s="123"/>
      <c r="PCM216" s="123"/>
      <c r="PCN216" s="123"/>
      <c r="PCO216" s="123"/>
      <c r="PCP216" s="123"/>
      <c r="PCQ216" s="123"/>
      <c r="PCR216" s="123"/>
      <c r="PCS216" s="122"/>
      <c r="PCT216" s="123"/>
      <c r="PCU216" s="123"/>
      <c r="PCV216" s="123"/>
      <c r="PCW216" s="123"/>
      <c r="PCX216" s="123"/>
      <c r="PCY216" s="123"/>
      <c r="PCZ216" s="123"/>
      <c r="PDA216" s="123"/>
      <c r="PDB216" s="123"/>
      <c r="PDC216" s="123"/>
      <c r="PDD216" s="123"/>
      <c r="PDE216" s="123"/>
      <c r="PDF216" s="123"/>
      <c r="PDG216" s="123"/>
      <c r="PDH216" s="123"/>
      <c r="PDI216" s="123"/>
      <c r="PDJ216" s="123"/>
      <c r="PDK216" s="123"/>
      <c r="PDL216" s="123"/>
      <c r="PDM216" s="123"/>
      <c r="PDN216" s="123"/>
      <c r="PDO216" s="122"/>
      <c r="PDP216" s="123"/>
      <c r="PDQ216" s="123"/>
      <c r="PDR216" s="123"/>
      <c r="PDS216" s="123"/>
      <c r="PDT216" s="123"/>
      <c r="PDU216" s="123"/>
      <c r="PDV216" s="123"/>
      <c r="PDW216" s="123"/>
      <c r="PDX216" s="123"/>
      <c r="PDY216" s="123"/>
      <c r="PDZ216" s="123"/>
      <c r="PEA216" s="123"/>
      <c r="PEB216" s="123"/>
      <c r="PEC216" s="123"/>
      <c r="PED216" s="123"/>
      <c r="PEE216" s="123"/>
      <c r="PEF216" s="123"/>
      <c r="PEG216" s="123"/>
      <c r="PEH216" s="123"/>
      <c r="PEI216" s="123"/>
      <c r="PEJ216" s="123"/>
      <c r="PEK216" s="122"/>
      <c r="PEL216" s="123"/>
      <c r="PEM216" s="123"/>
      <c r="PEN216" s="123"/>
      <c r="PEO216" s="123"/>
      <c r="PEP216" s="123"/>
      <c r="PEQ216" s="123"/>
      <c r="PER216" s="123"/>
      <c r="PES216" s="123"/>
      <c r="PET216" s="123"/>
      <c r="PEU216" s="123"/>
      <c r="PEV216" s="123"/>
      <c r="PEW216" s="123"/>
      <c r="PEX216" s="123"/>
      <c r="PEY216" s="123"/>
      <c r="PEZ216" s="123"/>
      <c r="PFA216" s="123"/>
      <c r="PFB216" s="123"/>
      <c r="PFC216" s="123"/>
      <c r="PFD216" s="123"/>
      <c r="PFE216" s="123"/>
      <c r="PFF216" s="123"/>
      <c r="PFG216" s="122"/>
      <c r="PFH216" s="123"/>
      <c r="PFI216" s="123"/>
      <c r="PFJ216" s="123"/>
      <c r="PFK216" s="123"/>
      <c r="PFL216" s="123"/>
      <c r="PFM216" s="123"/>
      <c r="PFN216" s="123"/>
      <c r="PFO216" s="123"/>
      <c r="PFP216" s="123"/>
      <c r="PFQ216" s="123"/>
      <c r="PFR216" s="123"/>
      <c r="PFS216" s="123"/>
      <c r="PFT216" s="123"/>
      <c r="PFU216" s="123"/>
      <c r="PFV216" s="123"/>
      <c r="PFW216" s="123"/>
      <c r="PFX216" s="123"/>
      <c r="PFY216" s="123"/>
      <c r="PFZ216" s="123"/>
      <c r="PGA216" s="123"/>
      <c r="PGB216" s="123"/>
      <c r="PGC216" s="122"/>
      <c r="PGD216" s="123"/>
      <c r="PGE216" s="123"/>
      <c r="PGF216" s="123"/>
      <c r="PGG216" s="123"/>
      <c r="PGH216" s="123"/>
      <c r="PGI216" s="123"/>
      <c r="PGJ216" s="123"/>
      <c r="PGK216" s="123"/>
      <c r="PGL216" s="123"/>
      <c r="PGM216" s="123"/>
      <c r="PGN216" s="123"/>
      <c r="PGO216" s="123"/>
      <c r="PGP216" s="123"/>
      <c r="PGQ216" s="123"/>
      <c r="PGR216" s="123"/>
      <c r="PGS216" s="123"/>
      <c r="PGT216" s="123"/>
      <c r="PGU216" s="123"/>
      <c r="PGV216" s="123"/>
      <c r="PGW216" s="123"/>
      <c r="PGX216" s="123"/>
      <c r="PGY216" s="122"/>
      <c r="PGZ216" s="123"/>
      <c r="PHA216" s="123"/>
      <c r="PHB216" s="123"/>
      <c r="PHC216" s="123"/>
      <c r="PHD216" s="123"/>
      <c r="PHE216" s="123"/>
      <c r="PHF216" s="123"/>
      <c r="PHG216" s="123"/>
      <c r="PHH216" s="123"/>
      <c r="PHI216" s="123"/>
      <c r="PHJ216" s="123"/>
      <c r="PHK216" s="123"/>
      <c r="PHL216" s="123"/>
      <c r="PHM216" s="123"/>
      <c r="PHN216" s="123"/>
      <c r="PHO216" s="123"/>
      <c r="PHP216" s="123"/>
      <c r="PHQ216" s="123"/>
      <c r="PHR216" s="123"/>
      <c r="PHS216" s="123"/>
      <c r="PHT216" s="123"/>
      <c r="PHU216" s="122"/>
      <c r="PHV216" s="123"/>
      <c r="PHW216" s="123"/>
      <c r="PHX216" s="123"/>
      <c r="PHY216" s="123"/>
      <c r="PHZ216" s="123"/>
      <c r="PIA216" s="123"/>
      <c r="PIB216" s="123"/>
      <c r="PIC216" s="123"/>
      <c r="PID216" s="123"/>
      <c r="PIE216" s="123"/>
      <c r="PIF216" s="123"/>
      <c r="PIG216" s="123"/>
      <c r="PIH216" s="123"/>
      <c r="PII216" s="123"/>
      <c r="PIJ216" s="123"/>
      <c r="PIK216" s="123"/>
      <c r="PIL216" s="123"/>
      <c r="PIM216" s="123"/>
      <c r="PIN216" s="123"/>
      <c r="PIO216" s="123"/>
      <c r="PIP216" s="123"/>
      <c r="PIQ216" s="122"/>
      <c r="PIR216" s="123"/>
      <c r="PIS216" s="123"/>
      <c r="PIT216" s="123"/>
      <c r="PIU216" s="123"/>
      <c r="PIV216" s="123"/>
      <c r="PIW216" s="123"/>
      <c r="PIX216" s="123"/>
      <c r="PIY216" s="123"/>
      <c r="PIZ216" s="123"/>
      <c r="PJA216" s="123"/>
      <c r="PJB216" s="123"/>
      <c r="PJC216" s="123"/>
      <c r="PJD216" s="123"/>
      <c r="PJE216" s="123"/>
      <c r="PJF216" s="123"/>
      <c r="PJG216" s="123"/>
      <c r="PJH216" s="123"/>
      <c r="PJI216" s="123"/>
      <c r="PJJ216" s="123"/>
      <c r="PJK216" s="123"/>
      <c r="PJL216" s="123"/>
      <c r="PJM216" s="122"/>
      <c r="PJN216" s="123"/>
      <c r="PJO216" s="123"/>
      <c r="PJP216" s="123"/>
      <c r="PJQ216" s="123"/>
      <c r="PJR216" s="123"/>
      <c r="PJS216" s="123"/>
      <c r="PJT216" s="123"/>
      <c r="PJU216" s="123"/>
      <c r="PJV216" s="123"/>
      <c r="PJW216" s="123"/>
      <c r="PJX216" s="123"/>
      <c r="PJY216" s="123"/>
      <c r="PJZ216" s="123"/>
      <c r="PKA216" s="123"/>
      <c r="PKB216" s="123"/>
      <c r="PKC216" s="123"/>
      <c r="PKD216" s="123"/>
      <c r="PKE216" s="123"/>
      <c r="PKF216" s="123"/>
      <c r="PKG216" s="123"/>
      <c r="PKH216" s="123"/>
      <c r="PKI216" s="122"/>
      <c r="PKJ216" s="123"/>
      <c r="PKK216" s="123"/>
      <c r="PKL216" s="123"/>
      <c r="PKM216" s="123"/>
      <c r="PKN216" s="123"/>
      <c r="PKO216" s="123"/>
      <c r="PKP216" s="123"/>
      <c r="PKQ216" s="123"/>
      <c r="PKR216" s="123"/>
      <c r="PKS216" s="123"/>
      <c r="PKT216" s="123"/>
      <c r="PKU216" s="123"/>
      <c r="PKV216" s="123"/>
      <c r="PKW216" s="123"/>
      <c r="PKX216" s="123"/>
      <c r="PKY216" s="123"/>
      <c r="PKZ216" s="123"/>
      <c r="PLA216" s="123"/>
      <c r="PLB216" s="123"/>
      <c r="PLC216" s="123"/>
      <c r="PLD216" s="123"/>
      <c r="PLE216" s="122"/>
      <c r="PLF216" s="123"/>
      <c r="PLG216" s="123"/>
      <c r="PLH216" s="123"/>
      <c r="PLI216" s="123"/>
      <c r="PLJ216" s="123"/>
      <c r="PLK216" s="123"/>
      <c r="PLL216" s="123"/>
      <c r="PLM216" s="123"/>
      <c r="PLN216" s="123"/>
      <c r="PLO216" s="123"/>
      <c r="PLP216" s="123"/>
      <c r="PLQ216" s="123"/>
      <c r="PLR216" s="123"/>
      <c r="PLS216" s="123"/>
      <c r="PLT216" s="123"/>
      <c r="PLU216" s="123"/>
      <c r="PLV216" s="123"/>
      <c r="PLW216" s="123"/>
      <c r="PLX216" s="123"/>
      <c r="PLY216" s="123"/>
      <c r="PLZ216" s="123"/>
      <c r="PMA216" s="122"/>
      <c r="PMB216" s="123"/>
      <c r="PMC216" s="123"/>
      <c r="PMD216" s="123"/>
      <c r="PME216" s="123"/>
      <c r="PMF216" s="123"/>
      <c r="PMG216" s="123"/>
      <c r="PMH216" s="123"/>
      <c r="PMI216" s="123"/>
      <c r="PMJ216" s="123"/>
      <c r="PMK216" s="123"/>
      <c r="PML216" s="123"/>
      <c r="PMM216" s="123"/>
      <c r="PMN216" s="123"/>
      <c r="PMO216" s="123"/>
      <c r="PMP216" s="123"/>
      <c r="PMQ216" s="123"/>
      <c r="PMR216" s="123"/>
      <c r="PMS216" s="123"/>
      <c r="PMT216" s="123"/>
      <c r="PMU216" s="123"/>
      <c r="PMV216" s="123"/>
      <c r="PMW216" s="122"/>
      <c r="PMX216" s="123"/>
      <c r="PMY216" s="123"/>
      <c r="PMZ216" s="123"/>
      <c r="PNA216" s="123"/>
      <c r="PNB216" s="123"/>
      <c r="PNC216" s="123"/>
      <c r="PND216" s="123"/>
      <c r="PNE216" s="123"/>
      <c r="PNF216" s="123"/>
      <c r="PNG216" s="123"/>
      <c r="PNH216" s="123"/>
      <c r="PNI216" s="123"/>
      <c r="PNJ216" s="123"/>
      <c r="PNK216" s="123"/>
      <c r="PNL216" s="123"/>
      <c r="PNM216" s="123"/>
      <c r="PNN216" s="123"/>
      <c r="PNO216" s="123"/>
      <c r="PNP216" s="123"/>
      <c r="PNQ216" s="123"/>
      <c r="PNR216" s="123"/>
      <c r="PNS216" s="122"/>
      <c r="PNT216" s="123"/>
      <c r="PNU216" s="123"/>
      <c r="PNV216" s="123"/>
      <c r="PNW216" s="123"/>
      <c r="PNX216" s="123"/>
      <c r="PNY216" s="123"/>
      <c r="PNZ216" s="123"/>
      <c r="POA216" s="123"/>
      <c r="POB216" s="123"/>
      <c r="POC216" s="123"/>
      <c r="POD216" s="123"/>
      <c r="POE216" s="123"/>
      <c r="POF216" s="123"/>
      <c r="POG216" s="123"/>
      <c r="POH216" s="123"/>
      <c r="POI216" s="123"/>
      <c r="POJ216" s="123"/>
      <c r="POK216" s="123"/>
      <c r="POL216" s="123"/>
      <c r="POM216" s="123"/>
      <c r="PON216" s="123"/>
      <c r="POO216" s="122"/>
      <c r="POP216" s="123"/>
      <c r="POQ216" s="123"/>
      <c r="POR216" s="123"/>
      <c r="POS216" s="123"/>
      <c r="POT216" s="123"/>
      <c r="POU216" s="123"/>
      <c r="POV216" s="123"/>
      <c r="POW216" s="123"/>
      <c r="POX216" s="123"/>
      <c r="POY216" s="123"/>
      <c r="POZ216" s="123"/>
      <c r="PPA216" s="123"/>
      <c r="PPB216" s="123"/>
      <c r="PPC216" s="123"/>
      <c r="PPD216" s="123"/>
      <c r="PPE216" s="123"/>
      <c r="PPF216" s="123"/>
      <c r="PPG216" s="123"/>
      <c r="PPH216" s="123"/>
      <c r="PPI216" s="123"/>
      <c r="PPJ216" s="123"/>
      <c r="PPK216" s="122"/>
      <c r="PPL216" s="123"/>
      <c r="PPM216" s="123"/>
      <c r="PPN216" s="123"/>
      <c r="PPO216" s="123"/>
      <c r="PPP216" s="123"/>
      <c r="PPQ216" s="123"/>
      <c r="PPR216" s="123"/>
      <c r="PPS216" s="123"/>
      <c r="PPT216" s="123"/>
      <c r="PPU216" s="123"/>
      <c r="PPV216" s="123"/>
      <c r="PPW216" s="123"/>
      <c r="PPX216" s="123"/>
      <c r="PPY216" s="123"/>
      <c r="PPZ216" s="123"/>
      <c r="PQA216" s="123"/>
      <c r="PQB216" s="123"/>
      <c r="PQC216" s="123"/>
      <c r="PQD216" s="123"/>
      <c r="PQE216" s="123"/>
      <c r="PQF216" s="123"/>
      <c r="PQG216" s="122"/>
      <c r="PQH216" s="123"/>
      <c r="PQI216" s="123"/>
      <c r="PQJ216" s="123"/>
      <c r="PQK216" s="123"/>
      <c r="PQL216" s="123"/>
      <c r="PQM216" s="123"/>
      <c r="PQN216" s="123"/>
      <c r="PQO216" s="123"/>
      <c r="PQP216" s="123"/>
      <c r="PQQ216" s="123"/>
      <c r="PQR216" s="123"/>
      <c r="PQS216" s="123"/>
      <c r="PQT216" s="123"/>
      <c r="PQU216" s="123"/>
      <c r="PQV216" s="123"/>
      <c r="PQW216" s="123"/>
      <c r="PQX216" s="123"/>
      <c r="PQY216" s="123"/>
      <c r="PQZ216" s="123"/>
      <c r="PRA216" s="123"/>
      <c r="PRB216" s="123"/>
      <c r="PRC216" s="122"/>
      <c r="PRD216" s="123"/>
      <c r="PRE216" s="123"/>
      <c r="PRF216" s="123"/>
      <c r="PRG216" s="123"/>
      <c r="PRH216" s="123"/>
      <c r="PRI216" s="123"/>
      <c r="PRJ216" s="123"/>
      <c r="PRK216" s="123"/>
      <c r="PRL216" s="123"/>
      <c r="PRM216" s="123"/>
      <c r="PRN216" s="123"/>
      <c r="PRO216" s="123"/>
      <c r="PRP216" s="123"/>
      <c r="PRQ216" s="123"/>
      <c r="PRR216" s="123"/>
      <c r="PRS216" s="123"/>
      <c r="PRT216" s="123"/>
      <c r="PRU216" s="123"/>
      <c r="PRV216" s="123"/>
      <c r="PRW216" s="123"/>
      <c r="PRX216" s="123"/>
      <c r="PRY216" s="122"/>
      <c r="PRZ216" s="123"/>
      <c r="PSA216" s="123"/>
      <c r="PSB216" s="123"/>
      <c r="PSC216" s="123"/>
      <c r="PSD216" s="123"/>
      <c r="PSE216" s="123"/>
      <c r="PSF216" s="123"/>
      <c r="PSG216" s="123"/>
      <c r="PSH216" s="123"/>
      <c r="PSI216" s="123"/>
      <c r="PSJ216" s="123"/>
      <c r="PSK216" s="123"/>
      <c r="PSL216" s="123"/>
      <c r="PSM216" s="123"/>
      <c r="PSN216" s="123"/>
      <c r="PSO216" s="123"/>
      <c r="PSP216" s="123"/>
      <c r="PSQ216" s="123"/>
      <c r="PSR216" s="123"/>
      <c r="PSS216" s="123"/>
      <c r="PST216" s="123"/>
      <c r="PSU216" s="122"/>
      <c r="PSV216" s="123"/>
      <c r="PSW216" s="123"/>
      <c r="PSX216" s="123"/>
      <c r="PSY216" s="123"/>
      <c r="PSZ216" s="123"/>
      <c r="PTA216" s="123"/>
      <c r="PTB216" s="123"/>
      <c r="PTC216" s="123"/>
      <c r="PTD216" s="123"/>
      <c r="PTE216" s="123"/>
      <c r="PTF216" s="123"/>
      <c r="PTG216" s="123"/>
      <c r="PTH216" s="123"/>
      <c r="PTI216" s="123"/>
      <c r="PTJ216" s="123"/>
      <c r="PTK216" s="123"/>
      <c r="PTL216" s="123"/>
      <c r="PTM216" s="123"/>
      <c r="PTN216" s="123"/>
      <c r="PTO216" s="123"/>
      <c r="PTP216" s="123"/>
      <c r="PTQ216" s="122"/>
      <c r="PTR216" s="123"/>
      <c r="PTS216" s="123"/>
      <c r="PTT216" s="123"/>
      <c r="PTU216" s="123"/>
      <c r="PTV216" s="123"/>
      <c r="PTW216" s="123"/>
      <c r="PTX216" s="123"/>
      <c r="PTY216" s="123"/>
      <c r="PTZ216" s="123"/>
      <c r="PUA216" s="123"/>
      <c r="PUB216" s="123"/>
      <c r="PUC216" s="123"/>
      <c r="PUD216" s="123"/>
      <c r="PUE216" s="123"/>
      <c r="PUF216" s="123"/>
      <c r="PUG216" s="123"/>
      <c r="PUH216" s="123"/>
      <c r="PUI216" s="123"/>
      <c r="PUJ216" s="123"/>
      <c r="PUK216" s="123"/>
      <c r="PUL216" s="123"/>
      <c r="PUM216" s="122"/>
      <c r="PUN216" s="123"/>
      <c r="PUO216" s="123"/>
      <c r="PUP216" s="123"/>
      <c r="PUQ216" s="123"/>
      <c r="PUR216" s="123"/>
      <c r="PUS216" s="123"/>
      <c r="PUT216" s="123"/>
      <c r="PUU216" s="123"/>
      <c r="PUV216" s="123"/>
      <c r="PUW216" s="123"/>
      <c r="PUX216" s="123"/>
      <c r="PUY216" s="123"/>
      <c r="PUZ216" s="123"/>
      <c r="PVA216" s="123"/>
      <c r="PVB216" s="123"/>
      <c r="PVC216" s="123"/>
      <c r="PVD216" s="123"/>
      <c r="PVE216" s="123"/>
      <c r="PVF216" s="123"/>
      <c r="PVG216" s="123"/>
      <c r="PVH216" s="123"/>
      <c r="PVI216" s="122"/>
      <c r="PVJ216" s="123"/>
      <c r="PVK216" s="123"/>
      <c r="PVL216" s="123"/>
      <c r="PVM216" s="123"/>
      <c r="PVN216" s="123"/>
      <c r="PVO216" s="123"/>
      <c r="PVP216" s="123"/>
      <c r="PVQ216" s="123"/>
      <c r="PVR216" s="123"/>
      <c r="PVS216" s="123"/>
      <c r="PVT216" s="123"/>
      <c r="PVU216" s="123"/>
      <c r="PVV216" s="123"/>
      <c r="PVW216" s="123"/>
      <c r="PVX216" s="123"/>
      <c r="PVY216" s="123"/>
      <c r="PVZ216" s="123"/>
      <c r="PWA216" s="123"/>
      <c r="PWB216" s="123"/>
      <c r="PWC216" s="123"/>
      <c r="PWD216" s="123"/>
      <c r="PWE216" s="122"/>
      <c r="PWF216" s="123"/>
      <c r="PWG216" s="123"/>
      <c r="PWH216" s="123"/>
      <c r="PWI216" s="123"/>
      <c r="PWJ216" s="123"/>
      <c r="PWK216" s="123"/>
      <c r="PWL216" s="123"/>
      <c r="PWM216" s="123"/>
      <c r="PWN216" s="123"/>
      <c r="PWO216" s="123"/>
      <c r="PWP216" s="123"/>
      <c r="PWQ216" s="123"/>
      <c r="PWR216" s="123"/>
      <c r="PWS216" s="123"/>
      <c r="PWT216" s="123"/>
      <c r="PWU216" s="123"/>
      <c r="PWV216" s="123"/>
      <c r="PWW216" s="123"/>
      <c r="PWX216" s="123"/>
      <c r="PWY216" s="123"/>
      <c r="PWZ216" s="123"/>
      <c r="PXA216" s="122"/>
      <c r="PXB216" s="123"/>
      <c r="PXC216" s="123"/>
      <c r="PXD216" s="123"/>
      <c r="PXE216" s="123"/>
      <c r="PXF216" s="123"/>
      <c r="PXG216" s="123"/>
      <c r="PXH216" s="123"/>
      <c r="PXI216" s="123"/>
      <c r="PXJ216" s="123"/>
      <c r="PXK216" s="123"/>
      <c r="PXL216" s="123"/>
      <c r="PXM216" s="123"/>
      <c r="PXN216" s="123"/>
      <c r="PXO216" s="123"/>
      <c r="PXP216" s="123"/>
      <c r="PXQ216" s="123"/>
      <c r="PXR216" s="123"/>
      <c r="PXS216" s="123"/>
      <c r="PXT216" s="123"/>
      <c r="PXU216" s="123"/>
      <c r="PXV216" s="123"/>
      <c r="PXW216" s="122"/>
      <c r="PXX216" s="123"/>
      <c r="PXY216" s="123"/>
      <c r="PXZ216" s="123"/>
      <c r="PYA216" s="123"/>
      <c r="PYB216" s="123"/>
      <c r="PYC216" s="123"/>
      <c r="PYD216" s="123"/>
      <c r="PYE216" s="123"/>
      <c r="PYF216" s="123"/>
      <c r="PYG216" s="123"/>
      <c r="PYH216" s="123"/>
      <c r="PYI216" s="123"/>
      <c r="PYJ216" s="123"/>
      <c r="PYK216" s="123"/>
      <c r="PYL216" s="123"/>
      <c r="PYM216" s="123"/>
      <c r="PYN216" s="123"/>
      <c r="PYO216" s="123"/>
      <c r="PYP216" s="123"/>
      <c r="PYQ216" s="123"/>
      <c r="PYR216" s="123"/>
      <c r="PYS216" s="122"/>
      <c r="PYT216" s="123"/>
      <c r="PYU216" s="123"/>
      <c r="PYV216" s="123"/>
      <c r="PYW216" s="123"/>
      <c r="PYX216" s="123"/>
      <c r="PYY216" s="123"/>
      <c r="PYZ216" s="123"/>
      <c r="PZA216" s="123"/>
      <c r="PZB216" s="123"/>
      <c r="PZC216" s="123"/>
      <c r="PZD216" s="123"/>
      <c r="PZE216" s="123"/>
      <c r="PZF216" s="123"/>
      <c r="PZG216" s="123"/>
      <c r="PZH216" s="123"/>
      <c r="PZI216" s="123"/>
      <c r="PZJ216" s="123"/>
      <c r="PZK216" s="123"/>
      <c r="PZL216" s="123"/>
      <c r="PZM216" s="123"/>
      <c r="PZN216" s="123"/>
      <c r="PZO216" s="122"/>
      <c r="PZP216" s="123"/>
      <c r="PZQ216" s="123"/>
      <c r="PZR216" s="123"/>
      <c r="PZS216" s="123"/>
      <c r="PZT216" s="123"/>
      <c r="PZU216" s="123"/>
      <c r="PZV216" s="123"/>
      <c r="PZW216" s="123"/>
      <c r="PZX216" s="123"/>
      <c r="PZY216" s="123"/>
      <c r="PZZ216" s="123"/>
      <c r="QAA216" s="123"/>
      <c r="QAB216" s="123"/>
      <c r="QAC216" s="123"/>
      <c r="QAD216" s="123"/>
      <c r="QAE216" s="123"/>
      <c r="QAF216" s="123"/>
      <c r="QAG216" s="123"/>
      <c r="QAH216" s="123"/>
      <c r="QAI216" s="123"/>
      <c r="QAJ216" s="123"/>
      <c r="QAK216" s="122"/>
      <c r="QAL216" s="123"/>
      <c r="QAM216" s="123"/>
      <c r="QAN216" s="123"/>
      <c r="QAO216" s="123"/>
      <c r="QAP216" s="123"/>
      <c r="QAQ216" s="123"/>
      <c r="QAR216" s="123"/>
      <c r="QAS216" s="123"/>
      <c r="QAT216" s="123"/>
      <c r="QAU216" s="123"/>
      <c r="QAV216" s="123"/>
      <c r="QAW216" s="123"/>
      <c r="QAX216" s="123"/>
      <c r="QAY216" s="123"/>
      <c r="QAZ216" s="123"/>
      <c r="QBA216" s="123"/>
      <c r="QBB216" s="123"/>
      <c r="QBC216" s="123"/>
      <c r="QBD216" s="123"/>
      <c r="QBE216" s="123"/>
      <c r="QBF216" s="123"/>
      <c r="QBG216" s="122"/>
      <c r="QBH216" s="123"/>
      <c r="QBI216" s="123"/>
      <c r="QBJ216" s="123"/>
      <c r="QBK216" s="123"/>
      <c r="QBL216" s="123"/>
      <c r="QBM216" s="123"/>
      <c r="QBN216" s="123"/>
      <c r="QBO216" s="123"/>
      <c r="QBP216" s="123"/>
      <c r="QBQ216" s="123"/>
      <c r="QBR216" s="123"/>
      <c r="QBS216" s="123"/>
      <c r="QBT216" s="123"/>
      <c r="QBU216" s="123"/>
      <c r="QBV216" s="123"/>
      <c r="QBW216" s="123"/>
      <c r="QBX216" s="123"/>
      <c r="QBY216" s="123"/>
      <c r="QBZ216" s="123"/>
      <c r="QCA216" s="123"/>
      <c r="QCB216" s="123"/>
      <c r="QCC216" s="122"/>
      <c r="QCD216" s="123"/>
      <c r="QCE216" s="123"/>
      <c r="QCF216" s="123"/>
      <c r="QCG216" s="123"/>
      <c r="QCH216" s="123"/>
      <c r="QCI216" s="123"/>
      <c r="QCJ216" s="123"/>
      <c r="QCK216" s="123"/>
      <c r="QCL216" s="123"/>
      <c r="QCM216" s="123"/>
      <c r="QCN216" s="123"/>
      <c r="QCO216" s="123"/>
      <c r="QCP216" s="123"/>
      <c r="QCQ216" s="123"/>
      <c r="QCR216" s="123"/>
      <c r="QCS216" s="123"/>
      <c r="QCT216" s="123"/>
      <c r="QCU216" s="123"/>
      <c r="QCV216" s="123"/>
      <c r="QCW216" s="123"/>
      <c r="QCX216" s="123"/>
      <c r="QCY216" s="122"/>
      <c r="QCZ216" s="123"/>
      <c r="QDA216" s="123"/>
      <c r="QDB216" s="123"/>
      <c r="QDC216" s="123"/>
      <c r="QDD216" s="123"/>
      <c r="QDE216" s="123"/>
      <c r="QDF216" s="123"/>
      <c r="QDG216" s="123"/>
      <c r="QDH216" s="123"/>
      <c r="QDI216" s="123"/>
      <c r="QDJ216" s="123"/>
      <c r="QDK216" s="123"/>
      <c r="QDL216" s="123"/>
      <c r="QDM216" s="123"/>
      <c r="QDN216" s="123"/>
      <c r="QDO216" s="123"/>
      <c r="QDP216" s="123"/>
      <c r="QDQ216" s="123"/>
      <c r="QDR216" s="123"/>
      <c r="QDS216" s="123"/>
      <c r="QDT216" s="123"/>
      <c r="QDU216" s="122"/>
      <c r="QDV216" s="123"/>
      <c r="QDW216" s="123"/>
      <c r="QDX216" s="123"/>
      <c r="QDY216" s="123"/>
      <c r="QDZ216" s="123"/>
      <c r="QEA216" s="123"/>
      <c r="QEB216" s="123"/>
      <c r="QEC216" s="123"/>
      <c r="QED216" s="123"/>
      <c r="QEE216" s="123"/>
      <c r="QEF216" s="123"/>
      <c r="QEG216" s="123"/>
      <c r="QEH216" s="123"/>
      <c r="QEI216" s="123"/>
      <c r="QEJ216" s="123"/>
      <c r="QEK216" s="123"/>
      <c r="QEL216" s="123"/>
      <c r="QEM216" s="123"/>
      <c r="QEN216" s="123"/>
      <c r="QEO216" s="123"/>
      <c r="QEP216" s="123"/>
      <c r="QEQ216" s="122"/>
      <c r="QER216" s="123"/>
      <c r="QES216" s="123"/>
      <c r="QET216" s="123"/>
      <c r="QEU216" s="123"/>
      <c r="QEV216" s="123"/>
      <c r="QEW216" s="123"/>
      <c r="QEX216" s="123"/>
      <c r="QEY216" s="123"/>
      <c r="QEZ216" s="123"/>
      <c r="QFA216" s="123"/>
      <c r="QFB216" s="123"/>
      <c r="QFC216" s="123"/>
      <c r="QFD216" s="123"/>
      <c r="QFE216" s="123"/>
      <c r="QFF216" s="123"/>
      <c r="QFG216" s="123"/>
      <c r="QFH216" s="123"/>
      <c r="QFI216" s="123"/>
      <c r="QFJ216" s="123"/>
      <c r="QFK216" s="123"/>
      <c r="QFL216" s="123"/>
      <c r="QFM216" s="122"/>
      <c r="QFN216" s="123"/>
      <c r="QFO216" s="123"/>
      <c r="QFP216" s="123"/>
      <c r="QFQ216" s="123"/>
      <c r="QFR216" s="123"/>
      <c r="QFS216" s="123"/>
      <c r="QFT216" s="123"/>
      <c r="QFU216" s="123"/>
      <c r="QFV216" s="123"/>
      <c r="QFW216" s="123"/>
      <c r="QFX216" s="123"/>
      <c r="QFY216" s="123"/>
      <c r="QFZ216" s="123"/>
      <c r="QGA216" s="123"/>
      <c r="QGB216" s="123"/>
      <c r="QGC216" s="123"/>
      <c r="QGD216" s="123"/>
      <c r="QGE216" s="123"/>
      <c r="QGF216" s="123"/>
      <c r="QGG216" s="123"/>
      <c r="QGH216" s="123"/>
      <c r="QGI216" s="122"/>
      <c r="QGJ216" s="123"/>
      <c r="QGK216" s="123"/>
      <c r="QGL216" s="123"/>
      <c r="QGM216" s="123"/>
      <c r="QGN216" s="123"/>
      <c r="QGO216" s="123"/>
      <c r="QGP216" s="123"/>
      <c r="QGQ216" s="123"/>
      <c r="QGR216" s="123"/>
      <c r="QGS216" s="123"/>
      <c r="QGT216" s="123"/>
      <c r="QGU216" s="123"/>
      <c r="QGV216" s="123"/>
      <c r="QGW216" s="123"/>
      <c r="QGX216" s="123"/>
      <c r="QGY216" s="123"/>
      <c r="QGZ216" s="123"/>
      <c r="QHA216" s="123"/>
      <c r="QHB216" s="123"/>
      <c r="QHC216" s="123"/>
      <c r="QHD216" s="123"/>
      <c r="QHE216" s="122"/>
      <c r="QHF216" s="123"/>
      <c r="QHG216" s="123"/>
      <c r="QHH216" s="123"/>
      <c r="QHI216" s="123"/>
      <c r="QHJ216" s="123"/>
      <c r="QHK216" s="123"/>
      <c r="QHL216" s="123"/>
      <c r="QHM216" s="123"/>
      <c r="QHN216" s="123"/>
      <c r="QHO216" s="123"/>
      <c r="QHP216" s="123"/>
      <c r="QHQ216" s="123"/>
      <c r="QHR216" s="123"/>
      <c r="QHS216" s="123"/>
      <c r="QHT216" s="123"/>
      <c r="QHU216" s="123"/>
      <c r="QHV216" s="123"/>
      <c r="QHW216" s="123"/>
      <c r="QHX216" s="123"/>
      <c r="QHY216" s="123"/>
      <c r="QHZ216" s="123"/>
      <c r="QIA216" s="122"/>
      <c r="QIB216" s="123"/>
      <c r="QIC216" s="123"/>
      <c r="QID216" s="123"/>
      <c r="QIE216" s="123"/>
      <c r="QIF216" s="123"/>
      <c r="QIG216" s="123"/>
      <c r="QIH216" s="123"/>
      <c r="QII216" s="123"/>
      <c r="QIJ216" s="123"/>
      <c r="QIK216" s="123"/>
      <c r="QIL216" s="123"/>
      <c r="QIM216" s="123"/>
      <c r="QIN216" s="123"/>
      <c r="QIO216" s="123"/>
      <c r="QIP216" s="123"/>
      <c r="QIQ216" s="123"/>
      <c r="QIR216" s="123"/>
      <c r="QIS216" s="123"/>
      <c r="QIT216" s="123"/>
      <c r="QIU216" s="123"/>
      <c r="QIV216" s="123"/>
      <c r="QIW216" s="122"/>
      <c r="QIX216" s="123"/>
      <c r="QIY216" s="123"/>
      <c r="QIZ216" s="123"/>
      <c r="QJA216" s="123"/>
      <c r="QJB216" s="123"/>
      <c r="QJC216" s="123"/>
      <c r="QJD216" s="123"/>
      <c r="QJE216" s="123"/>
      <c r="QJF216" s="123"/>
      <c r="QJG216" s="123"/>
      <c r="QJH216" s="123"/>
      <c r="QJI216" s="123"/>
      <c r="QJJ216" s="123"/>
      <c r="QJK216" s="123"/>
      <c r="QJL216" s="123"/>
      <c r="QJM216" s="123"/>
      <c r="QJN216" s="123"/>
      <c r="QJO216" s="123"/>
      <c r="QJP216" s="123"/>
      <c r="QJQ216" s="123"/>
      <c r="QJR216" s="123"/>
      <c r="QJS216" s="122"/>
      <c r="QJT216" s="123"/>
      <c r="QJU216" s="123"/>
      <c r="QJV216" s="123"/>
      <c r="QJW216" s="123"/>
      <c r="QJX216" s="123"/>
      <c r="QJY216" s="123"/>
      <c r="QJZ216" s="123"/>
      <c r="QKA216" s="123"/>
      <c r="QKB216" s="123"/>
      <c r="QKC216" s="123"/>
      <c r="QKD216" s="123"/>
      <c r="QKE216" s="123"/>
      <c r="QKF216" s="123"/>
      <c r="QKG216" s="123"/>
      <c r="QKH216" s="123"/>
      <c r="QKI216" s="123"/>
      <c r="QKJ216" s="123"/>
      <c r="QKK216" s="123"/>
      <c r="QKL216" s="123"/>
      <c r="QKM216" s="123"/>
      <c r="QKN216" s="123"/>
      <c r="QKO216" s="122"/>
      <c r="QKP216" s="123"/>
      <c r="QKQ216" s="123"/>
      <c r="QKR216" s="123"/>
      <c r="QKS216" s="123"/>
      <c r="QKT216" s="123"/>
      <c r="QKU216" s="123"/>
      <c r="QKV216" s="123"/>
      <c r="QKW216" s="123"/>
      <c r="QKX216" s="123"/>
      <c r="QKY216" s="123"/>
      <c r="QKZ216" s="123"/>
      <c r="QLA216" s="123"/>
      <c r="QLB216" s="123"/>
      <c r="QLC216" s="123"/>
      <c r="QLD216" s="123"/>
      <c r="QLE216" s="123"/>
      <c r="QLF216" s="123"/>
      <c r="QLG216" s="123"/>
      <c r="QLH216" s="123"/>
      <c r="QLI216" s="123"/>
      <c r="QLJ216" s="123"/>
      <c r="QLK216" s="122"/>
      <c r="QLL216" s="123"/>
      <c r="QLM216" s="123"/>
      <c r="QLN216" s="123"/>
      <c r="QLO216" s="123"/>
      <c r="QLP216" s="123"/>
      <c r="QLQ216" s="123"/>
      <c r="QLR216" s="123"/>
      <c r="QLS216" s="123"/>
      <c r="QLT216" s="123"/>
      <c r="QLU216" s="123"/>
      <c r="QLV216" s="123"/>
      <c r="QLW216" s="123"/>
      <c r="QLX216" s="123"/>
      <c r="QLY216" s="123"/>
      <c r="QLZ216" s="123"/>
      <c r="QMA216" s="123"/>
      <c r="QMB216" s="123"/>
      <c r="QMC216" s="123"/>
      <c r="QMD216" s="123"/>
      <c r="QME216" s="123"/>
      <c r="QMF216" s="123"/>
      <c r="QMG216" s="122"/>
      <c r="QMH216" s="123"/>
      <c r="QMI216" s="123"/>
      <c r="QMJ216" s="123"/>
      <c r="QMK216" s="123"/>
      <c r="QML216" s="123"/>
      <c r="QMM216" s="123"/>
      <c r="QMN216" s="123"/>
      <c r="QMO216" s="123"/>
      <c r="QMP216" s="123"/>
      <c r="QMQ216" s="123"/>
      <c r="QMR216" s="123"/>
      <c r="QMS216" s="123"/>
      <c r="QMT216" s="123"/>
      <c r="QMU216" s="123"/>
      <c r="QMV216" s="123"/>
      <c r="QMW216" s="123"/>
      <c r="QMX216" s="123"/>
      <c r="QMY216" s="123"/>
      <c r="QMZ216" s="123"/>
      <c r="QNA216" s="123"/>
      <c r="QNB216" s="123"/>
      <c r="QNC216" s="122"/>
      <c r="QND216" s="123"/>
      <c r="QNE216" s="123"/>
      <c r="QNF216" s="123"/>
      <c r="QNG216" s="123"/>
      <c r="QNH216" s="123"/>
      <c r="QNI216" s="123"/>
      <c r="QNJ216" s="123"/>
      <c r="QNK216" s="123"/>
      <c r="QNL216" s="123"/>
      <c r="QNM216" s="123"/>
      <c r="QNN216" s="123"/>
      <c r="QNO216" s="123"/>
      <c r="QNP216" s="123"/>
      <c r="QNQ216" s="123"/>
      <c r="QNR216" s="123"/>
      <c r="QNS216" s="123"/>
      <c r="QNT216" s="123"/>
      <c r="QNU216" s="123"/>
      <c r="QNV216" s="123"/>
      <c r="QNW216" s="123"/>
      <c r="QNX216" s="123"/>
      <c r="QNY216" s="122"/>
      <c r="QNZ216" s="123"/>
      <c r="QOA216" s="123"/>
      <c r="QOB216" s="123"/>
      <c r="QOC216" s="123"/>
      <c r="QOD216" s="123"/>
      <c r="QOE216" s="123"/>
      <c r="QOF216" s="123"/>
      <c r="QOG216" s="123"/>
      <c r="QOH216" s="123"/>
      <c r="QOI216" s="123"/>
      <c r="QOJ216" s="123"/>
      <c r="QOK216" s="123"/>
      <c r="QOL216" s="123"/>
      <c r="QOM216" s="123"/>
      <c r="QON216" s="123"/>
      <c r="QOO216" s="123"/>
      <c r="QOP216" s="123"/>
      <c r="QOQ216" s="123"/>
      <c r="QOR216" s="123"/>
      <c r="QOS216" s="123"/>
      <c r="QOT216" s="123"/>
      <c r="QOU216" s="122"/>
      <c r="QOV216" s="123"/>
      <c r="QOW216" s="123"/>
      <c r="QOX216" s="123"/>
      <c r="QOY216" s="123"/>
      <c r="QOZ216" s="123"/>
      <c r="QPA216" s="123"/>
      <c r="QPB216" s="123"/>
      <c r="QPC216" s="123"/>
      <c r="QPD216" s="123"/>
      <c r="QPE216" s="123"/>
      <c r="QPF216" s="123"/>
      <c r="QPG216" s="123"/>
      <c r="QPH216" s="123"/>
      <c r="QPI216" s="123"/>
      <c r="QPJ216" s="123"/>
      <c r="QPK216" s="123"/>
      <c r="QPL216" s="123"/>
      <c r="QPM216" s="123"/>
      <c r="QPN216" s="123"/>
      <c r="QPO216" s="123"/>
      <c r="QPP216" s="123"/>
      <c r="QPQ216" s="122"/>
      <c r="QPR216" s="123"/>
      <c r="QPS216" s="123"/>
      <c r="QPT216" s="123"/>
      <c r="QPU216" s="123"/>
      <c r="QPV216" s="123"/>
      <c r="QPW216" s="123"/>
      <c r="QPX216" s="123"/>
      <c r="QPY216" s="123"/>
      <c r="QPZ216" s="123"/>
      <c r="QQA216" s="123"/>
      <c r="QQB216" s="123"/>
      <c r="QQC216" s="123"/>
      <c r="QQD216" s="123"/>
      <c r="QQE216" s="123"/>
      <c r="QQF216" s="123"/>
      <c r="QQG216" s="123"/>
      <c r="QQH216" s="123"/>
      <c r="QQI216" s="123"/>
      <c r="QQJ216" s="123"/>
      <c r="QQK216" s="123"/>
      <c r="QQL216" s="123"/>
      <c r="QQM216" s="122"/>
      <c r="QQN216" s="123"/>
      <c r="QQO216" s="123"/>
      <c r="QQP216" s="123"/>
      <c r="QQQ216" s="123"/>
      <c r="QQR216" s="123"/>
      <c r="QQS216" s="123"/>
      <c r="QQT216" s="123"/>
      <c r="QQU216" s="123"/>
      <c r="QQV216" s="123"/>
      <c r="QQW216" s="123"/>
      <c r="QQX216" s="123"/>
      <c r="QQY216" s="123"/>
      <c r="QQZ216" s="123"/>
      <c r="QRA216" s="123"/>
      <c r="QRB216" s="123"/>
      <c r="QRC216" s="123"/>
      <c r="QRD216" s="123"/>
      <c r="QRE216" s="123"/>
      <c r="QRF216" s="123"/>
      <c r="QRG216" s="123"/>
      <c r="QRH216" s="123"/>
      <c r="QRI216" s="122"/>
      <c r="QRJ216" s="123"/>
      <c r="QRK216" s="123"/>
      <c r="QRL216" s="123"/>
      <c r="QRM216" s="123"/>
      <c r="QRN216" s="123"/>
      <c r="QRO216" s="123"/>
      <c r="QRP216" s="123"/>
      <c r="QRQ216" s="123"/>
      <c r="QRR216" s="123"/>
      <c r="QRS216" s="123"/>
      <c r="QRT216" s="123"/>
      <c r="QRU216" s="123"/>
      <c r="QRV216" s="123"/>
      <c r="QRW216" s="123"/>
      <c r="QRX216" s="123"/>
      <c r="QRY216" s="123"/>
      <c r="QRZ216" s="123"/>
      <c r="QSA216" s="123"/>
      <c r="QSB216" s="123"/>
      <c r="QSC216" s="123"/>
      <c r="QSD216" s="123"/>
      <c r="QSE216" s="122"/>
      <c r="QSF216" s="123"/>
      <c r="QSG216" s="123"/>
      <c r="QSH216" s="123"/>
      <c r="QSI216" s="123"/>
      <c r="QSJ216" s="123"/>
      <c r="QSK216" s="123"/>
      <c r="QSL216" s="123"/>
      <c r="QSM216" s="123"/>
      <c r="QSN216" s="123"/>
      <c r="QSO216" s="123"/>
      <c r="QSP216" s="123"/>
      <c r="QSQ216" s="123"/>
      <c r="QSR216" s="123"/>
      <c r="QSS216" s="123"/>
      <c r="QST216" s="123"/>
      <c r="QSU216" s="123"/>
      <c r="QSV216" s="123"/>
      <c r="QSW216" s="123"/>
      <c r="QSX216" s="123"/>
      <c r="QSY216" s="123"/>
      <c r="QSZ216" s="123"/>
      <c r="QTA216" s="122"/>
      <c r="QTB216" s="123"/>
      <c r="QTC216" s="123"/>
      <c r="QTD216" s="123"/>
      <c r="QTE216" s="123"/>
      <c r="QTF216" s="123"/>
      <c r="QTG216" s="123"/>
      <c r="QTH216" s="123"/>
      <c r="QTI216" s="123"/>
      <c r="QTJ216" s="123"/>
      <c r="QTK216" s="123"/>
      <c r="QTL216" s="123"/>
      <c r="QTM216" s="123"/>
      <c r="QTN216" s="123"/>
      <c r="QTO216" s="123"/>
      <c r="QTP216" s="123"/>
      <c r="QTQ216" s="123"/>
      <c r="QTR216" s="123"/>
      <c r="QTS216" s="123"/>
      <c r="QTT216" s="123"/>
      <c r="QTU216" s="123"/>
      <c r="QTV216" s="123"/>
      <c r="QTW216" s="122"/>
      <c r="QTX216" s="123"/>
      <c r="QTY216" s="123"/>
      <c r="QTZ216" s="123"/>
      <c r="QUA216" s="123"/>
      <c r="QUB216" s="123"/>
      <c r="QUC216" s="123"/>
      <c r="QUD216" s="123"/>
      <c r="QUE216" s="123"/>
      <c r="QUF216" s="123"/>
      <c r="QUG216" s="123"/>
      <c r="QUH216" s="123"/>
      <c r="QUI216" s="123"/>
      <c r="QUJ216" s="123"/>
      <c r="QUK216" s="123"/>
      <c r="QUL216" s="123"/>
      <c r="QUM216" s="123"/>
      <c r="QUN216" s="123"/>
      <c r="QUO216" s="123"/>
      <c r="QUP216" s="123"/>
      <c r="QUQ216" s="123"/>
      <c r="QUR216" s="123"/>
      <c r="QUS216" s="122"/>
      <c r="QUT216" s="123"/>
      <c r="QUU216" s="123"/>
      <c r="QUV216" s="123"/>
      <c r="QUW216" s="123"/>
      <c r="QUX216" s="123"/>
      <c r="QUY216" s="123"/>
      <c r="QUZ216" s="123"/>
      <c r="QVA216" s="123"/>
      <c r="QVB216" s="123"/>
      <c r="QVC216" s="123"/>
      <c r="QVD216" s="123"/>
      <c r="QVE216" s="123"/>
      <c r="QVF216" s="123"/>
      <c r="QVG216" s="123"/>
      <c r="QVH216" s="123"/>
      <c r="QVI216" s="123"/>
      <c r="QVJ216" s="123"/>
      <c r="QVK216" s="123"/>
      <c r="QVL216" s="123"/>
      <c r="QVM216" s="123"/>
      <c r="QVN216" s="123"/>
      <c r="QVO216" s="122"/>
      <c r="QVP216" s="123"/>
      <c r="QVQ216" s="123"/>
      <c r="QVR216" s="123"/>
      <c r="QVS216" s="123"/>
      <c r="QVT216" s="123"/>
      <c r="QVU216" s="123"/>
      <c r="QVV216" s="123"/>
      <c r="QVW216" s="123"/>
      <c r="QVX216" s="123"/>
      <c r="QVY216" s="123"/>
      <c r="QVZ216" s="123"/>
      <c r="QWA216" s="123"/>
      <c r="QWB216" s="123"/>
      <c r="QWC216" s="123"/>
      <c r="QWD216" s="123"/>
      <c r="QWE216" s="123"/>
      <c r="QWF216" s="123"/>
      <c r="QWG216" s="123"/>
      <c r="QWH216" s="123"/>
      <c r="QWI216" s="123"/>
      <c r="QWJ216" s="123"/>
      <c r="QWK216" s="122"/>
      <c r="QWL216" s="123"/>
      <c r="QWM216" s="123"/>
      <c r="QWN216" s="123"/>
      <c r="QWO216" s="123"/>
      <c r="QWP216" s="123"/>
      <c r="QWQ216" s="123"/>
      <c r="QWR216" s="123"/>
      <c r="QWS216" s="123"/>
      <c r="QWT216" s="123"/>
      <c r="QWU216" s="123"/>
      <c r="QWV216" s="123"/>
      <c r="QWW216" s="123"/>
      <c r="QWX216" s="123"/>
      <c r="QWY216" s="123"/>
      <c r="QWZ216" s="123"/>
      <c r="QXA216" s="123"/>
      <c r="QXB216" s="123"/>
      <c r="QXC216" s="123"/>
      <c r="QXD216" s="123"/>
      <c r="QXE216" s="123"/>
      <c r="QXF216" s="123"/>
      <c r="QXG216" s="122"/>
      <c r="QXH216" s="123"/>
      <c r="QXI216" s="123"/>
      <c r="QXJ216" s="123"/>
      <c r="QXK216" s="123"/>
      <c r="QXL216" s="123"/>
      <c r="QXM216" s="123"/>
      <c r="QXN216" s="123"/>
      <c r="QXO216" s="123"/>
      <c r="QXP216" s="123"/>
      <c r="QXQ216" s="123"/>
      <c r="QXR216" s="123"/>
      <c r="QXS216" s="123"/>
      <c r="QXT216" s="123"/>
      <c r="QXU216" s="123"/>
      <c r="QXV216" s="123"/>
      <c r="QXW216" s="123"/>
      <c r="QXX216" s="123"/>
      <c r="QXY216" s="123"/>
      <c r="QXZ216" s="123"/>
      <c r="QYA216" s="123"/>
      <c r="QYB216" s="123"/>
      <c r="QYC216" s="122"/>
      <c r="QYD216" s="123"/>
      <c r="QYE216" s="123"/>
      <c r="QYF216" s="123"/>
      <c r="QYG216" s="123"/>
      <c r="QYH216" s="123"/>
      <c r="QYI216" s="123"/>
      <c r="QYJ216" s="123"/>
      <c r="QYK216" s="123"/>
      <c r="QYL216" s="123"/>
      <c r="QYM216" s="123"/>
      <c r="QYN216" s="123"/>
      <c r="QYO216" s="123"/>
      <c r="QYP216" s="123"/>
      <c r="QYQ216" s="123"/>
      <c r="QYR216" s="123"/>
      <c r="QYS216" s="123"/>
      <c r="QYT216" s="123"/>
      <c r="QYU216" s="123"/>
      <c r="QYV216" s="123"/>
      <c r="QYW216" s="123"/>
      <c r="QYX216" s="123"/>
      <c r="QYY216" s="122"/>
      <c r="QYZ216" s="123"/>
      <c r="QZA216" s="123"/>
      <c r="QZB216" s="123"/>
      <c r="QZC216" s="123"/>
      <c r="QZD216" s="123"/>
      <c r="QZE216" s="123"/>
      <c r="QZF216" s="123"/>
      <c r="QZG216" s="123"/>
      <c r="QZH216" s="123"/>
      <c r="QZI216" s="123"/>
      <c r="QZJ216" s="123"/>
      <c r="QZK216" s="123"/>
      <c r="QZL216" s="123"/>
      <c r="QZM216" s="123"/>
      <c r="QZN216" s="123"/>
      <c r="QZO216" s="123"/>
      <c r="QZP216" s="123"/>
      <c r="QZQ216" s="123"/>
      <c r="QZR216" s="123"/>
      <c r="QZS216" s="123"/>
      <c r="QZT216" s="123"/>
      <c r="QZU216" s="122"/>
      <c r="QZV216" s="123"/>
      <c r="QZW216" s="123"/>
      <c r="QZX216" s="123"/>
      <c r="QZY216" s="123"/>
      <c r="QZZ216" s="123"/>
      <c r="RAA216" s="123"/>
      <c r="RAB216" s="123"/>
      <c r="RAC216" s="123"/>
      <c r="RAD216" s="123"/>
      <c r="RAE216" s="123"/>
      <c r="RAF216" s="123"/>
      <c r="RAG216" s="123"/>
      <c r="RAH216" s="123"/>
      <c r="RAI216" s="123"/>
      <c r="RAJ216" s="123"/>
      <c r="RAK216" s="123"/>
      <c r="RAL216" s="123"/>
      <c r="RAM216" s="123"/>
      <c r="RAN216" s="123"/>
      <c r="RAO216" s="123"/>
      <c r="RAP216" s="123"/>
      <c r="RAQ216" s="122"/>
      <c r="RAR216" s="123"/>
      <c r="RAS216" s="123"/>
      <c r="RAT216" s="123"/>
      <c r="RAU216" s="123"/>
      <c r="RAV216" s="123"/>
      <c r="RAW216" s="123"/>
      <c r="RAX216" s="123"/>
      <c r="RAY216" s="123"/>
      <c r="RAZ216" s="123"/>
      <c r="RBA216" s="123"/>
      <c r="RBB216" s="123"/>
      <c r="RBC216" s="123"/>
      <c r="RBD216" s="123"/>
      <c r="RBE216" s="123"/>
      <c r="RBF216" s="123"/>
      <c r="RBG216" s="123"/>
      <c r="RBH216" s="123"/>
      <c r="RBI216" s="123"/>
      <c r="RBJ216" s="123"/>
      <c r="RBK216" s="123"/>
      <c r="RBL216" s="123"/>
      <c r="RBM216" s="122"/>
      <c r="RBN216" s="123"/>
      <c r="RBO216" s="123"/>
      <c r="RBP216" s="123"/>
      <c r="RBQ216" s="123"/>
      <c r="RBR216" s="123"/>
      <c r="RBS216" s="123"/>
      <c r="RBT216" s="123"/>
      <c r="RBU216" s="123"/>
      <c r="RBV216" s="123"/>
      <c r="RBW216" s="123"/>
      <c r="RBX216" s="123"/>
      <c r="RBY216" s="123"/>
      <c r="RBZ216" s="123"/>
      <c r="RCA216" s="123"/>
      <c r="RCB216" s="123"/>
      <c r="RCC216" s="123"/>
      <c r="RCD216" s="123"/>
      <c r="RCE216" s="123"/>
      <c r="RCF216" s="123"/>
      <c r="RCG216" s="123"/>
      <c r="RCH216" s="123"/>
      <c r="RCI216" s="122"/>
      <c r="RCJ216" s="123"/>
      <c r="RCK216" s="123"/>
      <c r="RCL216" s="123"/>
      <c r="RCM216" s="123"/>
      <c r="RCN216" s="123"/>
      <c r="RCO216" s="123"/>
      <c r="RCP216" s="123"/>
      <c r="RCQ216" s="123"/>
      <c r="RCR216" s="123"/>
      <c r="RCS216" s="123"/>
      <c r="RCT216" s="123"/>
      <c r="RCU216" s="123"/>
      <c r="RCV216" s="123"/>
      <c r="RCW216" s="123"/>
      <c r="RCX216" s="123"/>
      <c r="RCY216" s="123"/>
      <c r="RCZ216" s="123"/>
      <c r="RDA216" s="123"/>
      <c r="RDB216" s="123"/>
      <c r="RDC216" s="123"/>
      <c r="RDD216" s="123"/>
      <c r="RDE216" s="122"/>
      <c r="RDF216" s="123"/>
      <c r="RDG216" s="123"/>
      <c r="RDH216" s="123"/>
      <c r="RDI216" s="123"/>
      <c r="RDJ216" s="123"/>
      <c r="RDK216" s="123"/>
      <c r="RDL216" s="123"/>
      <c r="RDM216" s="123"/>
      <c r="RDN216" s="123"/>
      <c r="RDO216" s="123"/>
      <c r="RDP216" s="123"/>
      <c r="RDQ216" s="123"/>
      <c r="RDR216" s="123"/>
      <c r="RDS216" s="123"/>
      <c r="RDT216" s="123"/>
      <c r="RDU216" s="123"/>
      <c r="RDV216" s="123"/>
      <c r="RDW216" s="123"/>
      <c r="RDX216" s="123"/>
      <c r="RDY216" s="123"/>
      <c r="RDZ216" s="123"/>
      <c r="REA216" s="122"/>
      <c r="REB216" s="123"/>
      <c r="REC216" s="123"/>
      <c r="RED216" s="123"/>
      <c r="REE216" s="123"/>
      <c r="REF216" s="123"/>
      <c r="REG216" s="123"/>
      <c r="REH216" s="123"/>
      <c r="REI216" s="123"/>
      <c r="REJ216" s="123"/>
      <c r="REK216" s="123"/>
      <c r="REL216" s="123"/>
      <c r="REM216" s="123"/>
      <c r="REN216" s="123"/>
      <c r="REO216" s="123"/>
      <c r="REP216" s="123"/>
      <c r="REQ216" s="123"/>
      <c r="RER216" s="123"/>
      <c r="RES216" s="123"/>
      <c r="RET216" s="123"/>
      <c r="REU216" s="123"/>
      <c r="REV216" s="123"/>
      <c r="REW216" s="122"/>
      <c r="REX216" s="123"/>
      <c r="REY216" s="123"/>
      <c r="REZ216" s="123"/>
      <c r="RFA216" s="123"/>
      <c r="RFB216" s="123"/>
      <c r="RFC216" s="123"/>
      <c r="RFD216" s="123"/>
      <c r="RFE216" s="123"/>
      <c r="RFF216" s="123"/>
      <c r="RFG216" s="123"/>
      <c r="RFH216" s="123"/>
      <c r="RFI216" s="123"/>
      <c r="RFJ216" s="123"/>
      <c r="RFK216" s="123"/>
      <c r="RFL216" s="123"/>
      <c r="RFM216" s="123"/>
      <c r="RFN216" s="123"/>
      <c r="RFO216" s="123"/>
      <c r="RFP216" s="123"/>
      <c r="RFQ216" s="123"/>
      <c r="RFR216" s="123"/>
      <c r="RFS216" s="122"/>
      <c r="RFT216" s="123"/>
      <c r="RFU216" s="123"/>
      <c r="RFV216" s="123"/>
      <c r="RFW216" s="123"/>
      <c r="RFX216" s="123"/>
      <c r="RFY216" s="123"/>
      <c r="RFZ216" s="123"/>
      <c r="RGA216" s="123"/>
      <c r="RGB216" s="123"/>
      <c r="RGC216" s="123"/>
      <c r="RGD216" s="123"/>
      <c r="RGE216" s="123"/>
      <c r="RGF216" s="123"/>
      <c r="RGG216" s="123"/>
      <c r="RGH216" s="123"/>
      <c r="RGI216" s="123"/>
      <c r="RGJ216" s="123"/>
      <c r="RGK216" s="123"/>
      <c r="RGL216" s="123"/>
      <c r="RGM216" s="123"/>
      <c r="RGN216" s="123"/>
      <c r="RGO216" s="122"/>
      <c r="RGP216" s="123"/>
      <c r="RGQ216" s="123"/>
      <c r="RGR216" s="123"/>
      <c r="RGS216" s="123"/>
      <c r="RGT216" s="123"/>
      <c r="RGU216" s="123"/>
      <c r="RGV216" s="123"/>
      <c r="RGW216" s="123"/>
      <c r="RGX216" s="123"/>
      <c r="RGY216" s="123"/>
      <c r="RGZ216" s="123"/>
      <c r="RHA216" s="123"/>
      <c r="RHB216" s="123"/>
      <c r="RHC216" s="123"/>
      <c r="RHD216" s="123"/>
      <c r="RHE216" s="123"/>
      <c r="RHF216" s="123"/>
      <c r="RHG216" s="123"/>
      <c r="RHH216" s="123"/>
      <c r="RHI216" s="123"/>
      <c r="RHJ216" s="123"/>
      <c r="RHK216" s="122"/>
      <c r="RHL216" s="123"/>
      <c r="RHM216" s="123"/>
      <c r="RHN216" s="123"/>
      <c r="RHO216" s="123"/>
      <c r="RHP216" s="123"/>
      <c r="RHQ216" s="123"/>
      <c r="RHR216" s="123"/>
      <c r="RHS216" s="123"/>
      <c r="RHT216" s="123"/>
      <c r="RHU216" s="123"/>
      <c r="RHV216" s="123"/>
      <c r="RHW216" s="123"/>
      <c r="RHX216" s="123"/>
      <c r="RHY216" s="123"/>
      <c r="RHZ216" s="123"/>
      <c r="RIA216" s="123"/>
      <c r="RIB216" s="123"/>
      <c r="RIC216" s="123"/>
      <c r="RID216" s="123"/>
      <c r="RIE216" s="123"/>
      <c r="RIF216" s="123"/>
      <c r="RIG216" s="122"/>
      <c r="RIH216" s="123"/>
      <c r="RII216" s="123"/>
      <c r="RIJ216" s="123"/>
      <c r="RIK216" s="123"/>
      <c r="RIL216" s="123"/>
      <c r="RIM216" s="123"/>
      <c r="RIN216" s="123"/>
      <c r="RIO216" s="123"/>
      <c r="RIP216" s="123"/>
      <c r="RIQ216" s="123"/>
      <c r="RIR216" s="123"/>
      <c r="RIS216" s="123"/>
      <c r="RIT216" s="123"/>
      <c r="RIU216" s="123"/>
      <c r="RIV216" s="123"/>
      <c r="RIW216" s="123"/>
      <c r="RIX216" s="123"/>
      <c r="RIY216" s="123"/>
      <c r="RIZ216" s="123"/>
      <c r="RJA216" s="123"/>
      <c r="RJB216" s="123"/>
      <c r="RJC216" s="122"/>
      <c r="RJD216" s="123"/>
      <c r="RJE216" s="123"/>
      <c r="RJF216" s="123"/>
      <c r="RJG216" s="123"/>
      <c r="RJH216" s="123"/>
      <c r="RJI216" s="123"/>
      <c r="RJJ216" s="123"/>
      <c r="RJK216" s="123"/>
      <c r="RJL216" s="123"/>
      <c r="RJM216" s="123"/>
      <c r="RJN216" s="123"/>
      <c r="RJO216" s="123"/>
      <c r="RJP216" s="123"/>
      <c r="RJQ216" s="123"/>
      <c r="RJR216" s="123"/>
      <c r="RJS216" s="123"/>
      <c r="RJT216" s="123"/>
      <c r="RJU216" s="123"/>
      <c r="RJV216" s="123"/>
      <c r="RJW216" s="123"/>
      <c r="RJX216" s="123"/>
      <c r="RJY216" s="122"/>
      <c r="RJZ216" s="123"/>
      <c r="RKA216" s="123"/>
      <c r="RKB216" s="123"/>
      <c r="RKC216" s="123"/>
      <c r="RKD216" s="123"/>
      <c r="RKE216" s="123"/>
      <c r="RKF216" s="123"/>
      <c r="RKG216" s="123"/>
      <c r="RKH216" s="123"/>
      <c r="RKI216" s="123"/>
      <c r="RKJ216" s="123"/>
      <c r="RKK216" s="123"/>
      <c r="RKL216" s="123"/>
      <c r="RKM216" s="123"/>
      <c r="RKN216" s="123"/>
      <c r="RKO216" s="123"/>
      <c r="RKP216" s="123"/>
      <c r="RKQ216" s="123"/>
      <c r="RKR216" s="123"/>
      <c r="RKS216" s="123"/>
      <c r="RKT216" s="123"/>
      <c r="RKU216" s="122"/>
      <c r="RKV216" s="123"/>
      <c r="RKW216" s="123"/>
      <c r="RKX216" s="123"/>
      <c r="RKY216" s="123"/>
      <c r="RKZ216" s="123"/>
      <c r="RLA216" s="123"/>
      <c r="RLB216" s="123"/>
      <c r="RLC216" s="123"/>
      <c r="RLD216" s="123"/>
      <c r="RLE216" s="123"/>
      <c r="RLF216" s="123"/>
      <c r="RLG216" s="123"/>
      <c r="RLH216" s="123"/>
      <c r="RLI216" s="123"/>
      <c r="RLJ216" s="123"/>
      <c r="RLK216" s="123"/>
      <c r="RLL216" s="123"/>
      <c r="RLM216" s="123"/>
      <c r="RLN216" s="123"/>
      <c r="RLO216" s="123"/>
      <c r="RLP216" s="123"/>
      <c r="RLQ216" s="122"/>
      <c r="RLR216" s="123"/>
      <c r="RLS216" s="123"/>
      <c r="RLT216" s="123"/>
      <c r="RLU216" s="123"/>
      <c r="RLV216" s="123"/>
      <c r="RLW216" s="123"/>
      <c r="RLX216" s="123"/>
      <c r="RLY216" s="123"/>
      <c r="RLZ216" s="123"/>
      <c r="RMA216" s="123"/>
      <c r="RMB216" s="123"/>
      <c r="RMC216" s="123"/>
      <c r="RMD216" s="123"/>
      <c r="RME216" s="123"/>
      <c r="RMF216" s="123"/>
      <c r="RMG216" s="123"/>
      <c r="RMH216" s="123"/>
      <c r="RMI216" s="123"/>
      <c r="RMJ216" s="123"/>
      <c r="RMK216" s="123"/>
      <c r="RML216" s="123"/>
      <c r="RMM216" s="122"/>
      <c r="RMN216" s="123"/>
      <c r="RMO216" s="123"/>
      <c r="RMP216" s="123"/>
      <c r="RMQ216" s="123"/>
      <c r="RMR216" s="123"/>
      <c r="RMS216" s="123"/>
      <c r="RMT216" s="123"/>
      <c r="RMU216" s="123"/>
      <c r="RMV216" s="123"/>
      <c r="RMW216" s="123"/>
      <c r="RMX216" s="123"/>
      <c r="RMY216" s="123"/>
      <c r="RMZ216" s="123"/>
      <c r="RNA216" s="123"/>
      <c r="RNB216" s="123"/>
      <c r="RNC216" s="123"/>
      <c r="RND216" s="123"/>
      <c r="RNE216" s="123"/>
      <c r="RNF216" s="123"/>
      <c r="RNG216" s="123"/>
      <c r="RNH216" s="123"/>
      <c r="RNI216" s="122"/>
      <c r="RNJ216" s="123"/>
      <c r="RNK216" s="123"/>
      <c r="RNL216" s="123"/>
      <c r="RNM216" s="123"/>
      <c r="RNN216" s="123"/>
      <c r="RNO216" s="123"/>
      <c r="RNP216" s="123"/>
      <c r="RNQ216" s="123"/>
      <c r="RNR216" s="123"/>
      <c r="RNS216" s="123"/>
      <c r="RNT216" s="123"/>
      <c r="RNU216" s="123"/>
      <c r="RNV216" s="123"/>
      <c r="RNW216" s="123"/>
      <c r="RNX216" s="123"/>
      <c r="RNY216" s="123"/>
      <c r="RNZ216" s="123"/>
      <c r="ROA216" s="123"/>
      <c r="ROB216" s="123"/>
      <c r="ROC216" s="123"/>
      <c r="ROD216" s="123"/>
      <c r="ROE216" s="122"/>
      <c r="ROF216" s="123"/>
      <c r="ROG216" s="123"/>
      <c r="ROH216" s="123"/>
      <c r="ROI216" s="123"/>
      <c r="ROJ216" s="123"/>
      <c r="ROK216" s="123"/>
      <c r="ROL216" s="123"/>
      <c r="ROM216" s="123"/>
      <c r="RON216" s="123"/>
      <c r="ROO216" s="123"/>
      <c r="ROP216" s="123"/>
      <c r="ROQ216" s="123"/>
      <c r="ROR216" s="123"/>
      <c r="ROS216" s="123"/>
      <c r="ROT216" s="123"/>
      <c r="ROU216" s="123"/>
      <c r="ROV216" s="123"/>
      <c r="ROW216" s="123"/>
      <c r="ROX216" s="123"/>
      <c r="ROY216" s="123"/>
      <c r="ROZ216" s="123"/>
      <c r="RPA216" s="122"/>
      <c r="RPB216" s="123"/>
      <c r="RPC216" s="123"/>
      <c r="RPD216" s="123"/>
      <c r="RPE216" s="123"/>
      <c r="RPF216" s="123"/>
      <c r="RPG216" s="123"/>
      <c r="RPH216" s="123"/>
      <c r="RPI216" s="123"/>
      <c r="RPJ216" s="123"/>
      <c r="RPK216" s="123"/>
      <c r="RPL216" s="123"/>
      <c r="RPM216" s="123"/>
      <c r="RPN216" s="123"/>
      <c r="RPO216" s="123"/>
      <c r="RPP216" s="123"/>
      <c r="RPQ216" s="123"/>
      <c r="RPR216" s="123"/>
      <c r="RPS216" s="123"/>
      <c r="RPT216" s="123"/>
      <c r="RPU216" s="123"/>
      <c r="RPV216" s="123"/>
      <c r="RPW216" s="122"/>
      <c r="RPX216" s="123"/>
      <c r="RPY216" s="123"/>
      <c r="RPZ216" s="123"/>
      <c r="RQA216" s="123"/>
      <c r="RQB216" s="123"/>
      <c r="RQC216" s="123"/>
      <c r="RQD216" s="123"/>
      <c r="RQE216" s="123"/>
      <c r="RQF216" s="123"/>
      <c r="RQG216" s="123"/>
      <c r="RQH216" s="123"/>
      <c r="RQI216" s="123"/>
      <c r="RQJ216" s="123"/>
      <c r="RQK216" s="123"/>
      <c r="RQL216" s="123"/>
      <c r="RQM216" s="123"/>
      <c r="RQN216" s="123"/>
      <c r="RQO216" s="123"/>
      <c r="RQP216" s="123"/>
      <c r="RQQ216" s="123"/>
      <c r="RQR216" s="123"/>
      <c r="RQS216" s="122"/>
      <c r="RQT216" s="123"/>
      <c r="RQU216" s="123"/>
      <c r="RQV216" s="123"/>
      <c r="RQW216" s="123"/>
      <c r="RQX216" s="123"/>
      <c r="RQY216" s="123"/>
      <c r="RQZ216" s="123"/>
      <c r="RRA216" s="123"/>
      <c r="RRB216" s="123"/>
      <c r="RRC216" s="123"/>
      <c r="RRD216" s="123"/>
      <c r="RRE216" s="123"/>
      <c r="RRF216" s="123"/>
      <c r="RRG216" s="123"/>
      <c r="RRH216" s="123"/>
      <c r="RRI216" s="123"/>
      <c r="RRJ216" s="123"/>
      <c r="RRK216" s="123"/>
      <c r="RRL216" s="123"/>
      <c r="RRM216" s="123"/>
      <c r="RRN216" s="123"/>
      <c r="RRO216" s="122"/>
      <c r="RRP216" s="123"/>
      <c r="RRQ216" s="123"/>
      <c r="RRR216" s="123"/>
      <c r="RRS216" s="123"/>
      <c r="RRT216" s="123"/>
      <c r="RRU216" s="123"/>
      <c r="RRV216" s="123"/>
      <c r="RRW216" s="123"/>
      <c r="RRX216" s="123"/>
      <c r="RRY216" s="123"/>
      <c r="RRZ216" s="123"/>
      <c r="RSA216" s="123"/>
      <c r="RSB216" s="123"/>
      <c r="RSC216" s="123"/>
      <c r="RSD216" s="123"/>
      <c r="RSE216" s="123"/>
      <c r="RSF216" s="123"/>
      <c r="RSG216" s="123"/>
      <c r="RSH216" s="123"/>
      <c r="RSI216" s="123"/>
      <c r="RSJ216" s="123"/>
      <c r="RSK216" s="122"/>
      <c r="RSL216" s="123"/>
      <c r="RSM216" s="123"/>
      <c r="RSN216" s="123"/>
      <c r="RSO216" s="123"/>
      <c r="RSP216" s="123"/>
      <c r="RSQ216" s="123"/>
      <c r="RSR216" s="123"/>
      <c r="RSS216" s="123"/>
      <c r="RST216" s="123"/>
      <c r="RSU216" s="123"/>
      <c r="RSV216" s="123"/>
      <c r="RSW216" s="123"/>
      <c r="RSX216" s="123"/>
      <c r="RSY216" s="123"/>
      <c r="RSZ216" s="123"/>
      <c r="RTA216" s="123"/>
      <c r="RTB216" s="123"/>
      <c r="RTC216" s="123"/>
      <c r="RTD216" s="123"/>
      <c r="RTE216" s="123"/>
      <c r="RTF216" s="123"/>
      <c r="RTG216" s="122"/>
      <c r="RTH216" s="123"/>
      <c r="RTI216" s="123"/>
      <c r="RTJ216" s="123"/>
      <c r="RTK216" s="123"/>
      <c r="RTL216" s="123"/>
      <c r="RTM216" s="123"/>
      <c r="RTN216" s="123"/>
      <c r="RTO216" s="123"/>
      <c r="RTP216" s="123"/>
      <c r="RTQ216" s="123"/>
      <c r="RTR216" s="123"/>
      <c r="RTS216" s="123"/>
      <c r="RTT216" s="123"/>
      <c r="RTU216" s="123"/>
      <c r="RTV216" s="123"/>
      <c r="RTW216" s="123"/>
      <c r="RTX216" s="123"/>
      <c r="RTY216" s="123"/>
      <c r="RTZ216" s="123"/>
      <c r="RUA216" s="123"/>
      <c r="RUB216" s="123"/>
      <c r="RUC216" s="122"/>
      <c r="RUD216" s="123"/>
      <c r="RUE216" s="123"/>
      <c r="RUF216" s="123"/>
      <c r="RUG216" s="123"/>
      <c r="RUH216" s="123"/>
      <c r="RUI216" s="123"/>
      <c r="RUJ216" s="123"/>
      <c r="RUK216" s="123"/>
      <c r="RUL216" s="123"/>
      <c r="RUM216" s="123"/>
      <c r="RUN216" s="123"/>
      <c r="RUO216" s="123"/>
      <c r="RUP216" s="123"/>
      <c r="RUQ216" s="123"/>
      <c r="RUR216" s="123"/>
      <c r="RUS216" s="123"/>
      <c r="RUT216" s="123"/>
      <c r="RUU216" s="123"/>
      <c r="RUV216" s="123"/>
      <c r="RUW216" s="123"/>
      <c r="RUX216" s="123"/>
      <c r="RUY216" s="122"/>
      <c r="RUZ216" s="123"/>
      <c r="RVA216" s="123"/>
      <c r="RVB216" s="123"/>
      <c r="RVC216" s="123"/>
      <c r="RVD216" s="123"/>
      <c r="RVE216" s="123"/>
      <c r="RVF216" s="123"/>
      <c r="RVG216" s="123"/>
      <c r="RVH216" s="123"/>
      <c r="RVI216" s="123"/>
      <c r="RVJ216" s="123"/>
      <c r="RVK216" s="123"/>
      <c r="RVL216" s="123"/>
      <c r="RVM216" s="123"/>
      <c r="RVN216" s="123"/>
      <c r="RVO216" s="123"/>
      <c r="RVP216" s="123"/>
      <c r="RVQ216" s="123"/>
      <c r="RVR216" s="123"/>
      <c r="RVS216" s="123"/>
      <c r="RVT216" s="123"/>
      <c r="RVU216" s="122"/>
      <c r="RVV216" s="123"/>
      <c r="RVW216" s="123"/>
      <c r="RVX216" s="123"/>
      <c r="RVY216" s="123"/>
      <c r="RVZ216" s="123"/>
      <c r="RWA216" s="123"/>
      <c r="RWB216" s="123"/>
      <c r="RWC216" s="123"/>
      <c r="RWD216" s="123"/>
      <c r="RWE216" s="123"/>
      <c r="RWF216" s="123"/>
      <c r="RWG216" s="123"/>
      <c r="RWH216" s="123"/>
      <c r="RWI216" s="123"/>
      <c r="RWJ216" s="123"/>
      <c r="RWK216" s="123"/>
      <c r="RWL216" s="123"/>
      <c r="RWM216" s="123"/>
      <c r="RWN216" s="123"/>
      <c r="RWO216" s="123"/>
      <c r="RWP216" s="123"/>
      <c r="RWQ216" s="122"/>
      <c r="RWR216" s="123"/>
      <c r="RWS216" s="123"/>
      <c r="RWT216" s="123"/>
      <c r="RWU216" s="123"/>
      <c r="RWV216" s="123"/>
      <c r="RWW216" s="123"/>
      <c r="RWX216" s="123"/>
      <c r="RWY216" s="123"/>
      <c r="RWZ216" s="123"/>
      <c r="RXA216" s="123"/>
      <c r="RXB216" s="123"/>
      <c r="RXC216" s="123"/>
      <c r="RXD216" s="123"/>
      <c r="RXE216" s="123"/>
      <c r="RXF216" s="123"/>
      <c r="RXG216" s="123"/>
      <c r="RXH216" s="123"/>
      <c r="RXI216" s="123"/>
      <c r="RXJ216" s="123"/>
      <c r="RXK216" s="123"/>
      <c r="RXL216" s="123"/>
      <c r="RXM216" s="122"/>
      <c r="RXN216" s="123"/>
      <c r="RXO216" s="123"/>
      <c r="RXP216" s="123"/>
      <c r="RXQ216" s="123"/>
      <c r="RXR216" s="123"/>
      <c r="RXS216" s="123"/>
      <c r="RXT216" s="123"/>
      <c r="RXU216" s="123"/>
      <c r="RXV216" s="123"/>
      <c r="RXW216" s="123"/>
      <c r="RXX216" s="123"/>
      <c r="RXY216" s="123"/>
      <c r="RXZ216" s="123"/>
      <c r="RYA216" s="123"/>
      <c r="RYB216" s="123"/>
      <c r="RYC216" s="123"/>
      <c r="RYD216" s="123"/>
      <c r="RYE216" s="123"/>
      <c r="RYF216" s="123"/>
      <c r="RYG216" s="123"/>
      <c r="RYH216" s="123"/>
      <c r="RYI216" s="122"/>
      <c r="RYJ216" s="123"/>
      <c r="RYK216" s="123"/>
      <c r="RYL216" s="123"/>
      <c r="RYM216" s="123"/>
      <c r="RYN216" s="123"/>
      <c r="RYO216" s="123"/>
      <c r="RYP216" s="123"/>
      <c r="RYQ216" s="123"/>
      <c r="RYR216" s="123"/>
      <c r="RYS216" s="123"/>
      <c r="RYT216" s="123"/>
      <c r="RYU216" s="123"/>
      <c r="RYV216" s="123"/>
      <c r="RYW216" s="123"/>
      <c r="RYX216" s="123"/>
      <c r="RYY216" s="123"/>
      <c r="RYZ216" s="123"/>
      <c r="RZA216" s="123"/>
      <c r="RZB216" s="123"/>
      <c r="RZC216" s="123"/>
      <c r="RZD216" s="123"/>
      <c r="RZE216" s="122"/>
      <c r="RZF216" s="123"/>
      <c r="RZG216" s="123"/>
      <c r="RZH216" s="123"/>
      <c r="RZI216" s="123"/>
      <c r="RZJ216" s="123"/>
      <c r="RZK216" s="123"/>
      <c r="RZL216" s="123"/>
      <c r="RZM216" s="123"/>
      <c r="RZN216" s="123"/>
      <c r="RZO216" s="123"/>
      <c r="RZP216" s="123"/>
      <c r="RZQ216" s="123"/>
      <c r="RZR216" s="123"/>
      <c r="RZS216" s="123"/>
      <c r="RZT216" s="123"/>
      <c r="RZU216" s="123"/>
      <c r="RZV216" s="123"/>
      <c r="RZW216" s="123"/>
      <c r="RZX216" s="123"/>
      <c r="RZY216" s="123"/>
      <c r="RZZ216" s="123"/>
      <c r="SAA216" s="122"/>
      <c r="SAB216" s="123"/>
      <c r="SAC216" s="123"/>
      <c r="SAD216" s="123"/>
      <c r="SAE216" s="123"/>
      <c r="SAF216" s="123"/>
      <c r="SAG216" s="123"/>
      <c r="SAH216" s="123"/>
      <c r="SAI216" s="123"/>
      <c r="SAJ216" s="123"/>
      <c r="SAK216" s="123"/>
      <c r="SAL216" s="123"/>
      <c r="SAM216" s="123"/>
      <c r="SAN216" s="123"/>
      <c r="SAO216" s="123"/>
      <c r="SAP216" s="123"/>
      <c r="SAQ216" s="123"/>
      <c r="SAR216" s="123"/>
      <c r="SAS216" s="123"/>
      <c r="SAT216" s="123"/>
      <c r="SAU216" s="123"/>
      <c r="SAV216" s="123"/>
      <c r="SAW216" s="122"/>
      <c r="SAX216" s="123"/>
      <c r="SAY216" s="123"/>
      <c r="SAZ216" s="123"/>
      <c r="SBA216" s="123"/>
      <c r="SBB216" s="123"/>
      <c r="SBC216" s="123"/>
      <c r="SBD216" s="123"/>
      <c r="SBE216" s="123"/>
      <c r="SBF216" s="123"/>
      <c r="SBG216" s="123"/>
      <c r="SBH216" s="123"/>
      <c r="SBI216" s="123"/>
      <c r="SBJ216" s="123"/>
      <c r="SBK216" s="123"/>
      <c r="SBL216" s="123"/>
      <c r="SBM216" s="123"/>
      <c r="SBN216" s="123"/>
      <c r="SBO216" s="123"/>
      <c r="SBP216" s="123"/>
      <c r="SBQ216" s="123"/>
      <c r="SBR216" s="123"/>
      <c r="SBS216" s="122"/>
      <c r="SBT216" s="123"/>
      <c r="SBU216" s="123"/>
      <c r="SBV216" s="123"/>
      <c r="SBW216" s="123"/>
      <c r="SBX216" s="123"/>
      <c r="SBY216" s="123"/>
      <c r="SBZ216" s="123"/>
      <c r="SCA216" s="123"/>
      <c r="SCB216" s="123"/>
      <c r="SCC216" s="123"/>
      <c r="SCD216" s="123"/>
      <c r="SCE216" s="123"/>
      <c r="SCF216" s="123"/>
      <c r="SCG216" s="123"/>
      <c r="SCH216" s="123"/>
      <c r="SCI216" s="123"/>
      <c r="SCJ216" s="123"/>
      <c r="SCK216" s="123"/>
      <c r="SCL216" s="123"/>
      <c r="SCM216" s="123"/>
      <c r="SCN216" s="123"/>
      <c r="SCO216" s="122"/>
      <c r="SCP216" s="123"/>
      <c r="SCQ216" s="123"/>
      <c r="SCR216" s="123"/>
      <c r="SCS216" s="123"/>
      <c r="SCT216" s="123"/>
      <c r="SCU216" s="123"/>
      <c r="SCV216" s="123"/>
      <c r="SCW216" s="123"/>
      <c r="SCX216" s="123"/>
      <c r="SCY216" s="123"/>
      <c r="SCZ216" s="123"/>
      <c r="SDA216" s="123"/>
      <c r="SDB216" s="123"/>
      <c r="SDC216" s="123"/>
      <c r="SDD216" s="123"/>
      <c r="SDE216" s="123"/>
      <c r="SDF216" s="123"/>
      <c r="SDG216" s="123"/>
      <c r="SDH216" s="123"/>
      <c r="SDI216" s="123"/>
      <c r="SDJ216" s="123"/>
      <c r="SDK216" s="122"/>
      <c r="SDL216" s="123"/>
      <c r="SDM216" s="123"/>
      <c r="SDN216" s="123"/>
      <c r="SDO216" s="123"/>
      <c r="SDP216" s="123"/>
      <c r="SDQ216" s="123"/>
      <c r="SDR216" s="123"/>
      <c r="SDS216" s="123"/>
      <c r="SDT216" s="123"/>
      <c r="SDU216" s="123"/>
      <c r="SDV216" s="123"/>
      <c r="SDW216" s="123"/>
      <c r="SDX216" s="123"/>
      <c r="SDY216" s="123"/>
      <c r="SDZ216" s="123"/>
      <c r="SEA216" s="123"/>
      <c r="SEB216" s="123"/>
      <c r="SEC216" s="123"/>
      <c r="SED216" s="123"/>
      <c r="SEE216" s="123"/>
      <c r="SEF216" s="123"/>
      <c r="SEG216" s="122"/>
      <c r="SEH216" s="123"/>
      <c r="SEI216" s="123"/>
      <c r="SEJ216" s="123"/>
      <c r="SEK216" s="123"/>
      <c r="SEL216" s="123"/>
      <c r="SEM216" s="123"/>
      <c r="SEN216" s="123"/>
      <c r="SEO216" s="123"/>
      <c r="SEP216" s="123"/>
      <c r="SEQ216" s="123"/>
      <c r="SER216" s="123"/>
      <c r="SES216" s="123"/>
      <c r="SET216" s="123"/>
      <c r="SEU216" s="123"/>
      <c r="SEV216" s="123"/>
      <c r="SEW216" s="123"/>
      <c r="SEX216" s="123"/>
      <c r="SEY216" s="123"/>
      <c r="SEZ216" s="123"/>
      <c r="SFA216" s="123"/>
      <c r="SFB216" s="123"/>
      <c r="SFC216" s="122"/>
      <c r="SFD216" s="123"/>
      <c r="SFE216" s="123"/>
      <c r="SFF216" s="123"/>
      <c r="SFG216" s="123"/>
      <c r="SFH216" s="123"/>
      <c r="SFI216" s="123"/>
      <c r="SFJ216" s="123"/>
      <c r="SFK216" s="123"/>
      <c r="SFL216" s="123"/>
      <c r="SFM216" s="123"/>
      <c r="SFN216" s="123"/>
      <c r="SFO216" s="123"/>
      <c r="SFP216" s="123"/>
      <c r="SFQ216" s="123"/>
      <c r="SFR216" s="123"/>
      <c r="SFS216" s="123"/>
      <c r="SFT216" s="123"/>
      <c r="SFU216" s="123"/>
      <c r="SFV216" s="123"/>
      <c r="SFW216" s="123"/>
      <c r="SFX216" s="123"/>
      <c r="SFY216" s="122"/>
      <c r="SFZ216" s="123"/>
      <c r="SGA216" s="123"/>
      <c r="SGB216" s="123"/>
      <c r="SGC216" s="123"/>
      <c r="SGD216" s="123"/>
      <c r="SGE216" s="123"/>
      <c r="SGF216" s="123"/>
      <c r="SGG216" s="123"/>
      <c r="SGH216" s="123"/>
      <c r="SGI216" s="123"/>
      <c r="SGJ216" s="123"/>
      <c r="SGK216" s="123"/>
      <c r="SGL216" s="123"/>
      <c r="SGM216" s="123"/>
      <c r="SGN216" s="123"/>
      <c r="SGO216" s="123"/>
      <c r="SGP216" s="123"/>
      <c r="SGQ216" s="123"/>
      <c r="SGR216" s="123"/>
      <c r="SGS216" s="123"/>
      <c r="SGT216" s="123"/>
      <c r="SGU216" s="122"/>
      <c r="SGV216" s="123"/>
      <c r="SGW216" s="123"/>
      <c r="SGX216" s="123"/>
      <c r="SGY216" s="123"/>
      <c r="SGZ216" s="123"/>
      <c r="SHA216" s="123"/>
      <c r="SHB216" s="123"/>
      <c r="SHC216" s="123"/>
      <c r="SHD216" s="123"/>
      <c r="SHE216" s="123"/>
      <c r="SHF216" s="123"/>
      <c r="SHG216" s="123"/>
      <c r="SHH216" s="123"/>
      <c r="SHI216" s="123"/>
      <c r="SHJ216" s="123"/>
      <c r="SHK216" s="123"/>
      <c r="SHL216" s="123"/>
      <c r="SHM216" s="123"/>
      <c r="SHN216" s="123"/>
      <c r="SHO216" s="123"/>
      <c r="SHP216" s="123"/>
      <c r="SHQ216" s="122"/>
      <c r="SHR216" s="123"/>
      <c r="SHS216" s="123"/>
      <c r="SHT216" s="123"/>
      <c r="SHU216" s="123"/>
      <c r="SHV216" s="123"/>
      <c r="SHW216" s="123"/>
      <c r="SHX216" s="123"/>
      <c r="SHY216" s="123"/>
      <c r="SHZ216" s="123"/>
      <c r="SIA216" s="123"/>
      <c r="SIB216" s="123"/>
      <c r="SIC216" s="123"/>
      <c r="SID216" s="123"/>
      <c r="SIE216" s="123"/>
      <c r="SIF216" s="123"/>
      <c r="SIG216" s="123"/>
      <c r="SIH216" s="123"/>
      <c r="SII216" s="123"/>
      <c r="SIJ216" s="123"/>
      <c r="SIK216" s="123"/>
      <c r="SIL216" s="123"/>
      <c r="SIM216" s="122"/>
      <c r="SIN216" s="123"/>
      <c r="SIO216" s="123"/>
      <c r="SIP216" s="123"/>
      <c r="SIQ216" s="123"/>
      <c r="SIR216" s="123"/>
      <c r="SIS216" s="123"/>
      <c r="SIT216" s="123"/>
      <c r="SIU216" s="123"/>
      <c r="SIV216" s="123"/>
      <c r="SIW216" s="123"/>
      <c r="SIX216" s="123"/>
      <c r="SIY216" s="123"/>
      <c r="SIZ216" s="123"/>
      <c r="SJA216" s="123"/>
      <c r="SJB216" s="123"/>
      <c r="SJC216" s="123"/>
      <c r="SJD216" s="123"/>
      <c r="SJE216" s="123"/>
      <c r="SJF216" s="123"/>
      <c r="SJG216" s="123"/>
      <c r="SJH216" s="123"/>
      <c r="SJI216" s="122"/>
      <c r="SJJ216" s="123"/>
      <c r="SJK216" s="123"/>
      <c r="SJL216" s="123"/>
      <c r="SJM216" s="123"/>
      <c r="SJN216" s="123"/>
      <c r="SJO216" s="123"/>
      <c r="SJP216" s="123"/>
      <c r="SJQ216" s="123"/>
      <c r="SJR216" s="123"/>
      <c r="SJS216" s="123"/>
      <c r="SJT216" s="123"/>
      <c r="SJU216" s="123"/>
      <c r="SJV216" s="123"/>
      <c r="SJW216" s="123"/>
      <c r="SJX216" s="123"/>
      <c r="SJY216" s="123"/>
      <c r="SJZ216" s="123"/>
      <c r="SKA216" s="123"/>
      <c r="SKB216" s="123"/>
      <c r="SKC216" s="123"/>
      <c r="SKD216" s="123"/>
      <c r="SKE216" s="122"/>
      <c r="SKF216" s="123"/>
      <c r="SKG216" s="123"/>
      <c r="SKH216" s="123"/>
      <c r="SKI216" s="123"/>
      <c r="SKJ216" s="123"/>
      <c r="SKK216" s="123"/>
      <c r="SKL216" s="123"/>
      <c r="SKM216" s="123"/>
      <c r="SKN216" s="123"/>
      <c r="SKO216" s="123"/>
      <c r="SKP216" s="123"/>
      <c r="SKQ216" s="123"/>
      <c r="SKR216" s="123"/>
      <c r="SKS216" s="123"/>
      <c r="SKT216" s="123"/>
      <c r="SKU216" s="123"/>
      <c r="SKV216" s="123"/>
      <c r="SKW216" s="123"/>
      <c r="SKX216" s="123"/>
      <c r="SKY216" s="123"/>
      <c r="SKZ216" s="123"/>
      <c r="SLA216" s="122"/>
      <c r="SLB216" s="123"/>
      <c r="SLC216" s="123"/>
      <c r="SLD216" s="123"/>
      <c r="SLE216" s="123"/>
      <c r="SLF216" s="123"/>
      <c r="SLG216" s="123"/>
      <c r="SLH216" s="123"/>
      <c r="SLI216" s="123"/>
      <c r="SLJ216" s="123"/>
      <c r="SLK216" s="123"/>
      <c r="SLL216" s="123"/>
      <c r="SLM216" s="123"/>
      <c r="SLN216" s="123"/>
      <c r="SLO216" s="123"/>
      <c r="SLP216" s="123"/>
      <c r="SLQ216" s="123"/>
      <c r="SLR216" s="123"/>
      <c r="SLS216" s="123"/>
      <c r="SLT216" s="123"/>
      <c r="SLU216" s="123"/>
      <c r="SLV216" s="123"/>
      <c r="SLW216" s="122"/>
      <c r="SLX216" s="123"/>
      <c r="SLY216" s="123"/>
      <c r="SLZ216" s="123"/>
      <c r="SMA216" s="123"/>
      <c r="SMB216" s="123"/>
      <c r="SMC216" s="123"/>
      <c r="SMD216" s="123"/>
      <c r="SME216" s="123"/>
      <c r="SMF216" s="123"/>
      <c r="SMG216" s="123"/>
      <c r="SMH216" s="123"/>
      <c r="SMI216" s="123"/>
      <c r="SMJ216" s="123"/>
      <c r="SMK216" s="123"/>
      <c r="SML216" s="123"/>
      <c r="SMM216" s="123"/>
      <c r="SMN216" s="123"/>
      <c r="SMO216" s="123"/>
      <c r="SMP216" s="123"/>
      <c r="SMQ216" s="123"/>
      <c r="SMR216" s="123"/>
      <c r="SMS216" s="122"/>
      <c r="SMT216" s="123"/>
      <c r="SMU216" s="123"/>
      <c r="SMV216" s="123"/>
      <c r="SMW216" s="123"/>
      <c r="SMX216" s="123"/>
      <c r="SMY216" s="123"/>
      <c r="SMZ216" s="123"/>
      <c r="SNA216" s="123"/>
      <c r="SNB216" s="123"/>
      <c r="SNC216" s="123"/>
      <c r="SND216" s="123"/>
      <c r="SNE216" s="123"/>
      <c r="SNF216" s="123"/>
      <c r="SNG216" s="123"/>
      <c r="SNH216" s="123"/>
      <c r="SNI216" s="123"/>
      <c r="SNJ216" s="123"/>
      <c r="SNK216" s="123"/>
      <c r="SNL216" s="123"/>
      <c r="SNM216" s="123"/>
      <c r="SNN216" s="123"/>
      <c r="SNO216" s="122"/>
      <c r="SNP216" s="123"/>
      <c r="SNQ216" s="123"/>
      <c r="SNR216" s="123"/>
      <c r="SNS216" s="123"/>
      <c r="SNT216" s="123"/>
      <c r="SNU216" s="123"/>
      <c r="SNV216" s="123"/>
      <c r="SNW216" s="123"/>
      <c r="SNX216" s="123"/>
      <c r="SNY216" s="123"/>
      <c r="SNZ216" s="123"/>
      <c r="SOA216" s="123"/>
      <c r="SOB216" s="123"/>
      <c r="SOC216" s="123"/>
      <c r="SOD216" s="123"/>
      <c r="SOE216" s="123"/>
      <c r="SOF216" s="123"/>
      <c r="SOG216" s="123"/>
      <c r="SOH216" s="123"/>
      <c r="SOI216" s="123"/>
      <c r="SOJ216" s="123"/>
      <c r="SOK216" s="122"/>
      <c r="SOL216" s="123"/>
      <c r="SOM216" s="123"/>
      <c r="SON216" s="123"/>
      <c r="SOO216" s="123"/>
      <c r="SOP216" s="123"/>
      <c r="SOQ216" s="123"/>
      <c r="SOR216" s="123"/>
      <c r="SOS216" s="123"/>
      <c r="SOT216" s="123"/>
      <c r="SOU216" s="123"/>
      <c r="SOV216" s="123"/>
      <c r="SOW216" s="123"/>
      <c r="SOX216" s="123"/>
      <c r="SOY216" s="123"/>
      <c r="SOZ216" s="123"/>
      <c r="SPA216" s="123"/>
      <c r="SPB216" s="123"/>
      <c r="SPC216" s="123"/>
      <c r="SPD216" s="123"/>
      <c r="SPE216" s="123"/>
      <c r="SPF216" s="123"/>
      <c r="SPG216" s="122"/>
      <c r="SPH216" s="123"/>
      <c r="SPI216" s="123"/>
      <c r="SPJ216" s="123"/>
      <c r="SPK216" s="123"/>
      <c r="SPL216" s="123"/>
      <c r="SPM216" s="123"/>
      <c r="SPN216" s="123"/>
      <c r="SPO216" s="123"/>
      <c r="SPP216" s="123"/>
      <c r="SPQ216" s="123"/>
      <c r="SPR216" s="123"/>
      <c r="SPS216" s="123"/>
      <c r="SPT216" s="123"/>
      <c r="SPU216" s="123"/>
      <c r="SPV216" s="123"/>
      <c r="SPW216" s="123"/>
      <c r="SPX216" s="123"/>
      <c r="SPY216" s="123"/>
      <c r="SPZ216" s="123"/>
      <c r="SQA216" s="123"/>
      <c r="SQB216" s="123"/>
      <c r="SQC216" s="122"/>
      <c r="SQD216" s="123"/>
      <c r="SQE216" s="123"/>
      <c r="SQF216" s="123"/>
      <c r="SQG216" s="123"/>
      <c r="SQH216" s="123"/>
      <c r="SQI216" s="123"/>
      <c r="SQJ216" s="123"/>
      <c r="SQK216" s="123"/>
      <c r="SQL216" s="123"/>
      <c r="SQM216" s="123"/>
      <c r="SQN216" s="123"/>
      <c r="SQO216" s="123"/>
      <c r="SQP216" s="123"/>
      <c r="SQQ216" s="123"/>
      <c r="SQR216" s="123"/>
      <c r="SQS216" s="123"/>
      <c r="SQT216" s="123"/>
      <c r="SQU216" s="123"/>
      <c r="SQV216" s="123"/>
      <c r="SQW216" s="123"/>
      <c r="SQX216" s="123"/>
      <c r="SQY216" s="122"/>
      <c r="SQZ216" s="123"/>
      <c r="SRA216" s="123"/>
      <c r="SRB216" s="123"/>
      <c r="SRC216" s="123"/>
      <c r="SRD216" s="123"/>
      <c r="SRE216" s="123"/>
      <c r="SRF216" s="123"/>
      <c r="SRG216" s="123"/>
      <c r="SRH216" s="123"/>
      <c r="SRI216" s="123"/>
      <c r="SRJ216" s="123"/>
      <c r="SRK216" s="123"/>
      <c r="SRL216" s="123"/>
      <c r="SRM216" s="123"/>
      <c r="SRN216" s="123"/>
      <c r="SRO216" s="123"/>
      <c r="SRP216" s="123"/>
      <c r="SRQ216" s="123"/>
      <c r="SRR216" s="123"/>
      <c r="SRS216" s="123"/>
      <c r="SRT216" s="123"/>
      <c r="SRU216" s="122"/>
      <c r="SRV216" s="123"/>
      <c r="SRW216" s="123"/>
      <c r="SRX216" s="123"/>
      <c r="SRY216" s="123"/>
      <c r="SRZ216" s="123"/>
      <c r="SSA216" s="123"/>
      <c r="SSB216" s="123"/>
      <c r="SSC216" s="123"/>
      <c r="SSD216" s="123"/>
      <c r="SSE216" s="123"/>
      <c r="SSF216" s="123"/>
      <c r="SSG216" s="123"/>
      <c r="SSH216" s="123"/>
      <c r="SSI216" s="123"/>
      <c r="SSJ216" s="123"/>
      <c r="SSK216" s="123"/>
      <c r="SSL216" s="123"/>
      <c r="SSM216" s="123"/>
      <c r="SSN216" s="123"/>
      <c r="SSO216" s="123"/>
      <c r="SSP216" s="123"/>
      <c r="SSQ216" s="122"/>
      <c r="SSR216" s="123"/>
      <c r="SSS216" s="123"/>
      <c r="SST216" s="123"/>
      <c r="SSU216" s="123"/>
      <c r="SSV216" s="123"/>
      <c r="SSW216" s="123"/>
      <c r="SSX216" s="123"/>
      <c r="SSY216" s="123"/>
      <c r="SSZ216" s="123"/>
      <c r="STA216" s="123"/>
      <c r="STB216" s="123"/>
      <c r="STC216" s="123"/>
      <c r="STD216" s="123"/>
      <c r="STE216" s="123"/>
      <c r="STF216" s="123"/>
      <c r="STG216" s="123"/>
      <c r="STH216" s="123"/>
      <c r="STI216" s="123"/>
      <c r="STJ216" s="123"/>
      <c r="STK216" s="123"/>
      <c r="STL216" s="123"/>
      <c r="STM216" s="122"/>
      <c r="STN216" s="123"/>
      <c r="STO216" s="123"/>
      <c r="STP216" s="123"/>
      <c r="STQ216" s="123"/>
      <c r="STR216" s="123"/>
      <c r="STS216" s="123"/>
      <c r="STT216" s="123"/>
      <c r="STU216" s="123"/>
      <c r="STV216" s="123"/>
      <c r="STW216" s="123"/>
      <c r="STX216" s="123"/>
      <c r="STY216" s="123"/>
      <c r="STZ216" s="123"/>
      <c r="SUA216" s="123"/>
      <c r="SUB216" s="123"/>
      <c r="SUC216" s="123"/>
      <c r="SUD216" s="123"/>
      <c r="SUE216" s="123"/>
      <c r="SUF216" s="123"/>
      <c r="SUG216" s="123"/>
      <c r="SUH216" s="123"/>
      <c r="SUI216" s="122"/>
      <c r="SUJ216" s="123"/>
      <c r="SUK216" s="123"/>
      <c r="SUL216" s="123"/>
      <c r="SUM216" s="123"/>
      <c r="SUN216" s="123"/>
      <c r="SUO216" s="123"/>
      <c r="SUP216" s="123"/>
      <c r="SUQ216" s="123"/>
      <c r="SUR216" s="123"/>
      <c r="SUS216" s="123"/>
      <c r="SUT216" s="123"/>
      <c r="SUU216" s="123"/>
      <c r="SUV216" s="123"/>
      <c r="SUW216" s="123"/>
      <c r="SUX216" s="123"/>
      <c r="SUY216" s="123"/>
      <c r="SUZ216" s="123"/>
      <c r="SVA216" s="123"/>
      <c r="SVB216" s="123"/>
      <c r="SVC216" s="123"/>
      <c r="SVD216" s="123"/>
      <c r="SVE216" s="122"/>
      <c r="SVF216" s="123"/>
      <c r="SVG216" s="123"/>
      <c r="SVH216" s="123"/>
      <c r="SVI216" s="123"/>
      <c r="SVJ216" s="123"/>
      <c r="SVK216" s="123"/>
      <c r="SVL216" s="123"/>
      <c r="SVM216" s="123"/>
      <c r="SVN216" s="123"/>
      <c r="SVO216" s="123"/>
      <c r="SVP216" s="123"/>
      <c r="SVQ216" s="123"/>
      <c r="SVR216" s="123"/>
      <c r="SVS216" s="123"/>
      <c r="SVT216" s="123"/>
      <c r="SVU216" s="123"/>
      <c r="SVV216" s="123"/>
      <c r="SVW216" s="123"/>
      <c r="SVX216" s="123"/>
      <c r="SVY216" s="123"/>
      <c r="SVZ216" s="123"/>
      <c r="SWA216" s="122"/>
      <c r="SWB216" s="123"/>
      <c r="SWC216" s="123"/>
      <c r="SWD216" s="123"/>
      <c r="SWE216" s="123"/>
      <c r="SWF216" s="123"/>
      <c r="SWG216" s="123"/>
      <c r="SWH216" s="123"/>
      <c r="SWI216" s="123"/>
      <c r="SWJ216" s="123"/>
      <c r="SWK216" s="123"/>
      <c r="SWL216" s="123"/>
      <c r="SWM216" s="123"/>
      <c r="SWN216" s="123"/>
      <c r="SWO216" s="123"/>
      <c r="SWP216" s="123"/>
      <c r="SWQ216" s="123"/>
      <c r="SWR216" s="123"/>
      <c r="SWS216" s="123"/>
      <c r="SWT216" s="123"/>
      <c r="SWU216" s="123"/>
      <c r="SWV216" s="123"/>
      <c r="SWW216" s="122"/>
      <c r="SWX216" s="123"/>
      <c r="SWY216" s="123"/>
      <c r="SWZ216" s="123"/>
      <c r="SXA216" s="123"/>
      <c r="SXB216" s="123"/>
      <c r="SXC216" s="123"/>
      <c r="SXD216" s="123"/>
      <c r="SXE216" s="123"/>
      <c r="SXF216" s="123"/>
      <c r="SXG216" s="123"/>
      <c r="SXH216" s="123"/>
      <c r="SXI216" s="123"/>
      <c r="SXJ216" s="123"/>
      <c r="SXK216" s="123"/>
      <c r="SXL216" s="123"/>
      <c r="SXM216" s="123"/>
      <c r="SXN216" s="123"/>
      <c r="SXO216" s="123"/>
      <c r="SXP216" s="123"/>
      <c r="SXQ216" s="123"/>
      <c r="SXR216" s="123"/>
      <c r="SXS216" s="122"/>
      <c r="SXT216" s="123"/>
      <c r="SXU216" s="123"/>
      <c r="SXV216" s="123"/>
      <c r="SXW216" s="123"/>
      <c r="SXX216" s="123"/>
      <c r="SXY216" s="123"/>
      <c r="SXZ216" s="123"/>
      <c r="SYA216" s="123"/>
      <c r="SYB216" s="123"/>
      <c r="SYC216" s="123"/>
      <c r="SYD216" s="123"/>
      <c r="SYE216" s="123"/>
      <c r="SYF216" s="123"/>
      <c r="SYG216" s="123"/>
      <c r="SYH216" s="123"/>
      <c r="SYI216" s="123"/>
      <c r="SYJ216" s="123"/>
      <c r="SYK216" s="123"/>
      <c r="SYL216" s="123"/>
      <c r="SYM216" s="123"/>
      <c r="SYN216" s="123"/>
      <c r="SYO216" s="122"/>
      <c r="SYP216" s="123"/>
      <c r="SYQ216" s="123"/>
      <c r="SYR216" s="123"/>
      <c r="SYS216" s="123"/>
      <c r="SYT216" s="123"/>
      <c r="SYU216" s="123"/>
      <c r="SYV216" s="123"/>
      <c r="SYW216" s="123"/>
      <c r="SYX216" s="123"/>
      <c r="SYY216" s="123"/>
      <c r="SYZ216" s="123"/>
      <c r="SZA216" s="123"/>
      <c r="SZB216" s="123"/>
      <c r="SZC216" s="123"/>
      <c r="SZD216" s="123"/>
      <c r="SZE216" s="123"/>
      <c r="SZF216" s="123"/>
      <c r="SZG216" s="123"/>
      <c r="SZH216" s="123"/>
      <c r="SZI216" s="123"/>
      <c r="SZJ216" s="123"/>
      <c r="SZK216" s="122"/>
      <c r="SZL216" s="123"/>
      <c r="SZM216" s="123"/>
      <c r="SZN216" s="123"/>
      <c r="SZO216" s="123"/>
      <c r="SZP216" s="123"/>
      <c r="SZQ216" s="123"/>
      <c r="SZR216" s="123"/>
      <c r="SZS216" s="123"/>
      <c r="SZT216" s="123"/>
      <c r="SZU216" s="123"/>
      <c r="SZV216" s="123"/>
      <c r="SZW216" s="123"/>
      <c r="SZX216" s="123"/>
      <c r="SZY216" s="123"/>
      <c r="SZZ216" s="123"/>
      <c r="TAA216" s="123"/>
      <c r="TAB216" s="123"/>
      <c r="TAC216" s="123"/>
      <c r="TAD216" s="123"/>
      <c r="TAE216" s="123"/>
      <c r="TAF216" s="123"/>
      <c r="TAG216" s="122"/>
      <c r="TAH216" s="123"/>
      <c r="TAI216" s="123"/>
      <c r="TAJ216" s="123"/>
      <c r="TAK216" s="123"/>
      <c r="TAL216" s="123"/>
      <c r="TAM216" s="123"/>
      <c r="TAN216" s="123"/>
      <c r="TAO216" s="123"/>
      <c r="TAP216" s="123"/>
      <c r="TAQ216" s="123"/>
      <c r="TAR216" s="123"/>
      <c r="TAS216" s="123"/>
      <c r="TAT216" s="123"/>
      <c r="TAU216" s="123"/>
      <c r="TAV216" s="123"/>
      <c r="TAW216" s="123"/>
      <c r="TAX216" s="123"/>
      <c r="TAY216" s="123"/>
      <c r="TAZ216" s="123"/>
      <c r="TBA216" s="123"/>
      <c r="TBB216" s="123"/>
      <c r="TBC216" s="122"/>
      <c r="TBD216" s="123"/>
      <c r="TBE216" s="123"/>
      <c r="TBF216" s="123"/>
      <c r="TBG216" s="123"/>
      <c r="TBH216" s="123"/>
      <c r="TBI216" s="123"/>
      <c r="TBJ216" s="123"/>
      <c r="TBK216" s="123"/>
      <c r="TBL216" s="123"/>
      <c r="TBM216" s="123"/>
      <c r="TBN216" s="123"/>
      <c r="TBO216" s="123"/>
      <c r="TBP216" s="123"/>
      <c r="TBQ216" s="123"/>
      <c r="TBR216" s="123"/>
      <c r="TBS216" s="123"/>
      <c r="TBT216" s="123"/>
      <c r="TBU216" s="123"/>
      <c r="TBV216" s="123"/>
      <c r="TBW216" s="123"/>
      <c r="TBX216" s="123"/>
      <c r="TBY216" s="122"/>
      <c r="TBZ216" s="123"/>
      <c r="TCA216" s="123"/>
      <c r="TCB216" s="123"/>
      <c r="TCC216" s="123"/>
      <c r="TCD216" s="123"/>
      <c r="TCE216" s="123"/>
      <c r="TCF216" s="123"/>
      <c r="TCG216" s="123"/>
      <c r="TCH216" s="123"/>
      <c r="TCI216" s="123"/>
      <c r="TCJ216" s="123"/>
      <c r="TCK216" s="123"/>
      <c r="TCL216" s="123"/>
      <c r="TCM216" s="123"/>
      <c r="TCN216" s="123"/>
      <c r="TCO216" s="123"/>
      <c r="TCP216" s="123"/>
      <c r="TCQ216" s="123"/>
      <c r="TCR216" s="123"/>
      <c r="TCS216" s="123"/>
      <c r="TCT216" s="123"/>
      <c r="TCU216" s="122"/>
      <c r="TCV216" s="123"/>
      <c r="TCW216" s="123"/>
      <c r="TCX216" s="123"/>
      <c r="TCY216" s="123"/>
      <c r="TCZ216" s="123"/>
      <c r="TDA216" s="123"/>
      <c r="TDB216" s="123"/>
      <c r="TDC216" s="123"/>
      <c r="TDD216" s="123"/>
      <c r="TDE216" s="123"/>
      <c r="TDF216" s="123"/>
      <c r="TDG216" s="123"/>
      <c r="TDH216" s="123"/>
      <c r="TDI216" s="123"/>
      <c r="TDJ216" s="123"/>
      <c r="TDK216" s="123"/>
      <c r="TDL216" s="123"/>
      <c r="TDM216" s="123"/>
      <c r="TDN216" s="123"/>
      <c r="TDO216" s="123"/>
      <c r="TDP216" s="123"/>
      <c r="TDQ216" s="122"/>
      <c r="TDR216" s="123"/>
      <c r="TDS216" s="123"/>
      <c r="TDT216" s="123"/>
      <c r="TDU216" s="123"/>
      <c r="TDV216" s="123"/>
      <c r="TDW216" s="123"/>
      <c r="TDX216" s="123"/>
      <c r="TDY216" s="123"/>
      <c r="TDZ216" s="123"/>
      <c r="TEA216" s="123"/>
      <c r="TEB216" s="123"/>
      <c r="TEC216" s="123"/>
      <c r="TED216" s="123"/>
      <c r="TEE216" s="123"/>
      <c r="TEF216" s="123"/>
      <c r="TEG216" s="123"/>
      <c r="TEH216" s="123"/>
      <c r="TEI216" s="123"/>
      <c r="TEJ216" s="123"/>
      <c r="TEK216" s="123"/>
      <c r="TEL216" s="123"/>
      <c r="TEM216" s="122"/>
      <c r="TEN216" s="123"/>
      <c r="TEO216" s="123"/>
      <c r="TEP216" s="123"/>
      <c r="TEQ216" s="123"/>
      <c r="TER216" s="123"/>
      <c r="TES216" s="123"/>
      <c r="TET216" s="123"/>
      <c r="TEU216" s="123"/>
      <c r="TEV216" s="123"/>
      <c r="TEW216" s="123"/>
      <c r="TEX216" s="123"/>
      <c r="TEY216" s="123"/>
      <c r="TEZ216" s="123"/>
      <c r="TFA216" s="123"/>
      <c r="TFB216" s="123"/>
      <c r="TFC216" s="123"/>
      <c r="TFD216" s="123"/>
      <c r="TFE216" s="123"/>
      <c r="TFF216" s="123"/>
      <c r="TFG216" s="123"/>
      <c r="TFH216" s="123"/>
      <c r="TFI216" s="122"/>
      <c r="TFJ216" s="123"/>
      <c r="TFK216" s="123"/>
      <c r="TFL216" s="123"/>
      <c r="TFM216" s="123"/>
      <c r="TFN216" s="123"/>
      <c r="TFO216" s="123"/>
      <c r="TFP216" s="123"/>
      <c r="TFQ216" s="123"/>
      <c r="TFR216" s="123"/>
      <c r="TFS216" s="123"/>
      <c r="TFT216" s="123"/>
      <c r="TFU216" s="123"/>
      <c r="TFV216" s="123"/>
      <c r="TFW216" s="123"/>
      <c r="TFX216" s="123"/>
      <c r="TFY216" s="123"/>
      <c r="TFZ216" s="123"/>
      <c r="TGA216" s="123"/>
      <c r="TGB216" s="123"/>
      <c r="TGC216" s="123"/>
      <c r="TGD216" s="123"/>
      <c r="TGE216" s="122"/>
      <c r="TGF216" s="123"/>
      <c r="TGG216" s="123"/>
      <c r="TGH216" s="123"/>
      <c r="TGI216" s="123"/>
      <c r="TGJ216" s="123"/>
      <c r="TGK216" s="123"/>
      <c r="TGL216" s="123"/>
      <c r="TGM216" s="123"/>
      <c r="TGN216" s="123"/>
      <c r="TGO216" s="123"/>
      <c r="TGP216" s="123"/>
      <c r="TGQ216" s="123"/>
      <c r="TGR216" s="123"/>
      <c r="TGS216" s="123"/>
      <c r="TGT216" s="123"/>
      <c r="TGU216" s="123"/>
      <c r="TGV216" s="123"/>
      <c r="TGW216" s="123"/>
      <c r="TGX216" s="123"/>
      <c r="TGY216" s="123"/>
      <c r="TGZ216" s="123"/>
      <c r="THA216" s="122"/>
      <c r="THB216" s="123"/>
      <c r="THC216" s="123"/>
      <c r="THD216" s="123"/>
      <c r="THE216" s="123"/>
      <c r="THF216" s="123"/>
      <c r="THG216" s="123"/>
      <c r="THH216" s="123"/>
      <c r="THI216" s="123"/>
      <c r="THJ216" s="123"/>
      <c r="THK216" s="123"/>
      <c r="THL216" s="123"/>
      <c r="THM216" s="123"/>
      <c r="THN216" s="123"/>
      <c r="THO216" s="123"/>
      <c r="THP216" s="123"/>
      <c r="THQ216" s="123"/>
      <c r="THR216" s="123"/>
      <c r="THS216" s="123"/>
      <c r="THT216" s="123"/>
      <c r="THU216" s="123"/>
      <c r="THV216" s="123"/>
      <c r="THW216" s="122"/>
      <c r="THX216" s="123"/>
      <c r="THY216" s="123"/>
      <c r="THZ216" s="123"/>
      <c r="TIA216" s="123"/>
      <c r="TIB216" s="123"/>
      <c r="TIC216" s="123"/>
      <c r="TID216" s="123"/>
      <c r="TIE216" s="123"/>
      <c r="TIF216" s="123"/>
      <c r="TIG216" s="123"/>
      <c r="TIH216" s="123"/>
      <c r="TII216" s="123"/>
      <c r="TIJ216" s="123"/>
      <c r="TIK216" s="123"/>
      <c r="TIL216" s="123"/>
      <c r="TIM216" s="123"/>
      <c r="TIN216" s="123"/>
      <c r="TIO216" s="123"/>
      <c r="TIP216" s="123"/>
      <c r="TIQ216" s="123"/>
      <c r="TIR216" s="123"/>
      <c r="TIS216" s="122"/>
      <c r="TIT216" s="123"/>
      <c r="TIU216" s="123"/>
      <c r="TIV216" s="123"/>
      <c r="TIW216" s="123"/>
      <c r="TIX216" s="123"/>
      <c r="TIY216" s="123"/>
      <c r="TIZ216" s="123"/>
      <c r="TJA216" s="123"/>
      <c r="TJB216" s="123"/>
      <c r="TJC216" s="123"/>
      <c r="TJD216" s="123"/>
      <c r="TJE216" s="123"/>
      <c r="TJF216" s="123"/>
      <c r="TJG216" s="123"/>
      <c r="TJH216" s="123"/>
      <c r="TJI216" s="123"/>
      <c r="TJJ216" s="123"/>
      <c r="TJK216" s="123"/>
      <c r="TJL216" s="123"/>
      <c r="TJM216" s="123"/>
      <c r="TJN216" s="123"/>
      <c r="TJO216" s="122"/>
      <c r="TJP216" s="123"/>
      <c r="TJQ216" s="123"/>
      <c r="TJR216" s="123"/>
      <c r="TJS216" s="123"/>
      <c r="TJT216" s="123"/>
      <c r="TJU216" s="123"/>
      <c r="TJV216" s="123"/>
      <c r="TJW216" s="123"/>
      <c r="TJX216" s="123"/>
      <c r="TJY216" s="123"/>
      <c r="TJZ216" s="123"/>
      <c r="TKA216" s="123"/>
      <c r="TKB216" s="123"/>
      <c r="TKC216" s="123"/>
      <c r="TKD216" s="123"/>
      <c r="TKE216" s="123"/>
      <c r="TKF216" s="123"/>
      <c r="TKG216" s="123"/>
      <c r="TKH216" s="123"/>
      <c r="TKI216" s="123"/>
      <c r="TKJ216" s="123"/>
      <c r="TKK216" s="122"/>
      <c r="TKL216" s="123"/>
      <c r="TKM216" s="123"/>
      <c r="TKN216" s="123"/>
      <c r="TKO216" s="123"/>
      <c r="TKP216" s="123"/>
      <c r="TKQ216" s="123"/>
      <c r="TKR216" s="123"/>
      <c r="TKS216" s="123"/>
      <c r="TKT216" s="123"/>
      <c r="TKU216" s="123"/>
      <c r="TKV216" s="123"/>
      <c r="TKW216" s="123"/>
      <c r="TKX216" s="123"/>
      <c r="TKY216" s="123"/>
      <c r="TKZ216" s="123"/>
      <c r="TLA216" s="123"/>
      <c r="TLB216" s="123"/>
      <c r="TLC216" s="123"/>
      <c r="TLD216" s="123"/>
      <c r="TLE216" s="123"/>
      <c r="TLF216" s="123"/>
      <c r="TLG216" s="122"/>
      <c r="TLH216" s="123"/>
      <c r="TLI216" s="123"/>
      <c r="TLJ216" s="123"/>
      <c r="TLK216" s="123"/>
      <c r="TLL216" s="123"/>
      <c r="TLM216" s="123"/>
      <c r="TLN216" s="123"/>
      <c r="TLO216" s="123"/>
      <c r="TLP216" s="123"/>
      <c r="TLQ216" s="123"/>
      <c r="TLR216" s="123"/>
      <c r="TLS216" s="123"/>
      <c r="TLT216" s="123"/>
      <c r="TLU216" s="123"/>
      <c r="TLV216" s="123"/>
      <c r="TLW216" s="123"/>
      <c r="TLX216" s="123"/>
      <c r="TLY216" s="123"/>
      <c r="TLZ216" s="123"/>
      <c r="TMA216" s="123"/>
      <c r="TMB216" s="123"/>
      <c r="TMC216" s="122"/>
      <c r="TMD216" s="123"/>
      <c r="TME216" s="123"/>
      <c r="TMF216" s="123"/>
      <c r="TMG216" s="123"/>
      <c r="TMH216" s="123"/>
      <c r="TMI216" s="123"/>
      <c r="TMJ216" s="123"/>
      <c r="TMK216" s="123"/>
      <c r="TML216" s="123"/>
      <c r="TMM216" s="123"/>
      <c r="TMN216" s="123"/>
      <c r="TMO216" s="123"/>
      <c r="TMP216" s="123"/>
      <c r="TMQ216" s="123"/>
      <c r="TMR216" s="123"/>
      <c r="TMS216" s="123"/>
      <c r="TMT216" s="123"/>
      <c r="TMU216" s="123"/>
      <c r="TMV216" s="123"/>
      <c r="TMW216" s="123"/>
      <c r="TMX216" s="123"/>
      <c r="TMY216" s="122"/>
      <c r="TMZ216" s="123"/>
      <c r="TNA216" s="123"/>
      <c r="TNB216" s="123"/>
      <c r="TNC216" s="123"/>
      <c r="TND216" s="123"/>
      <c r="TNE216" s="123"/>
      <c r="TNF216" s="123"/>
      <c r="TNG216" s="123"/>
      <c r="TNH216" s="123"/>
      <c r="TNI216" s="123"/>
      <c r="TNJ216" s="123"/>
      <c r="TNK216" s="123"/>
      <c r="TNL216" s="123"/>
      <c r="TNM216" s="123"/>
      <c r="TNN216" s="123"/>
      <c r="TNO216" s="123"/>
      <c r="TNP216" s="123"/>
      <c r="TNQ216" s="123"/>
      <c r="TNR216" s="123"/>
      <c r="TNS216" s="123"/>
      <c r="TNT216" s="123"/>
      <c r="TNU216" s="122"/>
      <c r="TNV216" s="123"/>
      <c r="TNW216" s="123"/>
      <c r="TNX216" s="123"/>
      <c r="TNY216" s="123"/>
      <c r="TNZ216" s="123"/>
      <c r="TOA216" s="123"/>
      <c r="TOB216" s="123"/>
      <c r="TOC216" s="123"/>
      <c r="TOD216" s="123"/>
      <c r="TOE216" s="123"/>
      <c r="TOF216" s="123"/>
      <c r="TOG216" s="123"/>
      <c r="TOH216" s="123"/>
      <c r="TOI216" s="123"/>
      <c r="TOJ216" s="123"/>
      <c r="TOK216" s="123"/>
      <c r="TOL216" s="123"/>
      <c r="TOM216" s="123"/>
      <c r="TON216" s="123"/>
      <c r="TOO216" s="123"/>
      <c r="TOP216" s="123"/>
      <c r="TOQ216" s="122"/>
      <c r="TOR216" s="123"/>
      <c r="TOS216" s="123"/>
      <c r="TOT216" s="123"/>
      <c r="TOU216" s="123"/>
      <c r="TOV216" s="123"/>
      <c r="TOW216" s="123"/>
      <c r="TOX216" s="123"/>
      <c r="TOY216" s="123"/>
      <c r="TOZ216" s="123"/>
      <c r="TPA216" s="123"/>
      <c r="TPB216" s="123"/>
      <c r="TPC216" s="123"/>
      <c r="TPD216" s="123"/>
      <c r="TPE216" s="123"/>
      <c r="TPF216" s="123"/>
      <c r="TPG216" s="123"/>
      <c r="TPH216" s="123"/>
      <c r="TPI216" s="123"/>
      <c r="TPJ216" s="123"/>
      <c r="TPK216" s="123"/>
      <c r="TPL216" s="123"/>
      <c r="TPM216" s="122"/>
      <c r="TPN216" s="123"/>
      <c r="TPO216" s="123"/>
      <c r="TPP216" s="123"/>
      <c r="TPQ216" s="123"/>
      <c r="TPR216" s="123"/>
      <c r="TPS216" s="123"/>
      <c r="TPT216" s="123"/>
      <c r="TPU216" s="123"/>
      <c r="TPV216" s="123"/>
      <c r="TPW216" s="123"/>
      <c r="TPX216" s="123"/>
      <c r="TPY216" s="123"/>
      <c r="TPZ216" s="123"/>
      <c r="TQA216" s="123"/>
      <c r="TQB216" s="123"/>
      <c r="TQC216" s="123"/>
      <c r="TQD216" s="123"/>
      <c r="TQE216" s="123"/>
      <c r="TQF216" s="123"/>
      <c r="TQG216" s="123"/>
      <c r="TQH216" s="123"/>
      <c r="TQI216" s="122"/>
      <c r="TQJ216" s="123"/>
      <c r="TQK216" s="123"/>
      <c r="TQL216" s="123"/>
      <c r="TQM216" s="123"/>
      <c r="TQN216" s="123"/>
      <c r="TQO216" s="123"/>
      <c r="TQP216" s="123"/>
      <c r="TQQ216" s="123"/>
      <c r="TQR216" s="123"/>
      <c r="TQS216" s="123"/>
      <c r="TQT216" s="123"/>
      <c r="TQU216" s="123"/>
      <c r="TQV216" s="123"/>
      <c r="TQW216" s="123"/>
      <c r="TQX216" s="123"/>
      <c r="TQY216" s="123"/>
      <c r="TQZ216" s="123"/>
      <c r="TRA216" s="123"/>
      <c r="TRB216" s="123"/>
      <c r="TRC216" s="123"/>
      <c r="TRD216" s="123"/>
      <c r="TRE216" s="122"/>
      <c r="TRF216" s="123"/>
      <c r="TRG216" s="123"/>
      <c r="TRH216" s="123"/>
      <c r="TRI216" s="123"/>
      <c r="TRJ216" s="123"/>
      <c r="TRK216" s="123"/>
      <c r="TRL216" s="123"/>
      <c r="TRM216" s="123"/>
      <c r="TRN216" s="123"/>
      <c r="TRO216" s="123"/>
      <c r="TRP216" s="123"/>
      <c r="TRQ216" s="123"/>
      <c r="TRR216" s="123"/>
      <c r="TRS216" s="123"/>
      <c r="TRT216" s="123"/>
      <c r="TRU216" s="123"/>
      <c r="TRV216" s="123"/>
      <c r="TRW216" s="123"/>
      <c r="TRX216" s="123"/>
      <c r="TRY216" s="123"/>
      <c r="TRZ216" s="123"/>
      <c r="TSA216" s="122"/>
      <c r="TSB216" s="123"/>
      <c r="TSC216" s="123"/>
      <c r="TSD216" s="123"/>
      <c r="TSE216" s="123"/>
      <c r="TSF216" s="123"/>
      <c r="TSG216" s="123"/>
      <c r="TSH216" s="123"/>
      <c r="TSI216" s="123"/>
      <c r="TSJ216" s="123"/>
      <c r="TSK216" s="123"/>
      <c r="TSL216" s="123"/>
      <c r="TSM216" s="123"/>
      <c r="TSN216" s="123"/>
      <c r="TSO216" s="123"/>
      <c r="TSP216" s="123"/>
      <c r="TSQ216" s="123"/>
      <c r="TSR216" s="123"/>
      <c r="TSS216" s="123"/>
      <c r="TST216" s="123"/>
      <c r="TSU216" s="123"/>
      <c r="TSV216" s="123"/>
      <c r="TSW216" s="122"/>
      <c r="TSX216" s="123"/>
      <c r="TSY216" s="123"/>
      <c r="TSZ216" s="123"/>
      <c r="TTA216" s="123"/>
      <c r="TTB216" s="123"/>
      <c r="TTC216" s="123"/>
      <c r="TTD216" s="123"/>
      <c r="TTE216" s="123"/>
      <c r="TTF216" s="123"/>
      <c r="TTG216" s="123"/>
      <c r="TTH216" s="123"/>
      <c r="TTI216" s="123"/>
      <c r="TTJ216" s="123"/>
      <c r="TTK216" s="123"/>
      <c r="TTL216" s="123"/>
      <c r="TTM216" s="123"/>
      <c r="TTN216" s="123"/>
      <c r="TTO216" s="123"/>
      <c r="TTP216" s="123"/>
      <c r="TTQ216" s="123"/>
      <c r="TTR216" s="123"/>
      <c r="TTS216" s="122"/>
      <c r="TTT216" s="123"/>
      <c r="TTU216" s="123"/>
      <c r="TTV216" s="123"/>
      <c r="TTW216" s="123"/>
      <c r="TTX216" s="123"/>
      <c r="TTY216" s="123"/>
      <c r="TTZ216" s="123"/>
      <c r="TUA216" s="123"/>
      <c r="TUB216" s="123"/>
      <c r="TUC216" s="123"/>
      <c r="TUD216" s="123"/>
      <c r="TUE216" s="123"/>
      <c r="TUF216" s="123"/>
      <c r="TUG216" s="123"/>
      <c r="TUH216" s="123"/>
      <c r="TUI216" s="123"/>
      <c r="TUJ216" s="123"/>
      <c r="TUK216" s="123"/>
      <c r="TUL216" s="123"/>
      <c r="TUM216" s="123"/>
      <c r="TUN216" s="123"/>
      <c r="TUO216" s="122"/>
      <c r="TUP216" s="123"/>
      <c r="TUQ216" s="123"/>
      <c r="TUR216" s="123"/>
      <c r="TUS216" s="123"/>
      <c r="TUT216" s="123"/>
      <c r="TUU216" s="123"/>
      <c r="TUV216" s="123"/>
      <c r="TUW216" s="123"/>
      <c r="TUX216" s="123"/>
      <c r="TUY216" s="123"/>
      <c r="TUZ216" s="123"/>
      <c r="TVA216" s="123"/>
      <c r="TVB216" s="123"/>
      <c r="TVC216" s="123"/>
      <c r="TVD216" s="123"/>
      <c r="TVE216" s="123"/>
      <c r="TVF216" s="123"/>
      <c r="TVG216" s="123"/>
      <c r="TVH216" s="123"/>
      <c r="TVI216" s="123"/>
      <c r="TVJ216" s="123"/>
      <c r="TVK216" s="122"/>
      <c r="TVL216" s="123"/>
      <c r="TVM216" s="123"/>
      <c r="TVN216" s="123"/>
      <c r="TVO216" s="123"/>
      <c r="TVP216" s="123"/>
      <c r="TVQ216" s="123"/>
      <c r="TVR216" s="123"/>
      <c r="TVS216" s="123"/>
      <c r="TVT216" s="123"/>
      <c r="TVU216" s="123"/>
      <c r="TVV216" s="123"/>
      <c r="TVW216" s="123"/>
      <c r="TVX216" s="123"/>
      <c r="TVY216" s="123"/>
      <c r="TVZ216" s="123"/>
      <c r="TWA216" s="123"/>
      <c r="TWB216" s="123"/>
      <c r="TWC216" s="123"/>
      <c r="TWD216" s="123"/>
      <c r="TWE216" s="123"/>
      <c r="TWF216" s="123"/>
      <c r="TWG216" s="122"/>
      <c r="TWH216" s="123"/>
      <c r="TWI216" s="123"/>
      <c r="TWJ216" s="123"/>
      <c r="TWK216" s="123"/>
      <c r="TWL216" s="123"/>
      <c r="TWM216" s="123"/>
      <c r="TWN216" s="123"/>
      <c r="TWO216" s="123"/>
      <c r="TWP216" s="123"/>
      <c r="TWQ216" s="123"/>
      <c r="TWR216" s="123"/>
      <c r="TWS216" s="123"/>
      <c r="TWT216" s="123"/>
      <c r="TWU216" s="123"/>
      <c r="TWV216" s="123"/>
      <c r="TWW216" s="123"/>
      <c r="TWX216" s="123"/>
      <c r="TWY216" s="123"/>
      <c r="TWZ216" s="123"/>
      <c r="TXA216" s="123"/>
      <c r="TXB216" s="123"/>
      <c r="TXC216" s="122"/>
      <c r="TXD216" s="123"/>
      <c r="TXE216" s="123"/>
      <c r="TXF216" s="123"/>
      <c r="TXG216" s="123"/>
      <c r="TXH216" s="123"/>
      <c r="TXI216" s="123"/>
      <c r="TXJ216" s="123"/>
      <c r="TXK216" s="123"/>
      <c r="TXL216" s="123"/>
      <c r="TXM216" s="123"/>
      <c r="TXN216" s="123"/>
      <c r="TXO216" s="123"/>
      <c r="TXP216" s="123"/>
      <c r="TXQ216" s="123"/>
      <c r="TXR216" s="123"/>
      <c r="TXS216" s="123"/>
      <c r="TXT216" s="123"/>
      <c r="TXU216" s="123"/>
      <c r="TXV216" s="123"/>
      <c r="TXW216" s="123"/>
      <c r="TXX216" s="123"/>
      <c r="TXY216" s="122"/>
      <c r="TXZ216" s="123"/>
      <c r="TYA216" s="123"/>
      <c r="TYB216" s="123"/>
      <c r="TYC216" s="123"/>
      <c r="TYD216" s="123"/>
      <c r="TYE216" s="123"/>
      <c r="TYF216" s="123"/>
      <c r="TYG216" s="123"/>
      <c r="TYH216" s="123"/>
      <c r="TYI216" s="123"/>
      <c r="TYJ216" s="123"/>
      <c r="TYK216" s="123"/>
      <c r="TYL216" s="123"/>
      <c r="TYM216" s="123"/>
      <c r="TYN216" s="123"/>
      <c r="TYO216" s="123"/>
      <c r="TYP216" s="123"/>
      <c r="TYQ216" s="123"/>
      <c r="TYR216" s="123"/>
      <c r="TYS216" s="123"/>
      <c r="TYT216" s="123"/>
      <c r="TYU216" s="122"/>
      <c r="TYV216" s="123"/>
      <c r="TYW216" s="123"/>
      <c r="TYX216" s="123"/>
      <c r="TYY216" s="123"/>
      <c r="TYZ216" s="123"/>
      <c r="TZA216" s="123"/>
      <c r="TZB216" s="123"/>
      <c r="TZC216" s="123"/>
      <c r="TZD216" s="123"/>
      <c r="TZE216" s="123"/>
      <c r="TZF216" s="123"/>
      <c r="TZG216" s="123"/>
      <c r="TZH216" s="123"/>
      <c r="TZI216" s="123"/>
      <c r="TZJ216" s="123"/>
      <c r="TZK216" s="123"/>
      <c r="TZL216" s="123"/>
      <c r="TZM216" s="123"/>
      <c r="TZN216" s="123"/>
      <c r="TZO216" s="123"/>
      <c r="TZP216" s="123"/>
      <c r="TZQ216" s="122"/>
      <c r="TZR216" s="123"/>
      <c r="TZS216" s="123"/>
      <c r="TZT216" s="123"/>
      <c r="TZU216" s="123"/>
      <c r="TZV216" s="123"/>
      <c r="TZW216" s="123"/>
      <c r="TZX216" s="123"/>
      <c r="TZY216" s="123"/>
      <c r="TZZ216" s="123"/>
      <c r="UAA216" s="123"/>
      <c r="UAB216" s="123"/>
      <c r="UAC216" s="123"/>
      <c r="UAD216" s="123"/>
      <c r="UAE216" s="123"/>
      <c r="UAF216" s="123"/>
      <c r="UAG216" s="123"/>
      <c r="UAH216" s="123"/>
      <c r="UAI216" s="123"/>
      <c r="UAJ216" s="123"/>
      <c r="UAK216" s="123"/>
      <c r="UAL216" s="123"/>
      <c r="UAM216" s="122"/>
      <c r="UAN216" s="123"/>
      <c r="UAO216" s="123"/>
      <c r="UAP216" s="123"/>
      <c r="UAQ216" s="123"/>
      <c r="UAR216" s="123"/>
      <c r="UAS216" s="123"/>
      <c r="UAT216" s="123"/>
      <c r="UAU216" s="123"/>
      <c r="UAV216" s="123"/>
      <c r="UAW216" s="123"/>
      <c r="UAX216" s="123"/>
      <c r="UAY216" s="123"/>
      <c r="UAZ216" s="123"/>
      <c r="UBA216" s="123"/>
      <c r="UBB216" s="123"/>
      <c r="UBC216" s="123"/>
      <c r="UBD216" s="123"/>
      <c r="UBE216" s="123"/>
      <c r="UBF216" s="123"/>
      <c r="UBG216" s="123"/>
      <c r="UBH216" s="123"/>
      <c r="UBI216" s="122"/>
      <c r="UBJ216" s="123"/>
      <c r="UBK216" s="123"/>
      <c r="UBL216" s="123"/>
      <c r="UBM216" s="123"/>
      <c r="UBN216" s="123"/>
      <c r="UBO216" s="123"/>
      <c r="UBP216" s="123"/>
      <c r="UBQ216" s="123"/>
      <c r="UBR216" s="123"/>
      <c r="UBS216" s="123"/>
      <c r="UBT216" s="123"/>
      <c r="UBU216" s="123"/>
      <c r="UBV216" s="123"/>
      <c r="UBW216" s="123"/>
      <c r="UBX216" s="123"/>
      <c r="UBY216" s="123"/>
      <c r="UBZ216" s="123"/>
      <c r="UCA216" s="123"/>
      <c r="UCB216" s="123"/>
      <c r="UCC216" s="123"/>
      <c r="UCD216" s="123"/>
      <c r="UCE216" s="122"/>
      <c r="UCF216" s="123"/>
      <c r="UCG216" s="123"/>
      <c r="UCH216" s="123"/>
      <c r="UCI216" s="123"/>
      <c r="UCJ216" s="123"/>
      <c r="UCK216" s="123"/>
      <c r="UCL216" s="123"/>
      <c r="UCM216" s="123"/>
      <c r="UCN216" s="123"/>
      <c r="UCO216" s="123"/>
      <c r="UCP216" s="123"/>
      <c r="UCQ216" s="123"/>
      <c r="UCR216" s="123"/>
      <c r="UCS216" s="123"/>
      <c r="UCT216" s="123"/>
      <c r="UCU216" s="123"/>
      <c r="UCV216" s="123"/>
      <c r="UCW216" s="123"/>
      <c r="UCX216" s="123"/>
      <c r="UCY216" s="123"/>
      <c r="UCZ216" s="123"/>
      <c r="UDA216" s="122"/>
      <c r="UDB216" s="123"/>
      <c r="UDC216" s="123"/>
      <c r="UDD216" s="123"/>
      <c r="UDE216" s="123"/>
      <c r="UDF216" s="123"/>
      <c r="UDG216" s="123"/>
      <c r="UDH216" s="123"/>
      <c r="UDI216" s="123"/>
      <c r="UDJ216" s="123"/>
      <c r="UDK216" s="123"/>
      <c r="UDL216" s="123"/>
      <c r="UDM216" s="123"/>
      <c r="UDN216" s="123"/>
      <c r="UDO216" s="123"/>
      <c r="UDP216" s="123"/>
      <c r="UDQ216" s="123"/>
      <c r="UDR216" s="123"/>
      <c r="UDS216" s="123"/>
      <c r="UDT216" s="123"/>
      <c r="UDU216" s="123"/>
      <c r="UDV216" s="123"/>
      <c r="UDW216" s="122"/>
      <c r="UDX216" s="123"/>
      <c r="UDY216" s="123"/>
      <c r="UDZ216" s="123"/>
      <c r="UEA216" s="123"/>
      <c r="UEB216" s="123"/>
      <c r="UEC216" s="123"/>
      <c r="UED216" s="123"/>
      <c r="UEE216" s="123"/>
      <c r="UEF216" s="123"/>
      <c r="UEG216" s="123"/>
      <c r="UEH216" s="123"/>
      <c r="UEI216" s="123"/>
      <c r="UEJ216" s="123"/>
      <c r="UEK216" s="123"/>
      <c r="UEL216" s="123"/>
      <c r="UEM216" s="123"/>
      <c r="UEN216" s="123"/>
      <c r="UEO216" s="123"/>
      <c r="UEP216" s="123"/>
      <c r="UEQ216" s="123"/>
      <c r="UER216" s="123"/>
      <c r="UES216" s="122"/>
      <c r="UET216" s="123"/>
      <c r="UEU216" s="123"/>
      <c r="UEV216" s="123"/>
      <c r="UEW216" s="123"/>
      <c r="UEX216" s="123"/>
      <c r="UEY216" s="123"/>
      <c r="UEZ216" s="123"/>
      <c r="UFA216" s="123"/>
      <c r="UFB216" s="123"/>
      <c r="UFC216" s="123"/>
      <c r="UFD216" s="123"/>
      <c r="UFE216" s="123"/>
      <c r="UFF216" s="123"/>
      <c r="UFG216" s="123"/>
      <c r="UFH216" s="123"/>
      <c r="UFI216" s="123"/>
      <c r="UFJ216" s="123"/>
      <c r="UFK216" s="123"/>
      <c r="UFL216" s="123"/>
      <c r="UFM216" s="123"/>
      <c r="UFN216" s="123"/>
      <c r="UFO216" s="122"/>
      <c r="UFP216" s="123"/>
      <c r="UFQ216" s="123"/>
      <c r="UFR216" s="123"/>
      <c r="UFS216" s="123"/>
      <c r="UFT216" s="123"/>
      <c r="UFU216" s="123"/>
      <c r="UFV216" s="123"/>
      <c r="UFW216" s="123"/>
      <c r="UFX216" s="123"/>
      <c r="UFY216" s="123"/>
      <c r="UFZ216" s="123"/>
      <c r="UGA216" s="123"/>
      <c r="UGB216" s="123"/>
      <c r="UGC216" s="123"/>
      <c r="UGD216" s="123"/>
      <c r="UGE216" s="123"/>
      <c r="UGF216" s="123"/>
      <c r="UGG216" s="123"/>
      <c r="UGH216" s="123"/>
      <c r="UGI216" s="123"/>
      <c r="UGJ216" s="123"/>
      <c r="UGK216" s="122"/>
      <c r="UGL216" s="123"/>
      <c r="UGM216" s="123"/>
      <c r="UGN216" s="123"/>
      <c r="UGO216" s="123"/>
      <c r="UGP216" s="123"/>
      <c r="UGQ216" s="123"/>
      <c r="UGR216" s="123"/>
      <c r="UGS216" s="123"/>
      <c r="UGT216" s="123"/>
      <c r="UGU216" s="123"/>
      <c r="UGV216" s="123"/>
      <c r="UGW216" s="123"/>
      <c r="UGX216" s="123"/>
      <c r="UGY216" s="123"/>
      <c r="UGZ216" s="123"/>
      <c r="UHA216" s="123"/>
      <c r="UHB216" s="123"/>
      <c r="UHC216" s="123"/>
      <c r="UHD216" s="123"/>
      <c r="UHE216" s="123"/>
      <c r="UHF216" s="123"/>
      <c r="UHG216" s="122"/>
      <c r="UHH216" s="123"/>
      <c r="UHI216" s="123"/>
      <c r="UHJ216" s="123"/>
      <c r="UHK216" s="123"/>
      <c r="UHL216" s="123"/>
      <c r="UHM216" s="123"/>
      <c r="UHN216" s="123"/>
      <c r="UHO216" s="123"/>
      <c r="UHP216" s="123"/>
      <c r="UHQ216" s="123"/>
      <c r="UHR216" s="123"/>
      <c r="UHS216" s="123"/>
      <c r="UHT216" s="123"/>
      <c r="UHU216" s="123"/>
      <c r="UHV216" s="123"/>
      <c r="UHW216" s="123"/>
      <c r="UHX216" s="123"/>
      <c r="UHY216" s="123"/>
      <c r="UHZ216" s="123"/>
      <c r="UIA216" s="123"/>
      <c r="UIB216" s="123"/>
      <c r="UIC216" s="122"/>
      <c r="UID216" s="123"/>
      <c r="UIE216" s="123"/>
      <c r="UIF216" s="123"/>
      <c r="UIG216" s="123"/>
      <c r="UIH216" s="123"/>
      <c r="UII216" s="123"/>
      <c r="UIJ216" s="123"/>
      <c r="UIK216" s="123"/>
      <c r="UIL216" s="123"/>
      <c r="UIM216" s="123"/>
      <c r="UIN216" s="123"/>
      <c r="UIO216" s="123"/>
      <c r="UIP216" s="123"/>
      <c r="UIQ216" s="123"/>
      <c r="UIR216" s="123"/>
      <c r="UIS216" s="123"/>
      <c r="UIT216" s="123"/>
      <c r="UIU216" s="123"/>
      <c r="UIV216" s="123"/>
      <c r="UIW216" s="123"/>
      <c r="UIX216" s="123"/>
      <c r="UIY216" s="122"/>
      <c r="UIZ216" s="123"/>
      <c r="UJA216" s="123"/>
      <c r="UJB216" s="123"/>
      <c r="UJC216" s="123"/>
      <c r="UJD216" s="123"/>
      <c r="UJE216" s="123"/>
      <c r="UJF216" s="123"/>
      <c r="UJG216" s="123"/>
      <c r="UJH216" s="123"/>
      <c r="UJI216" s="123"/>
      <c r="UJJ216" s="123"/>
      <c r="UJK216" s="123"/>
      <c r="UJL216" s="123"/>
      <c r="UJM216" s="123"/>
      <c r="UJN216" s="123"/>
      <c r="UJO216" s="123"/>
      <c r="UJP216" s="123"/>
      <c r="UJQ216" s="123"/>
      <c r="UJR216" s="123"/>
      <c r="UJS216" s="123"/>
      <c r="UJT216" s="123"/>
      <c r="UJU216" s="122"/>
      <c r="UJV216" s="123"/>
      <c r="UJW216" s="123"/>
      <c r="UJX216" s="123"/>
      <c r="UJY216" s="123"/>
      <c r="UJZ216" s="123"/>
      <c r="UKA216" s="123"/>
      <c r="UKB216" s="123"/>
      <c r="UKC216" s="123"/>
      <c r="UKD216" s="123"/>
      <c r="UKE216" s="123"/>
      <c r="UKF216" s="123"/>
      <c r="UKG216" s="123"/>
      <c r="UKH216" s="123"/>
      <c r="UKI216" s="123"/>
      <c r="UKJ216" s="123"/>
      <c r="UKK216" s="123"/>
      <c r="UKL216" s="123"/>
      <c r="UKM216" s="123"/>
      <c r="UKN216" s="123"/>
      <c r="UKO216" s="123"/>
      <c r="UKP216" s="123"/>
      <c r="UKQ216" s="122"/>
      <c r="UKR216" s="123"/>
      <c r="UKS216" s="123"/>
      <c r="UKT216" s="123"/>
      <c r="UKU216" s="123"/>
      <c r="UKV216" s="123"/>
      <c r="UKW216" s="123"/>
      <c r="UKX216" s="123"/>
      <c r="UKY216" s="123"/>
      <c r="UKZ216" s="123"/>
      <c r="ULA216" s="123"/>
      <c r="ULB216" s="123"/>
      <c r="ULC216" s="123"/>
      <c r="ULD216" s="123"/>
      <c r="ULE216" s="123"/>
      <c r="ULF216" s="123"/>
      <c r="ULG216" s="123"/>
      <c r="ULH216" s="123"/>
      <c r="ULI216" s="123"/>
      <c r="ULJ216" s="123"/>
      <c r="ULK216" s="123"/>
      <c r="ULL216" s="123"/>
      <c r="ULM216" s="122"/>
      <c r="ULN216" s="123"/>
      <c r="ULO216" s="123"/>
      <c r="ULP216" s="123"/>
      <c r="ULQ216" s="123"/>
      <c r="ULR216" s="123"/>
      <c r="ULS216" s="123"/>
      <c r="ULT216" s="123"/>
      <c r="ULU216" s="123"/>
      <c r="ULV216" s="123"/>
      <c r="ULW216" s="123"/>
      <c r="ULX216" s="123"/>
      <c r="ULY216" s="123"/>
      <c r="ULZ216" s="123"/>
      <c r="UMA216" s="123"/>
      <c r="UMB216" s="123"/>
      <c r="UMC216" s="123"/>
      <c r="UMD216" s="123"/>
      <c r="UME216" s="123"/>
      <c r="UMF216" s="123"/>
      <c r="UMG216" s="123"/>
      <c r="UMH216" s="123"/>
      <c r="UMI216" s="122"/>
      <c r="UMJ216" s="123"/>
      <c r="UMK216" s="123"/>
      <c r="UML216" s="123"/>
      <c r="UMM216" s="123"/>
      <c r="UMN216" s="123"/>
      <c r="UMO216" s="123"/>
      <c r="UMP216" s="123"/>
      <c r="UMQ216" s="123"/>
      <c r="UMR216" s="123"/>
      <c r="UMS216" s="123"/>
      <c r="UMT216" s="123"/>
      <c r="UMU216" s="123"/>
      <c r="UMV216" s="123"/>
      <c r="UMW216" s="123"/>
      <c r="UMX216" s="123"/>
      <c r="UMY216" s="123"/>
      <c r="UMZ216" s="123"/>
      <c r="UNA216" s="123"/>
      <c r="UNB216" s="123"/>
      <c r="UNC216" s="123"/>
      <c r="UND216" s="123"/>
      <c r="UNE216" s="122"/>
      <c r="UNF216" s="123"/>
      <c r="UNG216" s="123"/>
      <c r="UNH216" s="123"/>
      <c r="UNI216" s="123"/>
      <c r="UNJ216" s="123"/>
      <c r="UNK216" s="123"/>
      <c r="UNL216" s="123"/>
      <c r="UNM216" s="123"/>
      <c r="UNN216" s="123"/>
      <c r="UNO216" s="123"/>
      <c r="UNP216" s="123"/>
      <c r="UNQ216" s="123"/>
      <c r="UNR216" s="123"/>
      <c r="UNS216" s="123"/>
      <c r="UNT216" s="123"/>
      <c r="UNU216" s="123"/>
      <c r="UNV216" s="123"/>
      <c r="UNW216" s="123"/>
      <c r="UNX216" s="123"/>
      <c r="UNY216" s="123"/>
      <c r="UNZ216" s="123"/>
      <c r="UOA216" s="122"/>
      <c r="UOB216" s="123"/>
      <c r="UOC216" s="123"/>
      <c r="UOD216" s="123"/>
      <c r="UOE216" s="123"/>
      <c r="UOF216" s="123"/>
      <c r="UOG216" s="123"/>
      <c r="UOH216" s="123"/>
      <c r="UOI216" s="123"/>
      <c r="UOJ216" s="123"/>
      <c r="UOK216" s="123"/>
      <c r="UOL216" s="123"/>
      <c r="UOM216" s="123"/>
      <c r="UON216" s="123"/>
      <c r="UOO216" s="123"/>
      <c r="UOP216" s="123"/>
      <c r="UOQ216" s="123"/>
      <c r="UOR216" s="123"/>
      <c r="UOS216" s="123"/>
      <c r="UOT216" s="123"/>
      <c r="UOU216" s="123"/>
      <c r="UOV216" s="123"/>
      <c r="UOW216" s="122"/>
      <c r="UOX216" s="123"/>
      <c r="UOY216" s="123"/>
      <c r="UOZ216" s="123"/>
      <c r="UPA216" s="123"/>
      <c r="UPB216" s="123"/>
      <c r="UPC216" s="123"/>
      <c r="UPD216" s="123"/>
      <c r="UPE216" s="123"/>
      <c r="UPF216" s="123"/>
      <c r="UPG216" s="123"/>
      <c r="UPH216" s="123"/>
      <c r="UPI216" s="123"/>
      <c r="UPJ216" s="123"/>
      <c r="UPK216" s="123"/>
      <c r="UPL216" s="123"/>
      <c r="UPM216" s="123"/>
      <c r="UPN216" s="123"/>
      <c r="UPO216" s="123"/>
      <c r="UPP216" s="123"/>
      <c r="UPQ216" s="123"/>
      <c r="UPR216" s="123"/>
      <c r="UPS216" s="122"/>
      <c r="UPT216" s="123"/>
      <c r="UPU216" s="123"/>
      <c r="UPV216" s="123"/>
      <c r="UPW216" s="123"/>
      <c r="UPX216" s="123"/>
      <c r="UPY216" s="123"/>
      <c r="UPZ216" s="123"/>
      <c r="UQA216" s="123"/>
      <c r="UQB216" s="123"/>
      <c r="UQC216" s="123"/>
      <c r="UQD216" s="123"/>
      <c r="UQE216" s="123"/>
      <c r="UQF216" s="123"/>
      <c r="UQG216" s="123"/>
      <c r="UQH216" s="123"/>
      <c r="UQI216" s="123"/>
      <c r="UQJ216" s="123"/>
      <c r="UQK216" s="123"/>
      <c r="UQL216" s="123"/>
      <c r="UQM216" s="123"/>
      <c r="UQN216" s="123"/>
      <c r="UQO216" s="122"/>
      <c r="UQP216" s="123"/>
      <c r="UQQ216" s="123"/>
      <c r="UQR216" s="123"/>
      <c r="UQS216" s="123"/>
      <c r="UQT216" s="123"/>
      <c r="UQU216" s="123"/>
      <c r="UQV216" s="123"/>
      <c r="UQW216" s="123"/>
      <c r="UQX216" s="123"/>
      <c r="UQY216" s="123"/>
      <c r="UQZ216" s="123"/>
      <c r="URA216" s="123"/>
      <c r="URB216" s="123"/>
      <c r="URC216" s="123"/>
      <c r="URD216" s="123"/>
      <c r="URE216" s="123"/>
      <c r="URF216" s="123"/>
      <c r="URG216" s="123"/>
      <c r="URH216" s="123"/>
      <c r="URI216" s="123"/>
      <c r="URJ216" s="123"/>
      <c r="URK216" s="122"/>
      <c r="URL216" s="123"/>
      <c r="URM216" s="123"/>
      <c r="URN216" s="123"/>
      <c r="URO216" s="123"/>
      <c r="URP216" s="123"/>
      <c r="URQ216" s="123"/>
      <c r="URR216" s="123"/>
      <c r="URS216" s="123"/>
      <c r="URT216" s="123"/>
      <c r="URU216" s="123"/>
      <c r="URV216" s="123"/>
      <c r="URW216" s="123"/>
      <c r="URX216" s="123"/>
      <c r="URY216" s="123"/>
      <c r="URZ216" s="123"/>
      <c r="USA216" s="123"/>
      <c r="USB216" s="123"/>
      <c r="USC216" s="123"/>
      <c r="USD216" s="123"/>
      <c r="USE216" s="123"/>
      <c r="USF216" s="123"/>
      <c r="USG216" s="122"/>
      <c r="USH216" s="123"/>
      <c r="USI216" s="123"/>
      <c r="USJ216" s="123"/>
      <c r="USK216" s="123"/>
      <c r="USL216" s="123"/>
      <c r="USM216" s="123"/>
      <c r="USN216" s="123"/>
      <c r="USO216" s="123"/>
      <c r="USP216" s="123"/>
      <c r="USQ216" s="123"/>
      <c r="USR216" s="123"/>
      <c r="USS216" s="123"/>
      <c r="UST216" s="123"/>
      <c r="USU216" s="123"/>
      <c r="USV216" s="123"/>
      <c r="USW216" s="123"/>
      <c r="USX216" s="123"/>
      <c r="USY216" s="123"/>
      <c r="USZ216" s="123"/>
      <c r="UTA216" s="123"/>
      <c r="UTB216" s="123"/>
      <c r="UTC216" s="122"/>
      <c r="UTD216" s="123"/>
      <c r="UTE216" s="123"/>
      <c r="UTF216" s="123"/>
      <c r="UTG216" s="123"/>
      <c r="UTH216" s="123"/>
      <c r="UTI216" s="123"/>
      <c r="UTJ216" s="123"/>
      <c r="UTK216" s="123"/>
      <c r="UTL216" s="123"/>
      <c r="UTM216" s="123"/>
      <c r="UTN216" s="123"/>
      <c r="UTO216" s="123"/>
      <c r="UTP216" s="123"/>
      <c r="UTQ216" s="123"/>
      <c r="UTR216" s="123"/>
      <c r="UTS216" s="123"/>
      <c r="UTT216" s="123"/>
      <c r="UTU216" s="123"/>
      <c r="UTV216" s="123"/>
      <c r="UTW216" s="123"/>
      <c r="UTX216" s="123"/>
      <c r="UTY216" s="122"/>
      <c r="UTZ216" s="123"/>
      <c r="UUA216" s="123"/>
      <c r="UUB216" s="123"/>
      <c r="UUC216" s="123"/>
      <c r="UUD216" s="123"/>
      <c r="UUE216" s="123"/>
      <c r="UUF216" s="123"/>
      <c r="UUG216" s="123"/>
      <c r="UUH216" s="123"/>
      <c r="UUI216" s="123"/>
      <c r="UUJ216" s="123"/>
      <c r="UUK216" s="123"/>
      <c r="UUL216" s="123"/>
      <c r="UUM216" s="123"/>
      <c r="UUN216" s="123"/>
      <c r="UUO216" s="123"/>
      <c r="UUP216" s="123"/>
      <c r="UUQ216" s="123"/>
      <c r="UUR216" s="123"/>
      <c r="UUS216" s="123"/>
      <c r="UUT216" s="123"/>
      <c r="UUU216" s="122"/>
      <c r="UUV216" s="123"/>
      <c r="UUW216" s="123"/>
      <c r="UUX216" s="123"/>
      <c r="UUY216" s="123"/>
      <c r="UUZ216" s="123"/>
      <c r="UVA216" s="123"/>
      <c r="UVB216" s="123"/>
      <c r="UVC216" s="123"/>
      <c r="UVD216" s="123"/>
      <c r="UVE216" s="123"/>
      <c r="UVF216" s="123"/>
      <c r="UVG216" s="123"/>
      <c r="UVH216" s="123"/>
      <c r="UVI216" s="123"/>
      <c r="UVJ216" s="123"/>
      <c r="UVK216" s="123"/>
      <c r="UVL216" s="123"/>
      <c r="UVM216" s="123"/>
      <c r="UVN216" s="123"/>
      <c r="UVO216" s="123"/>
      <c r="UVP216" s="123"/>
      <c r="UVQ216" s="122"/>
      <c r="UVR216" s="123"/>
      <c r="UVS216" s="123"/>
      <c r="UVT216" s="123"/>
      <c r="UVU216" s="123"/>
      <c r="UVV216" s="123"/>
      <c r="UVW216" s="123"/>
      <c r="UVX216" s="123"/>
      <c r="UVY216" s="123"/>
      <c r="UVZ216" s="123"/>
      <c r="UWA216" s="123"/>
      <c r="UWB216" s="123"/>
      <c r="UWC216" s="123"/>
      <c r="UWD216" s="123"/>
      <c r="UWE216" s="123"/>
      <c r="UWF216" s="123"/>
      <c r="UWG216" s="123"/>
      <c r="UWH216" s="123"/>
      <c r="UWI216" s="123"/>
      <c r="UWJ216" s="123"/>
      <c r="UWK216" s="123"/>
      <c r="UWL216" s="123"/>
      <c r="UWM216" s="122"/>
      <c r="UWN216" s="123"/>
      <c r="UWO216" s="123"/>
      <c r="UWP216" s="123"/>
      <c r="UWQ216" s="123"/>
      <c r="UWR216" s="123"/>
      <c r="UWS216" s="123"/>
      <c r="UWT216" s="123"/>
      <c r="UWU216" s="123"/>
      <c r="UWV216" s="123"/>
      <c r="UWW216" s="123"/>
      <c r="UWX216" s="123"/>
      <c r="UWY216" s="123"/>
      <c r="UWZ216" s="123"/>
      <c r="UXA216" s="123"/>
      <c r="UXB216" s="123"/>
      <c r="UXC216" s="123"/>
      <c r="UXD216" s="123"/>
      <c r="UXE216" s="123"/>
      <c r="UXF216" s="123"/>
      <c r="UXG216" s="123"/>
      <c r="UXH216" s="123"/>
      <c r="UXI216" s="122"/>
      <c r="UXJ216" s="123"/>
      <c r="UXK216" s="123"/>
      <c r="UXL216" s="123"/>
      <c r="UXM216" s="123"/>
      <c r="UXN216" s="123"/>
      <c r="UXO216" s="123"/>
      <c r="UXP216" s="123"/>
      <c r="UXQ216" s="123"/>
      <c r="UXR216" s="123"/>
      <c r="UXS216" s="123"/>
      <c r="UXT216" s="123"/>
      <c r="UXU216" s="123"/>
      <c r="UXV216" s="123"/>
      <c r="UXW216" s="123"/>
      <c r="UXX216" s="123"/>
      <c r="UXY216" s="123"/>
      <c r="UXZ216" s="123"/>
      <c r="UYA216" s="123"/>
      <c r="UYB216" s="123"/>
      <c r="UYC216" s="123"/>
      <c r="UYD216" s="123"/>
      <c r="UYE216" s="122"/>
      <c r="UYF216" s="123"/>
      <c r="UYG216" s="123"/>
      <c r="UYH216" s="123"/>
      <c r="UYI216" s="123"/>
      <c r="UYJ216" s="123"/>
      <c r="UYK216" s="123"/>
      <c r="UYL216" s="123"/>
      <c r="UYM216" s="123"/>
      <c r="UYN216" s="123"/>
      <c r="UYO216" s="123"/>
      <c r="UYP216" s="123"/>
      <c r="UYQ216" s="123"/>
      <c r="UYR216" s="123"/>
      <c r="UYS216" s="123"/>
      <c r="UYT216" s="123"/>
      <c r="UYU216" s="123"/>
      <c r="UYV216" s="123"/>
      <c r="UYW216" s="123"/>
      <c r="UYX216" s="123"/>
      <c r="UYY216" s="123"/>
      <c r="UYZ216" s="123"/>
      <c r="UZA216" s="122"/>
      <c r="UZB216" s="123"/>
      <c r="UZC216" s="123"/>
      <c r="UZD216" s="123"/>
      <c r="UZE216" s="123"/>
      <c r="UZF216" s="123"/>
      <c r="UZG216" s="123"/>
      <c r="UZH216" s="123"/>
      <c r="UZI216" s="123"/>
      <c r="UZJ216" s="123"/>
      <c r="UZK216" s="123"/>
      <c r="UZL216" s="123"/>
      <c r="UZM216" s="123"/>
      <c r="UZN216" s="123"/>
      <c r="UZO216" s="123"/>
      <c r="UZP216" s="123"/>
      <c r="UZQ216" s="123"/>
      <c r="UZR216" s="123"/>
      <c r="UZS216" s="123"/>
      <c r="UZT216" s="123"/>
      <c r="UZU216" s="123"/>
      <c r="UZV216" s="123"/>
      <c r="UZW216" s="122"/>
      <c r="UZX216" s="123"/>
      <c r="UZY216" s="123"/>
      <c r="UZZ216" s="123"/>
      <c r="VAA216" s="123"/>
      <c r="VAB216" s="123"/>
      <c r="VAC216" s="123"/>
      <c r="VAD216" s="123"/>
      <c r="VAE216" s="123"/>
      <c r="VAF216" s="123"/>
      <c r="VAG216" s="123"/>
      <c r="VAH216" s="123"/>
      <c r="VAI216" s="123"/>
      <c r="VAJ216" s="123"/>
      <c r="VAK216" s="123"/>
      <c r="VAL216" s="123"/>
      <c r="VAM216" s="123"/>
      <c r="VAN216" s="123"/>
      <c r="VAO216" s="123"/>
      <c r="VAP216" s="123"/>
      <c r="VAQ216" s="123"/>
      <c r="VAR216" s="123"/>
      <c r="VAS216" s="122"/>
      <c r="VAT216" s="123"/>
      <c r="VAU216" s="123"/>
      <c r="VAV216" s="123"/>
      <c r="VAW216" s="123"/>
      <c r="VAX216" s="123"/>
      <c r="VAY216" s="123"/>
      <c r="VAZ216" s="123"/>
      <c r="VBA216" s="123"/>
      <c r="VBB216" s="123"/>
      <c r="VBC216" s="123"/>
      <c r="VBD216" s="123"/>
      <c r="VBE216" s="123"/>
      <c r="VBF216" s="123"/>
      <c r="VBG216" s="123"/>
      <c r="VBH216" s="123"/>
      <c r="VBI216" s="123"/>
      <c r="VBJ216" s="123"/>
      <c r="VBK216" s="123"/>
      <c r="VBL216" s="123"/>
      <c r="VBM216" s="123"/>
      <c r="VBN216" s="123"/>
      <c r="VBO216" s="122"/>
      <c r="VBP216" s="123"/>
      <c r="VBQ216" s="123"/>
      <c r="VBR216" s="123"/>
      <c r="VBS216" s="123"/>
      <c r="VBT216" s="123"/>
      <c r="VBU216" s="123"/>
      <c r="VBV216" s="123"/>
      <c r="VBW216" s="123"/>
      <c r="VBX216" s="123"/>
      <c r="VBY216" s="123"/>
      <c r="VBZ216" s="123"/>
      <c r="VCA216" s="123"/>
      <c r="VCB216" s="123"/>
      <c r="VCC216" s="123"/>
      <c r="VCD216" s="123"/>
      <c r="VCE216" s="123"/>
      <c r="VCF216" s="123"/>
      <c r="VCG216" s="123"/>
      <c r="VCH216" s="123"/>
      <c r="VCI216" s="123"/>
      <c r="VCJ216" s="123"/>
      <c r="VCK216" s="122"/>
      <c r="VCL216" s="123"/>
      <c r="VCM216" s="123"/>
      <c r="VCN216" s="123"/>
      <c r="VCO216" s="123"/>
      <c r="VCP216" s="123"/>
      <c r="VCQ216" s="123"/>
      <c r="VCR216" s="123"/>
      <c r="VCS216" s="123"/>
      <c r="VCT216" s="123"/>
      <c r="VCU216" s="123"/>
      <c r="VCV216" s="123"/>
      <c r="VCW216" s="123"/>
      <c r="VCX216" s="123"/>
      <c r="VCY216" s="123"/>
      <c r="VCZ216" s="123"/>
      <c r="VDA216" s="123"/>
      <c r="VDB216" s="123"/>
      <c r="VDC216" s="123"/>
      <c r="VDD216" s="123"/>
      <c r="VDE216" s="123"/>
      <c r="VDF216" s="123"/>
      <c r="VDG216" s="122"/>
      <c r="VDH216" s="123"/>
      <c r="VDI216" s="123"/>
      <c r="VDJ216" s="123"/>
      <c r="VDK216" s="123"/>
      <c r="VDL216" s="123"/>
      <c r="VDM216" s="123"/>
      <c r="VDN216" s="123"/>
      <c r="VDO216" s="123"/>
      <c r="VDP216" s="123"/>
      <c r="VDQ216" s="123"/>
      <c r="VDR216" s="123"/>
      <c r="VDS216" s="123"/>
      <c r="VDT216" s="123"/>
      <c r="VDU216" s="123"/>
      <c r="VDV216" s="123"/>
      <c r="VDW216" s="123"/>
      <c r="VDX216" s="123"/>
      <c r="VDY216" s="123"/>
      <c r="VDZ216" s="123"/>
      <c r="VEA216" s="123"/>
      <c r="VEB216" s="123"/>
      <c r="VEC216" s="122"/>
      <c r="VED216" s="123"/>
      <c r="VEE216" s="123"/>
      <c r="VEF216" s="123"/>
      <c r="VEG216" s="123"/>
      <c r="VEH216" s="123"/>
      <c r="VEI216" s="123"/>
      <c r="VEJ216" s="123"/>
      <c r="VEK216" s="123"/>
      <c r="VEL216" s="123"/>
      <c r="VEM216" s="123"/>
      <c r="VEN216" s="123"/>
      <c r="VEO216" s="123"/>
      <c r="VEP216" s="123"/>
      <c r="VEQ216" s="123"/>
      <c r="VER216" s="123"/>
      <c r="VES216" s="123"/>
      <c r="VET216" s="123"/>
      <c r="VEU216" s="123"/>
      <c r="VEV216" s="123"/>
      <c r="VEW216" s="123"/>
      <c r="VEX216" s="123"/>
      <c r="VEY216" s="122"/>
      <c r="VEZ216" s="123"/>
      <c r="VFA216" s="123"/>
      <c r="VFB216" s="123"/>
      <c r="VFC216" s="123"/>
      <c r="VFD216" s="123"/>
      <c r="VFE216" s="123"/>
      <c r="VFF216" s="123"/>
      <c r="VFG216" s="123"/>
      <c r="VFH216" s="123"/>
      <c r="VFI216" s="123"/>
      <c r="VFJ216" s="123"/>
      <c r="VFK216" s="123"/>
      <c r="VFL216" s="123"/>
      <c r="VFM216" s="123"/>
      <c r="VFN216" s="123"/>
      <c r="VFO216" s="123"/>
      <c r="VFP216" s="123"/>
      <c r="VFQ216" s="123"/>
      <c r="VFR216" s="123"/>
      <c r="VFS216" s="123"/>
      <c r="VFT216" s="123"/>
      <c r="VFU216" s="122"/>
      <c r="VFV216" s="123"/>
      <c r="VFW216" s="123"/>
      <c r="VFX216" s="123"/>
      <c r="VFY216" s="123"/>
      <c r="VFZ216" s="123"/>
      <c r="VGA216" s="123"/>
      <c r="VGB216" s="123"/>
      <c r="VGC216" s="123"/>
      <c r="VGD216" s="123"/>
      <c r="VGE216" s="123"/>
      <c r="VGF216" s="123"/>
      <c r="VGG216" s="123"/>
      <c r="VGH216" s="123"/>
      <c r="VGI216" s="123"/>
      <c r="VGJ216" s="123"/>
      <c r="VGK216" s="123"/>
      <c r="VGL216" s="123"/>
      <c r="VGM216" s="123"/>
      <c r="VGN216" s="123"/>
      <c r="VGO216" s="123"/>
      <c r="VGP216" s="123"/>
      <c r="VGQ216" s="122"/>
      <c r="VGR216" s="123"/>
      <c r="VGS216" s="123"/>
      <c r="VGT216" s="123"/>
      <c r="VGU216" s="123"/>
      <c r="VGV216" s="123"/>
      <c r="VGW216" s="123"/>
      <c r="VGX216" s="123"/>
      <c r="VGY216" s="123"/>
      <c r="VGZ216" s="123"/>
      <c r="VHA216" s="123"/>
      <c r="VHB216" s="123"/>
      <c r="VHC216" s="123"/>
      <c r="VHD216" s="123"/>
      <c r="VHE216" s="123"/>
      <c r="VHF216" s="123"/>
      <c r="VHG216" s="123"/>
      <c r="VHH216" s="123"/>
      <c r="VHI216" s="123"/>
      <c r="VHJ216" s="123"/>
      <c r="VHK216" s="123"/>
      <c r="VHL216" s="123"/>
      <c r="VHM216" s="122"/>
      <c r="VHN216" s="123"/>
      <c r="VHO216" s="123"/>
      <c r="VHP216" s="123"/>
      <c r="VHQ216" s="123"/>
      <c r="VHR216" s="123"/>
      <c r="VHS216" s="123"/>
      <c r="VHT216" s="123"/>
      <c r="VHU216" s="123"/>
      <c r="VHV216" s="123"/>
      <c r="VHW216" s="123"/>
      <c r="VHX216" s="123"/>
      <c r="VHY216" s="123"/>
      <c r="VHZ216" s="123"/>
      <c r="VIA216" s="123"/>
      <c r="VIB216" s="123"/>
      <c r="VIC216" s="123"/>
      <c r="VID216" s="123"/>
      <c r="VIE216" s="123"/>
      <c r="VIF216" s="123"/>
      <c r="VIG216" s="123"/>
      <c r="VIH216" s="123"/>
      <c r="VII216" s="122"/>
      <c r="VIJ216" s="123"/>
      <c r="VIK216" s="123"/>
      <c r="VIL216" s="123"/>
      <c r="VIM216" s="123"/>
      <c r="VIN216" s="123"/>
      <c r="VIO216" s="123"/>
      <c r="VIP216" s="123"/>
      <c r="VIQ216" s="123"/>
      <c r="VIR216" s="123"/>
      <c r="VIS216" s="123"/>
      <c r="VIT216" s="123"/>
      <c r="VIU216" s="123"/>
      <c r="VIV216" s="123"/>
      <c r="VIW216" s="123"/>
      <c r="VIX216" s="123"/>
      <c r="VIY216" s="123"/>
      <c r="VIZ216" s="123"/>
      <c r="VJA216" s="123"/>
      <c r="VJB216" s="123"/>
      <c r="VJC216" s="123"/>
      <c r="VJD216" s="123"/>
      <c r="VJE216" s="122"/>
      <c r="VJF216" s="123"/>
      <c r="VJG216" s="123"/>
      <c r="VJH216" s="123"/>
      <c r="VJI216" s="123"/>
      <c r="VJJ216" s="123"/>
      <c r="VJK216" s="123"/>
      <c r="VJL216" s="123"/>
      <c r="VJM216" s="123"/>
      <c r="VJN216" s="123"/>
      <c r="VJO216" s="123"/>
      <c r="VJP216" s="123"/>
      <c r="VJQ216" s="123"/>
      <c r="VJR216" s="123"/>
      <c r="VJS216" s="123"/>
      <c r="VJT216" s="123"/>
      <c r="VJU216" s="123"/>
      <c r="VJV216" s="123"/>
      <c r="VJW216" s="123"/>
      <c r="VJX216" s="123"/>
      <c r="VJY216" s="123"/>
      <c r="VJZ216" s="123"/>
      <c r="VKA216" s="122"/>
      <c r="VKB216" s="123"/>
      <c r="VKC216" s="123"/>
      <c r="VKD216" s="123"/>
      <c r="VKE216" s="123"/>
      <c r="VKF216" s="123"/>
      <c r="VKG216" s="123"/>
      <c r="VKH216" s="123"/>
      <c r="VKI216" s="123"/>
      <c r="VKJ216" s="123"/>
      <c r="VKK216" s="123"/>
      <c r="VKL216" s="123"/>
      <c r="VKM216" s="123"/>
      <c r="VKN216" s="123"/>
      <c r="VKO216" s="123"/>
      <c r="VKP216" s="123"/>
      <c r="VKQ216" s="123"/>
      <c r="VKR216" s="123"/>
      <c r="VKS216" s="123"/>
      <c r="VKT216" s="123"/>
      <c r="VKU216" s="123"/>
      <c r="VKV216" s="123"/>
      <c r="VKW216" s="122"/>
      <c r="VKX216" s="123"/>
      <c r="VKY216" s="123"/>
      <c r="VKZ216" s="123"/>
      <c r="VLA216" s="123"/>
      <c r="VLB216" s="123"/>
      <c r="VLC216" s="123"/>
      <c r="VLD216" s="123"/>
      <c r="VLE216" s="123"/>
      <c r="VLF216" s="123"/>
      <c r="VLG216" s="123"/>
      <c r="VLH216" s="123"/>
      <c r="VLI216" s="123"/>
      <c r="VLJ216" s="123"/>
      <c r="VLK216" s="123"/>
      <c r="VLL216" s="123"/>
      <c r="VLM216" s="123"/>
      <c r="VLN216" s="123"/>
      <c r="VLO216" s="123"/>
      <c r="VLP216" s="123"/>
      <c r="VLQ216" s="123"/>
      <c r="VLR216" s="123"/>
      <c r="VLS216" s="122"/>
      <c r="VLT216" s="123"/>
      <c r="VLU216" s="123"/>
      <c r="VLV216" s="123"/>
      <c r="VLW216" s="123"/>
      <c r="VLX216" s="123"/>
      <c r="VLY216" s="123"/>
      <c r="VLZ216" s="123"/>
      <c r="VMA216" s="123"/>
      <c r="VMB216" s="123"/>
      <c r="VMC216" s="123"/>
      <c r="VMD216" s="123"/>
      <c r="VME216" s="123"/>
      <c r="VMF216" s="123"/>
      <c r="VMG216" s="123"/>
      <c r="VMH216" s="123"/>
      <c r="VMI216" s="123"/>
      <c r="VMJ216" s="123"/>
      <c r="VMK216" s="123"/>
      <c r="VML216" s="123"/>
      <c r="VMM216" s="123"/>
      <c r="VMN216" s="123"/>
      <c r="VMO216" s="122"/>
      <c r="VMP216" s="123"/>
      <c r="VMQ216" s="123"/>
      <c r="VMR216" s="123"/>
      <c r="VMS216" s="123"/>
      <c r="VMT216" s="123"/>
      <c r="VMU216" s="123"/>
      <c r="VMV216" s="123"/>
      <c r="VMW216" s="123"/>
      <c r="VMX216" s="123"/>
      <c r="VMY216" s="123"/>
      <c r="VMZ216" s="123"/>
      <c r="VNA216" s="123"/>
      <c r="VNB216" s="123"/>
      <c r="VNC216" s="123"/>
      <c r="VND216" s="123"/>
      <c r="VNE216" s="123"/>
      <c r="VNF216" s="123"/>
      <c r="VNG216" s="123"/>
      <c r="VNH216" s="123"/>
      <c r="VNI216" s="123"/>
      <c r="VNJ216" s="123"/>
      <c r="VNK216" s="122"/>
      <c r="VNL216" s="123"/>
      <c r="VNM216" s="123"/>
      <c r="VNN216" s="123"/>
      <c r="VNO216" s="123"/>
      <c r="VNP216" s="123"/>
      <c r="VNQ216" s="123"/>
      <c r="VNR216" s="123"/>
      <c r="VNS216" s="123"/>
      <c r="VNT216" s="123"/>
      <c r="VNU216" s="123"/>
      <c r="VNV216" s="123"/>
      <c r="VNW216" s="123"/>
      <c r="VNX216" s="123"/>
      <c r="VNY216" s="123"/>
      <c r="VNZ216" s="123"/>
      <c r="VOA216" s="123"/>
      <c r="VOB216" s="123"/>
      <c r="VOC216" s="123"/>
      <c r="VOD216" s="123"/>
      <c r="VOE216" s="123"/>
      <c r="VOF216" s="123"/>
      <c r="VOG216" s="122"/>
      <c r="VOH216" s="123"/>
      <c r="VOI216" s="123"/>
      <c r="VOJ216" s="123"/>
      <c r="VOK216" s="123"/>
      <c r="VOL216" s="123"/>
      <c r="VOM216" s="123"/>
      <c r="VON216" s="123"/>
      <c r="VOO216" s="123"/>
      <c r="VOP216" s="123"/>
      <c r="VOQ216" s="123"/>
      <c r="VOR216" s="123"/>
      <c r="VOS216" s="123"/>
      <c r="VOT216" s="123"/>
      <c r="VOU216" s="123"/>
      <c r="VOV216" s="123"/>
      <c r="VOW216" s="123"/>
      <c r="VOX216" s="123"/>
      <c r="VOY216" s="123"/>
      <c r="VOZ216" s="123"/>
      <c r="VPA216" s="123"/>
      <c r="VPB216" s="123"/>
      <c r="VPC216" s="122"/>
      <c r="VPD216" s="123"/>
      <c r="VPE216" s="123"/>
      <c r="VPF216" s="123"/>
      <c r="VPG216" s="123"/>
      <c r="VPH216" s="123"/>
      <c r="VPI216" s="123"/>
      <c r="VPJ216" s="123"/>
      <c r="VPK216" s="123"/>
      <c r="VPL216" s="123"/>
      <c r="VPM216" s="123"/>
      <c r="VPN216" s="123"/>
      <c r="VPO216" s="123"/>
      <c r="VPP216" s="123"/>
      <c r="VPQ216" s="123"/>
      <c r="VPR216" s="123"/>
      <c r="VPS216" s="123"/>
      <c r="VPT216" s="123"/>
      <c r="VPU216" s="123"/>
      <c r="VPV216" s="123"/>
      <c r="VPW216" s="123"/>
      <c r="VPX216" s="123"/>
      <c r="VPY216" s="122"/>
      <c r="VPZ216" s="123"/>
      <c r="VQA216" s="123"/>
      <c r="VQB216" s="123"/>
      <c r="VQC216" s="123"/>
      <c r="VQD216" s="123"/>
      <c r="VQE216" s="123"/>
      <c r="VQF216" s="123"/>
      <c r="VQG216" s="123"/>
      <c r="VQH216" s="123"/>
      <c r="VQI216" s="123"/>
      <c r="VQJ216" s="123"/>
      <c r="VQK216" s="123"/>
      <c r="VQL216" s="123"/>
      <c r="VQM216" s="123"/>
      <c r="VQN216" s="123"/>
      <c r="VQO216" s="123"/>
      <c r="VQP216" s="123"/>
      <c r="VQQ216" s="123"/>
      <c r="VQR216" s="123"/>
      <c r="VQS216" s="123"/>
      <c r="VQT216" s="123"/>
      <c r="VQU216" s="122"/>
      <c r="VQV216" s="123"/>
      <c r="VQW216" s="123"/>
      <c r="VQX216" s="123"/>
      <c r="VQY216" s="123"/>
      <c r="VQZ216" s="123"/>
      <c r="VRA216" s="123"/>
      <c r="VRB216" s="123"/>
      <c r="VRC216" s="123"/>
      <c r="VRD216" s="123"/>
      <c r="VRE216" s="123"/>
      <c r="VRF216" s="123"/>
      <c r="VRG216" s="123"/>
      <c r="VRH216" s="123"/>
      <c r="VRI216" s="123"/>
      <c r="VRJ216" s="123"/>
      <c r="VRK216" s="123"/>
      <c r="VRL216" s="123"/>
      <c r="VRM216" s="123"/>
      <c r="VRN216" s="123"/>
      <c r="VRO216" s="123"/>
      <c r="VRP216" s="123"/>
      <c r="VRQ216" s="122"/>
      <c r="VRR216" s="123"/>
      <c r="VRS216" s="123"/>
      <c r="VRT216" s="123"/>
      <c r="VRU216" s="123"/>
      <c r="VRV216" s="123"/>
      <c r="VRW216" s="123"/>
      <c r="VRX216" s="123"/>
      <c r="VRY216" s="123"/>
      <c r="VRZ216" s="123"/>
      <c r="VSA216" s="123"/>
      <c r="VSB216" s="123"/>
      <c r="VSC216" s="123"/>
      <c r="VSD216" s="123"/>
      <c r="VSE216" s="123"/>
      <c r="VSF216" s="123"/>
      <c r="VSG216" s="123"/>
      <c r="VSH216" s="123"/>
      <c r="VSI216" s="123"/>
      <c r="VSJ216" s="123"/>
      <c r="VSK216" s="123"/>
      <c r="VSL216" s="123"/>
      <c r="VSM216" s="122"/>
      <c r="VSN216" s="123"/>
      <c r="VSO216" s="123"/>
      <c r="VSP216" s="123"/>
      <c r="VSQ216" s="123"/>
      <c r="VSR216" s="123"/>
      <c r="VSS216" s="123"/>
      <c r="VST216" s="123"/>
      <c r="VSU216" s="123"/>
      <c r="VSV216" s="123"/>
      <c r="VSW216" s="123"/>
      <c r="VSX216" s="123"/>
      <c r="VSY216" s="123"/>
      <c r="VSZ216" s="123"/>
      <c r="VTA216" s="123"/>
      <c r="VTB216" s="123"/>
      <c r="VTC216" s="123"/>
      <c r="VTD216" s="123"/>
      <c r="VTE216" s="123"/>
      <c r="VTF216" s="123"/>
      <c r="VTG216" s="123"/>
      <c r="VTH216" s="123"/>
      <c r="VTI216" s="122"/>
      <c r="VTJ216" s="123"/>
      <c r="VTK216" s="123"/>
      <c r="VTL216" s="123"/>
      <c r="VTM216" s="123"/>
      <c r="VTN216" s="123"/>
      <c r="VTO216" s="123"/>
      <c r="VTP216" s="123"/>
      <c r="VTQ216" s="123"/>
      <c r="VTR216" s="123"/>
      <c r="VTS216" s="123"/>
      <c r="VTT216" s="123"/>
      <c r="VTU216" s="123"/>
      <c r="VTV216" s="123"/>
      <c r="VTW216" s="123"/>
      <c r="VTX216" s="123"/>
      <c r="VTY216" s="123"/>
      <c r="VTZ216" s="123"/>
      <c r="VUA216" s="123"/>
      <c r="VUB216" s="123"/>
      <c r="VUC216" s="123"/>
      <c r="VUD216" s="123"/>
      <c r="VUE216" s="122"/>
      <c r="VUF216" s="123"/>
      <c r="VUG216" s="123"/>
      <c r="VUH216" s="123"/>
      <c r="VUI216" s="123"/>
      <c r="VUJ216" s="123"/>
      <c r="VUK216" s="123"/>
      <c r="VUL216" s="123"/>
      <c r="VUM216" s="123"/>
      <c r="VUN216" s="123"/>
      <c r="VUO216" s="123"/>
      <c r="VUP216" s="123"/>
      <c r="VUQ216" s="123"/>
      <c r="VUR216" s="123"/>
      <c r="VUS216" s="123"/>
      <c r="VUT216" s="123"/>
      <c r="VUU216" s="123"/>
      <c r="VUV216" s="123"/>
      <c r="VUW216" s="123"/>
      <c r="VUX216" s="123"/>
      <c r="VUY216" s="123"/>
      <c r="VUZ216" s="123"/>
      <c r="VVA216" s="122"/>
      <c r="VVB216" s="123"/>
      <c r="VVC216" s="123"/>
      <c r="VVD216" s="123"/>
      <c r="VVE216" s="123"/>
      <c r="VVF216" s="123"/>
      <c r="VVG216" s="123"/>
      <c r="VVH216" s="123"/>
      <c r="VVI216" s="123"/>
      <c r="VVJ216" s="123"/>
      <c r="VVK216" s="123"/>
      <c r="VVL216" s="123"/>
      <c r="VVM216" s="123"/>
      <c r="VVN216" s="123"/>
      <c r="VVO216" s="123"/>
      <c r="VVP216" s="123"/>
      <c r="VVQ216" s="123"/>
      <c r="VVR216" s="123"/>
      <c r="VVS216" s="123"/>
      <c r="VVT216" s="123"/>
      <c r="VVU216" s="123"/>
      <c r="VVV216" s="123"/>
      <c r="VVW216" s="122"/>
      <c r="VVX216" s="123"/>
      <c r="VVY216" s="123"/>
      <c r="VVZ216" s="123"/>
      <c r="VWA216" s="123"/>
      <c r="VWB216" s="123"/>
      <c r="VWC216" s="123"/>
      <c r="VWD216" s="123"/>
      <c r="VWE216" s="123"/>
      <c r="VWF216" s="123"/>
      <c r="VWG216" s="123"/>
      <c r="VWH216" s="123"/>
      <c r="VWI216" s="123"/>
      <c r="VWJ216" s="123"/>
      <c r="VWK216" s="123"/>
      <c r="VWL216" s="123"/>
      <c r="VWM216" s="123"/>
      <c r="VWN216" s="123"/>
      <c r="VWO216" s="123"/>
      <c r="VWP216" s="123"/>
      <c r="VWQ216" s="123"/>
      <c r="VWR216" s="123"/>
      <c r="VWS216" s="122"/>
      <c r="VWT216" s="123"/>
      <c r="VWU216" s="123"/>
      <c r="VWV216" s="123"/>
      <c r="VWW216" s="123"/>
      <c r="VWX216" s="123"/>
      <c r="VWY216" s="123"/>
      <c r="VWZ216" s="123"/>
      <c r="VXA216" s="123"/>
      <c r="VXB216" s="123"/>
      <c r="VXC216" s="123"/>
      <c r="VXD216" s="123"/>
      <c r="VXE216" s="123"/>
      <c r="VXF216" s="123"/>
      <c r="VXG216" s="123"/>
      <c r="VXH216" s="123"/>
      <c r="VXI216" s="123"/>
      <c r="VXJ216" s="123"/>
      <c r="VXK216" s="123"/>
      <c r="VXL216" s="123"/>
      <c r="VXM216" s="123"/>
      <c r="VXN216" s="123"/>
      <c r="VXO216" s="122"/>
      <c r="VXP216" s="123"/>
      <c r="VXQ216" s="123"/>
      <c r="VXR216" s="123"/>
      <c r="VXS216" s="123"/>
      <c r="VXT216" s="123"/>
      <c r="VXU216" s="123"/>
      <c r="VXV216" s="123"/>
      <c r="VXW216" s="123"/>
      <c r="VXX216" s="123"/>
      <c r="VXY216" s="123"/>
      <c r="VXZ216" s="123"/>
      <c r="VYA216" s="123"/>
      <c r="VYB216" s="123"/>
      <c r="VYC216" s="123"/>
      <c r="VYD216" s="123"/>
      <c r="VYE216" s="123"/>
      <c r="VYF216" s="123"/>
      <c r="VYG216" s="123"/>
      <c r="VYH216" s="123"/>
      <c r="VYI216" s="123"/>
      <c r="VYJ216" s="123"/>
      <c r="VYK216" s="122"/>
      <c r="VYL216" s="123"/>
      <c r="VYM216" s="123"/>
      <c r="VYN216" s="123"/>
      <c r="VYO216" s="123"/>
      <c r="VYP216" s="123"/>
      <c r="VYQ216" s="123"/>
      <c r="VYR216" s="123"/>
      <c r="VYS216" s="123"/>
      <c r="VYT216" s="123"/>
      <c r="VYU216" s="123"/>
      <c r="VYV216" s="123"/>
      <c r="VYW216" s="123"/>
      <c r="VYX216" s="123"/>
      <c r="VYY216" s="123"/>
      <c r="VYZ216" s="123"/>
      <c r="VZA216" s="123"/>
      <c r="VZB216" s="123"/>
      <c r="VZC216" s="123"/>
      <c r="VZD216" s="123"/>
      <c r="VZE216" s="123"/>
      <c r="VZF216" s="123"/>
      <c r="VZG216" s="122"/>
      <c r="VZH216" s="123"/>
      <c r="VZI216" s="123"/>
      <c r="VZJ216" s="123"/>
      <c r="VZK216" s="123"/>
      <c r="VZL216" s="123"/>
      <c r="VZM216" s="123"/>
      <c r="VZN216" s="123"/>
      <c r="VZO216" s="123"/>
      <c r="VZP216" s="123"/>
      <c r="VZQ216" s="123"/>
      <c r="VZR216" s="123"/>
      <c r="VZS216" s="123"/>
      <c r="VZT216" s="123"/>
      <c r="VZU216" s="123"/>
      <c r="VZV216" s="123"/>
      <c r="VZW216" s="123"/>
      <c r="VZX216" s="123"/>
      <c r="VZY216" s="123"/>
      <c r="VZZ216" s="123"/>
      <c r="WAA216" s="123"/>
      <c r="WAB216" s="123"/>
      <c r="WAC216" s="122"/>
      <c r="WAD216" s="123"/>
      <c r="WAE216" s="123"/>
      <c r="WAF216" s="123"/>
      <c r="WAG216" s="123"/>
      <c r="WAH216" s="123"/>
      <c r="WAI216" s="123"/>
      <c r="WAJ216" s="123"/>
      <c r="WAK216" s="123"/>
      <c r="WAL216" s="123"/>
      <c r="WAM216" s="123"/>
      <c r="WAN216" s="123"/>
      <c r="WAO216" s="123"/>
      <c r="WAP216" s="123"/>
      <c r="WAQ216" s="123"/>
      <c r="WAR216" s="123"/>
      <c r="WAS216" s="123"/>
      <c r="WAT216" s="123"/>
      <c r="WAU216" s="123"/>
      <c r="WAV216" s="123"/>
      <c r="WAW216" s="123"/>
      <c r="WAX216" s="123"/>
      <c r="WAY216" s="122"/>
      <c r="WAZ216" s="123"/>
      <c r="WBA216" s="123"/>
      <c r="WBB216" s="123"/>
      <c r="WBC216" s="123"/>
      <c r="WBD216" s="123"/>
      <c r="WBE216" s="123"/>
      <c r="WBF216" s="123"/>
      <c r="WBG216" s="123"/>
      <c r="WBH216" s="123"/>
      <c r="WBI216" s="123"/>
      <c r="WBJ216" s="123"/>
      <c r="WBK216" s="123"/>
      <c r="WBL216" s="123"/>
      <c r="WBM216" s="123"/>
      <c r="WBN216" s="123"/>
      <c r="WBO216" s="123"/>
      <c r="WBP216" s="123"/>
      <c r="WBQ216" s="123"/>
      <c r="WBR216" s="123"/>
      <c r="WBS216" s="123"/>
      <c r="WBT216" s="123"/>
      <c r="WBU216" s="122"/>
      <c r="WBV216" s="123"/>
      <c r="WBW216" s="123"/>
      <c r="WBX216" s="123"/>
      <c r="WBY216" s="123"/>
      <c r="WBZ216" s="123"/>
      <c r="WCA216" s="123"/>
      <c r="WCB216" s="123"/>
      <c r="WCC216" s="123"/>
      <c r="WCD216" s="123"/>
      <c r="WCE216" s="123"/>
      <c r="WCF216" s="123"/>
      <c r="WCG216" s="123"/>
      <c r="WCH216" s="123"/>
      <c r="WCI216" s="123"/>
      <c r="WCJ216" s="123"/>
      <c r="WCK216" s="123"/>
      <c r="WCL216" s="123"/>
      <c r="WCM216" s="123"/>
      <c r="WCN216" s="123"/>
      <c r="WCO216" s="123"/>
      <c r="WCP216" s="123"/>
      <c r="WCQ216" s="122"/>
      <c r="WCR216" s="123"/>
      <c r="WCS216" s="123"/>
      <c r="WCT216" s="123"/>
      <c r="WCU216" s="123"/>
      <c r="WCV216" s="123"/>
      <c r="WCW216" s="123"/>
      <c r="WCX216" s="123"/>
      <c r="WCY216" s="123"/>
      <c r="WCZ216" s="123"/>
      <c r="WDA216" s="123"/>
      <c r="WDB216" s="123"/>
      <c r="WDC216" s="123"/>
      <c r="WDD216" s="123"/>
      <c r="WDE216" s="123"/>
      <c r="WDF216" s="123"/>
      <c r="WDG216" s="123"/>
      <c r="WDH216" s="123"/>
      <c r="WDI216" s="123"/>
      <c r="WDJ216" s="123"/>
      <c r="WDK216" s="123"/>
      <c r="WDL216" s="123"/>
      <c r="WDM216" s="122"/>
      <c r="WDN216" s="123"/>
      <c r="WDO216" s="123"/>
      <c r="WDP216" s="123"/>
      <c r="WDQ216" s="123"/>
      <c r="WDR216" s="123"/>
      <c r="WDS216" s="123"/>
      <c r="WDT216" s="123"/>
      <c r="WDU216" s="123"/>
      <c r="WDV216" s="123"/>
      <c r="WDW216" s="123"/>
      <c r="WDX216" s="123"/>
      <c r="WDY216" s="123"/>
      <c r="WDZ216" s="123"/>
      <c r="WEA216" s="123"/>
      <c r="WEB216" s="123"/>
      <c r="WEC216" s="123"/>
      <c r="WED216" s="123"/>
      <c r="WEE216" s="123"/>
      <c r="WEF216" s="123"/>
      <c r="WEG216" s="123"/>
      <c r="WEH216" s="123"/>
      <c r="WEI216" s="122"/>
      <c r="WEJ216" s="123"/>
      <c r="WEK216" s="123"/>
      <c r="WEL216" s="123"/>
      <c r="WEM216" s="123"/>
      <c r="WEN216" s="123"/>
      <c r="WEO216" s="123"/>
      <c r="WEP216" s="123"/>
      <c r="WEQ216" s="123"/>
      <c r="WER216" s="123"/>
      <c r="WES216" s="123"/>
      <c r="WET216" s="123"/>
      <c r="WEU216" s="123"/>
      <c r="WEV216" s="123"/>
      <c r="WEW216" s="123"/>
      <c r="WEX216" s="123"/>
      <c r="WEY216" s="123"/>
      <c r="WEZ216" s="123"/>
      <c r="WFA216" s="123"/>
      <c r="WFB216" s="123"/>
      <c r="WFC216" s="123"/>
      <c r="WFD216" s="123"/>
      <c r="WFE216" s="122"/>
      <c r="WFF216" s="123"/>
      <c r="WFG216" s="123"/>
      <c r="WFH216" s="123"/>
      <c r="WFI216" s="123"/>
      <c r="WFJ216" s="123"/>
      <c r="WFK216" s="123"/>
      <c r="WFL216" s="123"/>
      <c r="WFM216" s="123"/>
      <c r="WFN216" s="123"/>
      <c r="WFO216" s="123"/>
      <c r="WFP216" s="123"/>
      <c r="WFQ216" s="123"/>
      <c r="WFR216" s="123"/>
      <c r="WFS216" s="123"/>
      <c r="WFT216" s="123"/>
      <c r="WFU216" s="123"/>
      <c r="WFV216" s="123"/>
      <c r="WFW216" s="123"/>
      <c r="WFX216" s="123"/>
      <c r="WFY216" s="123"/>
      <c r="WFZ216" s="123"/>
      <c r="WGA216" s="122"/>
      <c r="WGB216" s="123"/>
      <c r="WGC216" s="123"/>
      <c r="WGD216" s="123"/>
      <c r="WGE216" s="123"/>
      <c r="WGF216" s="123"/>
      <c r="WGG216" s="123"/>
      <c r="WGH216" s="123"/>
      <c r="WGI216" s="123"/>
      <c r="WGJ216" s="123"/>
      <c r="WGK216" s="123"/>
      <c r="WGL216" s="123"/>
      <c r="WGM216" s="123"/>
      <c r="WGN216" s="123"/>
      <c r="WGO216" s="123"/>
      <c r="WGP216" s="123"/>
      <c r="WGQ216" s="123"/>
      <c r="WGR216" s="123"/>
      <c r="WGS216" s="123"/>
      <c r="WGT216" s="123"/>
      <c r="WGU216" s="123"/>
      <c r="WGV216" s="123"/>
      <c r="WGW216" s="122"/>
      <c r="WGX216" s="123"/>
      <c r="WGY216" s="123"/>
      <c r="WGZ216" s="123"/>
      <c r="WHA216" s="123"/>
      <c r="WHB216" s="123"/>
      <c r="WHC216" s="123"/>
      <c r="WHD216" s="123"/>
      <c r="WHE216" s="123"/>
      <c r="WHF216" s="123"/>
      <c r="WHG216" s="123"/>
      <c r="WHH216" s="123"/>
      <c r="WHI216" s="123"/>
      <c r="WHJ216" s="123"/>
      <c r="WHK216" s="123"/>
      <c r="WHL216" s="123"/>
      <c r="WHM216" s="123"/>
      <c r="WHN216" s="123"/>
      <c r="WHO216" s="123"/>
      <c r="WHP216" s="123"/>
      <c r="WHQ216" s="123"/>
      <c r="WHR216" s="123"/>
      <c r="WHS216" s="122"/>
      <c r="WHT216" s="123"/>
      <c r="WHU216" s="123"/>
      <c r="WHV216" s="123"/>
      <c r="WHW216" s="123"/>
      <c r="WHX216" s="123"/>
      <c r="WHY216" s="123"/>
      <c r="WHZ216" s="123"/>
      <c r="WIA216" s="123"/>
      <c r="WIB216" s="123"/>
      <c r="WIC216" s="123"/>
      <c r="WID216" s="123"/>
      <c r="WIE216" s="123"/>
      <c r="WIF216" s="123"/>
      <c r="WIG216" s="123"/>
      <c r="WIH216" s="123"/>
      <c r="WII216" s="123"/>
      <c r="WIJ216" s="123"/>
      <c r="WIK216" s="123"/>
      <c r="WIL216" s="123"/>
      <c r="WIM216" s="123"/>
      <c r="WIN216" s="123"/>
      <c r="WIO216" s="122"/>
      <c r="WIP216" s="123"/>
      <c r="WIQ216" s="123"/>
      <c r="WIR216" s="123"/>
      <c r="WIS216" s="123"/>
      <c r="WIT216" s="123"/>
      <c r="WIU216" s="123"/>
      <c r="WIV216" s="123"/>
      <c r="WIW216" s="123"/>
      <c r="WIX216" s="123"/>
      <c r="WIY216" s="123"/>
      <c r="WIZ216" s="123"/>
      <c r="WJA216" s="123"/>
      <c r="WJB216" s="123"/>
      <c r="WJC216" s="123"/>
      <c r="WJD216" s="123"/>
      <c r="WJE216" s="123"/>
      <c r="WJF216" s="123"/>
      <c r="WJG216" s="123"/>
      <c r="WJH216" s="123"/>
      <c r="WJI216" s="123"/>
      <c r="WJJ216" s="123"/>
      <c r="WJK216" s="122"/>
      <c r="WJL216" s="123"/>
      <c r="WJM216" s="123"/>
      <c r="WJN216" s="123"/>
      <c r="WJO216" s="123"/>
      <c r="WJP216" s="123"/>
      <c r="WJQ216" s="123"/>
      <c r="WJR216" s="123"/>
      <c r="WJS216" s="123"/>
      <c r="WJT216" s="123"/>
      <c r="WJU216" s="123"/>
      <c r="WJV216" s="123"/>
      <c r="WJW216" s="123"/>
      <c r="WJX216" s="123"/>
      <c r="WJY216" s="123"/>
      <c r="WJZ216" s="123"/>
      <c r="WKA216" s="123"/>
      <c r="WKB216" s="123"/>
      <c r="WKC216" s="123"/>
      <c r="WKD216" s="123"/>
      <c r="WKE216" s="123"/>
      <c r="WKF216" s="123"/>
      <c r="WKG216" s="122"/>
      <c r="WKH216" s="123"/>
      <c r="WKI216" s="123"/>
      <c r="WKJ216" s="123"/>
      <c r="WKK216" s="123"/>
      <c r="WKL216" s="123"/>
      <c r="WKM216" s="123"/>
      <c r="WKN216" s="123"/>
      <c r="WKO216" s="123"/>
      <c r="WKP216" s="123"/>
      <c r="WKQ216" s="123"/>
      <c r="WKR216" s="123"/>
      <c r="WKS216" s="123"/>
      <c r="WKT216" s="123"/>
      <c r="WKU216" s="123"/>
      <c r="WKV216" s="123"/>
      <c r="WKW216" s="123"/>
      <c r="WKX216" s="123"/>
      <c r="WKY216" s="123"/>
      <c r="WKZ216" s="123"/>
      <c r="WLA216" s="123"/>
      <c r="WLB216" s="123"/>
      <c r="WLC216" s="122"/>
      <c r="WLD216" s="123"/>
      <c r="WLE216" s="123"/>
      <c r="WLF216" s="123"/>
      <c r="WLG216" s="123"/>
      <c r="WLH216" s="123"/>
      <c r="WLI216" s="123"/>
      <c r="WLJ216" s="123"/>
      <c r="WLK216" s="123"/>
      <c r="WLL216" s="123"/>
      <c r="WLM216" s="123"/>
      <c r="WLN216" s="123"/>
      <c r="WLO216" s="123"/>
      <c r="WLP216" s="123"/>
      <c r="WLQ216" s="123"/>
      <c r="WLR216" s="123"/>
      <c r="WLS216" s="123"/>
      <c r="WLT216" s="123"/>
      <c r="WLU216" s="123"/>
      <c r="WLV216" s="123"/>
      <c r="WLW216" s="123"/>
      <c r="WLX216" s="123"/>
      <c r="WLY216" s="122"/>
      <c r="WLZ216" s="123"/>
      <c r="WMA216" s="123"/>
      <c r="WMB216" s="123"/>
      <c r="WMC216" s="123"/>
      <c r="WMD216" s="123"/>
      <c r="WME216" s="123"/>
      <c r="WMF216" s="123"/>
      <c r="WMG216" s="123"/>
      <c r="WMH216" s="123"/>
      <c r="WMI216" s="123"/>
      <c r="WMJ216" s="123"/>
      <c r="WMK216" s="123"/>
      <c r="WML216" s="123"/>
      <c r="WMM216" s="123"/>
      <c r="WMN216" s="123"/>
      <c r="WMO216" s="123"/>
      <c r="WMP216" s="123"/>
      <c r="WMQ216" s="123"/>
      <c r="WMR216" s="123"/>
      <c r="WMS216" s="123"/>
      <c r="WMT216" s="123"/>
      <c r="WMU216" s="122"/>
      <c r="WMV216" s="123"/>
      <c r="WMW216" s="123"/>
      <c r="WMX216" s="123"/>
      <c r="WMY216" s="123"/>
      <c r="WMZ216" s="123"/>
      <c r="WNA216" s="123"/>
      <c r="WNB216" s="123"/>
      <c r="WNC216" s="123"/>
      <c r="WND216" s="123"/>
      <c r="WNE216" s="123"/>
      <c r="WNF216" s="123"/>
      <c r="WNG216" s="123"/>
      <c r="WNH216" s="123"/>
      <c r="WNI216" s="123"/>
      <c r="WNJ216" s="123"/>
      <c r="WNK216" s="123"/>
      <c r="WNL216" s="123"/>
      <c r="WNM216" s="123"/>
      <c r="WNN216" s="123"/>
      <c r="WNO216" s="123"/>
      <c r="WNP216" s="123"/>
      <c r="WNQ216" s="122"/>
      <c r="WNR216" s="123"/>
      <c r="WNS216" s="123"/>
      <c r="WNT216" s="123"/>
      <c r="WNU216" s="123"/>
      <c r="WNV216" s="123"/>
      <c r="WNW216" s="123"/>
      <c r="WNX216" s="123"/>
      <c r="WNY216" s="123"/>
      <c r="WNZ216" s="123"/>
      <c r="WOA216" s="123"/>
      <c r="WOB216" s="123"/>
      <c r="WOC216" s="123"/>
      <c r="WOD216" s="123"/>
      <c r="WOE216" s="123"/>
      <c r="WOF216" s="123"/>
      <c r="WOG216" s="123"/>
      <c r="WOH216" s="123"/>
      <c r="WOI216" s="123"/>
      <c r="WOJ216" s="123"/>
      <c r="WOK216" s="123"/>
      <c r="WOL216" s="123"/>
      <c r="WOM216" s="122"/>
      <c r="WON216" s="123"/>
      <c r="WOO216" s="123"/>
      <c r="WOP216" s="123"/>
      <c r="WOQ216" s="123"/>
      <c r="WOR216" s="123"/>
      <c r="WOS216" s="123"/>
      <c r="WOT216" s="123"/>
      <c r="WOU216" s="123"/>
      <c r="WOV216" s="123"/>
      <c r="WOW216" s="123"/>
      <c r="WOX216" s="123"/>
      <c r="WOY216" s="123"/>
      <c r="WOZ216" s="123"/>
      <c r="WPA216" s="123"/>
      <c r="WPB216" s="123"/>
      <c r="WPC216" s="123"/>
      <c r="WPD216" s="123"/>
      <c r="WPE216" s="123"/>
      <c r="WPF216" s="123"/>
      <c r="WPG216" s="123"/>
      <c r="WPH216" s="123"/>
      <c r="WPI216" s="122"/>
      <c r="WPJ216" s="123"/>
      <c r="WPK216" s="123"/>
      <c r="WPL216" s="123"/>
      <c r="WPM216" s="123"/>
      <c r="WPN216" s="123"/>
      <c r="WPO216" s="123"/>
      <c r="WPP216" s="123"/>
      <c r="WPQ216" s="123"/>
      <c r="WPR216" s="123"/>
      <c r="WPS216" s="123"/>
      <c r="WPT216" s="123"/>
      <c r="WPU216" s="123"/>
      <c r="WPV216" s="123"/>
      <c r="WPW216" s="123"/>
      <c r="WPX216" s="123"/>
      <c r="WPY216" s="123"/>
      <c r="WPZ216" s="123"/>
      <c r="WQA216" s="123"/>
      <c r="WQB216" s="123"/>
      <c r="WQC216" s="123"/>
      <c r="WQD216" s="123"/>
      <c r="WQE216" s="122"/>
      <c r="WQF216" s="123"/>
      <c r="WQG216" s="123"/>
      <c r="WQH216" s="123"/>
      <c r="WQI216" s="123"/>
      <c r="WQJ216" s="123"/>
      <c r="WQK216" s="123"/>
      <c r="WQL216" s="123"/>
      <c r="WQM216" s="123"/>
      <c r="WQN216" s="123"/>
      <c r="WQO216" s="123"/>
      <c r="WQP216" s="123"/>
      <c r="WQQ216" s="123"/>
      <c r="WQR216" s="123"/>
      <c r="WQS216" s="123"/>
      <c r="WQT216" s="123"/>
      <c r="WQU216" s="123"/>
      <c r="WQV216" s="123"/>
      <c r="WQW216" s="123"/>
      <c r="WQX216" s="123"/>
      <c r="WQY216" s="123"/>
      <c r="WQZ216" s="123"/>
      <c r="WRA216" s="122"/>
      <c r="WRB216" s="123"/>
      <c r="WRC216" s="123"/>
      <c r="WRD216" s="123"/>
      <c r="WRE216" s="123"/>
      <c r="WRF216" s="123"/>
      <c r="WRG216" s="123"/>
      <c r="WRH216" s="123"/>
      <c r="WRI216" s="123"/>
      <c r="WRJ216" s="123"/>
      <c r="WRK216" s="123"/>
      <c r="WRL216" s="123"/>
      <c r="WRM216" s="123"/>
      <c r="WRN216" s="123"/>
      <c r="WRO216" s="123"/>
      <c r="WRP216" s="123"/>
      <c r="WRQ216" s="123"/>
      <c r="WRR216" s="123"/>
      <c r="WRS216" s="123"/>
      <c r="WRT216" s="123"/>
      <c r="WRU216" s="123"/>
      <c r="WRV216" s="123"/>
      <c r="WRW216" s="122"/>
      <c r="WRX216" s="123"/>
      <c r="WRY216" s="123"/>
      <c r="WRZ216" s="123"/>
      <c r="WSA216" s="123"/>
      <c r="WSB216" s="123"/>
      <c r="WSC216" s="123"/>
      <c r="WSD216" s="123"/>
      <c r="WSE216" s="123"/>
      <c r="WSF216" s="123"/>
      <c r="WSG216" s="123"/>
      <c r="WSH216" s="123"/>
      <c r="WSI216" s="123"/>
      <c r="WSJ216" s="123"/>
      <c r="WSK216" s="123"/>
      <c r="WSL216" s="123"/>
      <c r="WSM216" s="123"/>
      <c r="WSN216" s="123"/>
      <c r="WSO216" s="123"/>
      <c r="WSP216" s="123"/>
      <c r="WSQ216" s="123"/>
      <c r="WSR216" s="123"/>
      <c r="WSS216" s="122"/>
      <c r="WST216" s="123"/>
      <c r="WSU216" s="123"/>
      <c r="WSV216" s="123"/>
      <c r="WSW216" s="123"/>
      <c r="WSX216" s="123"/>
      <c r="WSY216" s="123"/>
      <c r="WSZ216" s="123"/>
      <c r="WTA216" s="123"/>
      <c r="WTB216" s="123"/>
      <c r="WTC216" s="123"/>
      <c r="WTD216" s="123"/>
      <c r="WTE216" s="123"/>
      <c r="WTF216" s="123"/>
      <c r="WTG216" s="123"/>
      <c r="WTH216" s="123"/>
      <c r="WTI216" s="123"/>
      <c r="WTJ216" s="123"/>
      <c r="WTK216" s="123"/>
      <c r="WTL216" s="123"/>
      <c r="WTM216" s="123"/>
      <c r="WTN216" s="123"/>
      <c r="WTO216" s="122"/>
      <c r="WTP216" s="123"/>
      <c r="WTQ216" s="123"/>
      <c r="WTR216" s="123"/>
      <c r="WTS216" s="123"/>
      <c r="WTT216" s="123"/>
      <c r="WTU216" s="123"/>
      <c r="WTV216" s="123"/>
      <c r="WTW216" s="123"/>
      <c r="WTX216" s="123"/>
      <c r="WTY216" s="123"/>
      <c r="WTZ216" s="123"/>
      <c r="WUA216" s="123"/>
      <c r="WUB216" s="123"/>
      <c r="WUC216" s="123"/>
      <c r="WUD216" s="123"/>
      <c r="WUE216" s="123"/>
      <c r="WUF216" s="123"/>
      <c r="WUG216" s="123"/>
      <c r="WUH216" s="123"/>
      <c r="WUI216" s="123"/>
      <c r="WUJ216" s="123"/>
      <c r="WUK216" s="122"/>
      <c r="WUL216" s="123"/>
      <c r="WUM216" s="123"/>
      <c r="WUN216" s="123"/>
      <c r="WUO216" s="123"/>
      <c r="WUP216" s="123"/>
      <c r="WUQ216" s="123"/>
      <c r="WUR216" s="123"/>
      <c r="WUS216" s="123"/>
      <c r="WUT216" s="123"/>
      <c r="WUU216" s="123"/>
      <c r="WUV216" s="123"/>
      <c r="WUW216" s="123"/>
      <c r="WUX216" s="123"/>
      <c r="WUY216" s="123"/>
      <c r="WUZ216" s="123"/>
      <c r="WVA216" s="123"/>
      <c r="WVB216" s="123"/>
      <c r="WVC216" s="123"/>
      <c r="WVD216" s="123"/>
      <c r="WVE216" s="123"/>
      <c r="WVF216" s="123"/>
      <c r="WVG216" s="122"/>
      <c r="WVH216" s="123"/>
      <c r="WVI216" s="123"/>
      <c r="WVJ216" s="123"/>
      <c r="WVK216" s="123"/>
      <c r="WVL216" s="123"/>
      <c r="WVM216" s="123"/>
      <c r="WVN216" s="123"/>
      <c r="WVO216" s="123"/>
      <c r="WVP216" s="123"/>
      <c r="WVQ216" s="123"/>
      <c r="WVR216" s="123"/>
      <c r="WVS216" s="123"/>
      <c r="WVT216" s="123"/>
      <c r="WVU216" s="123"/>
      <c r="WVV216" s="123"/>
      <c r="WVW216" s="123"/>
      <c r="WVX216" s="123"/>
      <c r="WVY216" s="123"/>
      <c r="WVZ216" s="123"/>
      <c r="WWA216" s="123"/>
      <c r="WWB216" s="123"/>
      <c r="WWC216" s="122"/>
      <c r="WWD216" s="123"/>
      <c r="WWE216" s="123"/>
      <c r="WWF216" s="123"/>
      <c r="WWG216" s="123"/>
      <c r="WWH216" s="123"/>
      <c r="WWI216" s="123"/>
      <c r="WWJ216" s="123"/>
      <c r="WWK216" s="123"/>
      <c r="WWL216" s="123"/>
      <c r="WWM216" s="123"/>
      <c r="WWN216" s="123"/>
      <c r="WWO216" s="123"/>
      <c r="WWP216" s="123"/>
      <c r="WWQ216" s="123"/>
      <c r="WWR216" s="123"/>
      <c r="WWS216" s="123"/>
      <c r="WWT216" s="123"/>
      <c r="WWU216" s="123"/>
      <c r="WWV216" s="123"/>
      <c r="WWW216" s="123"/>
      <c r="WWX216" s="123"/>
      <c r="WWY216" s="122"/>
      <c r="WWZ216" s="123"/>
      <c r="WXA216" s="123"/>
      <c r="WXB216" s="123"/>
      <c r="WXC216" s="123"/>
      <c r="WXD216" s="123"/>
      <c r="WXE216" s="123"/>
      <c r="WXF216" s="123"/>
      <c r="WXG216" s="123"/>
      <c r="WXH216" s="123"/>
      <c r="WXI216" s="123"/>
      <c r="WXJ216" s="123"/>
      <c r="WXK216" s="123"/>
      <c r="WXL216" s="123"/>
      <c r="WXM216" s="123"/>
      <c r="WXN216" s="123"/>
      <c r="WXO216" s="123"/>
      <c r="WXP216" s="123"/>
      <c r="WXQ216" s="123"/>
      <c r="WXR216" s="123"/>
      <c r="WXS216" s="123"/>
      <c r="WXT216" s="123"/>
      <c r="WXU216" s="122"/>
      <c r="WXV216" s="123"/>
      <c r="WXW216" s="123"/>
      <c r="WXX216" s="123"/>
      <c r="WXY216" s="123"/>
      <c r="WXZ216" s="123"/>
      <c r="WYA216" s="123"/>
      <c r="WYB216" s="123"/>
      <c r="WYC216" s="123"/>
      <c r="WYD216" s="123"/>
      <c r="WYE216" s="123"/>
      <c r="WYF216" s="123"/>
      <c r="WYG216" s="123"/>
      <c r="WYH216" s="123"/>
      <c r="WYI216" s="123"/>
      <c r="WYJ216" s="123"/>
      <c r="WYK216" s="123"/>
      <c r="WYL216" s="123"/>
      <c r="WYM216" s="123"/>
      <c r="WYN216" s="123"/>
      <c r="WYO216" s="123"/>
      <c r="WYP216" s="123"/>
      <c r="WYQ216" s="122"/>
      <c r="WYR216" s="123"/>
      <c r="WYS216" s="123"/>
      <c r="WYT216" s="123"/>
      <c r="WYU216" s="123"/>
      <c r="WYV216" s="123"/>
      <c r="WYW216" s="123"/>
      <c r="WYX216" s="123"/>
      <c r="WYY216" s="123"/>
      <c r="WYZ216" s="123"/>
      <c r="WZA216" s="123"/>
      <c r="WZB216" s="123"/>
      <c r="WZC216" s="123"/>
      <c r="WZD216" s="123"/>
      <c r="WZE216" s="123"/>
      <c r="WZF216" s="123"/>
      <c r="WZG216" s="123"/>
      <c r="WZH216" s="123"/>
      <c r="WZI216" s="123"/>
      <c r="WZJ216" s="123"/>
      <c r="WZK216" s="123"/>
      <c r="WZL216" s="123"/>
      <c r="WZM216" s="122"/>
      <c r="WZN216" s="123"/>
      <c r="WZO216" s="123"/>
      <c r="WZP216" s="123"/>
      <c r="WZQ216" s="123"/>
      <c r="WZR216" s="123"/>
      <c r="WZS216" s="123"/>
      <c r="WZT216" s="123"/>
      <c r="WZU216" s="123"/>
      <c r="WZV216" s="123"/>
      <c r="WZW216" s="123"/>
      <c r="WZX216" s="123"/>
      <c r="WZY216" s="123"/>
      <c r="WZZ216" s="123"/>
      <c r="XAA216" s="123"/>
      <c r="XAB216" s="123"/>
      <c r="XAC216" s="123"/>
      <c r="XAD216" s="123"/>
      <c r="XAE216" s="123"/>
      <c r="XAF216" s="123"/>
      <c r="XAG216" s="123"/>
      <c r="XAH216" s="123"/>
      <c r="XAI216" s="122"/>
      <c r="XAJ216" s="123"/>
      <c r="XAK216" s="123"/>
      <c r="XAL216" s="123"/>
      <c r="XAM216" s="123"/>
      <c r="XAN216" s="123"/>
      <c r="XAO216" s="123"/>
      <c r="XAP216" s="123"/>
      <c r="XAQ216" s="123"/>
      <c r="XAR216" s="123"/>
      <c r="XAS216" s="123"/>
      <c r="XAT216" s="123"/>
      <c r="XAU216" s="123"/>
      <c r="XAV216" s="123"/>
      <c r="XAW216" s="123"/>
      <c r="XAX216" s="123"/>
      <c r="XAY216" s="123"/>
      <c r="XAZ216" s="123"/>
      <c r="XBA216" s="123"/>
      <c r="XBB216" s="123"/>
      <c r="XBC216" s="123"/>
      <c r="XBD216" s="123"/>
      <c r="XBE216" s="122"/>
      <c r="XBF216" s="123"/>
      <c r="XBG216" s="123"/>
      <c r="XBH216" s="123"/>
      <c r="XBI216" s="123"/>
      <c r="XBJ216" s="123"/>
      <c r="XBK216" s="123"/>
      <c r="XBL216" s="123"/>
      <c r="XBM216" s="123"/>
      <c r="XBN216" s="123"/>
      <c r="XBO216" s="123"/>
      <c r="XBP216" s="123"/>
      <c r="XBQ216" s="123"/>
      <c r="XBR216" s="123"/>
      <c r="XBS216" s="123"/>
      <c r="XBT216" s="123"/>
      <c r="XBU216" s="123"/>
      <c r="XBV216" s="123"/>
      <c r="XBW216" s="123"/>
      <c r="XBX216" s="123"/>
      <c r="XBY216" s="123"/>
      <c r="XBZ216" s="123"/>
      <c r="XCA216" s="122"/>
      <c r="XCB216" s="123"/>
      <c r="XCC216" s="123"/>
      <c r="XCD216" s="123"/>
      <c r="XCE216" s="123"/>
      <c r="XCF216" s="123"/>
      <c r="XCG216" s="123"/>
      <c r="XCH216" s="123"/>
      <c r="XCI216" s="123"/>
      <c r="XCJ216" s="123"/>
      <c r="XCK216" s="123"/>
      <c r="XCL216" s="123"/>
      <c r="XCM216" s="123"/>
      <c r="XCN216" s="123"/>
      <c r="XCO216" s="123"/>
      <c r="XCP216" s="123"/>
      <c r="XCQ216" s="123"/>
      <c r="XCR216" s="123"/>
      <c r="XCS216" s="123"/>
      <c r="XCT216" s="123"/>
      <c r="XCU216" s="123"/>
      <c r="XCV216" s="123"/>
      <c r="XCW216" s="122"/>
      <c r="XCX216" s="123"/>
      <c r="XCY216" s="123"/>
      <c r="XCZ216" s="123"/>
      <c r="XDA216" s="123"/>
      <c r="XDB216" s="123"/>
      <c r="XDC216" s="123"/>
      <c r="XDD216" s="123"/>
      <c r="XDE216" s="123"/>
      <c r="XDF216" s="123"/>
      <c r="XDG216" s="123"/>
      <c r="XDH216" s="123"/>
      <c r="XDI216" s="123"/>
      <c r="XDJ216" s="123"/>
      <c r="XDK216" s="123"/>
      <c r="XDL216" s="123"/>
      <c r="XDM216" s="123"/>
      <c r="XDN216" s="123"/>
      <c r="XDO216" s="123"/>
      <c r="XDP216" s="123"/>
      <c r="XDQ216" s="123"/>
      <c r="XDR216" s="123"/>
      <c r="XDS216" s="122"/>
      <c r="XDT216" s="123"/>
      <c r="XDU216" s="123"/>
      <c r="XDV216" s="123"/>
      <c r="XDW216" s="123"/>
      <c r="XDX216" s="123"/>
      <c r="XDY216" s="123"/>
      <c r="XDZ216" s="123"/>
      <c r="XEA216" s="123"/>
      <c r="XEB216" s="123"/>
      <c r="XEC216" s="123"/>
      <c r="XED216" s="123"/>
      <c r="XEE216" s="123"/>
      <c r="XEF216" s="123"/>
      <c r="XEG216" s="123"/>
      <c r="XEH216" s="123"/>
      <c r="XEI216" s="123"/>
      <c r="XEJ216" s="123"/>
      <c r="XEK216" s="123"/>
      <c r="XEL216" s="123"/>
      <c r="XEM216" s="123"/>
      <c r="XEN216" s="123"/>
      <c r="XEO216" s="122"/>
      <c r="XEP216" s="122"/>
      <c r="XEQ216" s="122"/>
      <c r="XER216" s="122"/>
      <c r="XES216" s="122"/>
      <c r="XET216" s="122"/>
      <c r="XEU216" s="122"/>
      <c r="XEV216" s="122"/>
      <c r="XEW216" s="122"/>
      <c r="XEX216" s="122"/>
      <c r="XEY216" s="122"/>
      <c r="XEZ216" s="122"/>
      <c r="XFA216" s="122"/>
      <c r="XFB216" s="122"/>
      <c r="XFC216" s="122"/>
      <c r="XFD216" s="122"/>
    </row>
    <row r="217" spans="1:16384" s="125" customFormat="1" ht="19.5" customHeight="1" x14ac:dyDescent="0.25">
      <c r="A217" s="137" t="s">
        <v>130</v>
      </c>
      <c r="B217" s="138"/>
      <c r="C217" s="138"/>
      <c r="D217" s="138"/>
      <c r="E217" s="138"/>
      <c r="F217" s="138"/>
      <c r="G217" s="138"/>
      <c r="H217" s="138"/>
      <c r="I217" s="138"/>
      <c r="J217" s="138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4"/>
      <c r="X217" s="133"/>
      <c r="Y217" s="133"/>
      <c r="Z217" s="133"/>
      <c r="AA217" s="133"/>
      <c r="AB217" s="133"/>
      <c r="AC217" s="133"/>
      <c r="AD217" s="133"/>
      <c r="AE217" s="133"/>
      <c r="AF217" s="133"/>
      <c r="AG217" s="133"/>
      <c r="AH217" s="133"/>
      <c r="AI217" s="133"/>
      <c r="AJ217" s="133"/>
      <c r="AK217" s="133"/>
      <c r="AL217" s="133"/>
      <c r="AM217" s="133"/>
      <c r="AN217" s="133"/>
      <c r="AO217" s="133"/>
      <c r="AP217" s="133"/>
      <c r="AQ217" s="133"/>
      <c r="AR217" s="133"/>
      <c r="AS217" s="134"/>
      <c r="AT217" s="133"/>
      <c r="AU217" s="133"/>
      <c r="AV217" s="133"/>
      <c r="AW217" s="133"/>
      <c r="AX217" s="133"/>
      <c r="AY217" s="133"/>
      <c r="AZ217" s="133"/>
      <c r="BA217" s="133"/>
      <c r="BB217" s="133"/>
      <c r="BC217" s="133"/>
      <c r="BD217" s="133"/>
      <c r="BE217" s="133"/>
      <c r="BF217" s="133"/>
      <c r="BG217" s="133"/>
      <c r="BH217" s="133"/>
      <c r="BI217" s="133"/>
      <c r="BJ217" s="133"/>
      <c r="BK217" s="133"/>
      <c r="BL217" s="133"/>
      <c r="BM217" s="133"/>
      <c r="BN217" s="133"/>
      <c r="BO217" s="134"/>
      <c r="BP217" s="133"/>
      <c r="BQ217" s="133"/>
      <c r="BR217" s="133"/>
      <c r="BS217" s="133"/>
      <c r="BT217" s="133"/>
      <c r="BU217" s="133"/>
      <c r="BV217" s="133"/>
      <c r="BW217" s="133"/>
      <c r="BX217" s="133"/>
      <c r="BY217" s="133"/>
      <c r="BZ217" s="133"/>
      <c r="CA217" s="133"/>
      <c r="CB217" s="133"/>
      <c r="CC217" s="133"/>
      <c r="CD217" s="133"/>
      <c r="CE217" s="133"/>
      <c r="CF217" s="133"/>
      <c r="CG217" s="133"/>
      <c r="CH217" s="133"/>
      <c r="CI217" s="133"/>
      <c r="CJ217" s="133"/>
      <c r="CK217" s="134"/>
      <c r="CL217" s="133"/>
      <c r="CM217" s="133"/>
      <c r="CN217" s="133"/>
      <c r="CO217" s="133"/>
      <c r="CP217" s="133"/>
      <c r="CQ217" s="133"/>
      <c r="CR217" s="133"/>
      <c r="CS217" s="133"/>
      <c r="CT217" s="133"/>
      <c r="CU217" s="133"/>
      <c r="CV217" s="133"/>
      <c r="CW217" s="133"/>
      <c r="CX217" s="133"/>
      <c r="CY217" s="133"/>
      <c r="CZ217" s="133"/>
      <c r="DA217" s="133"/>
      <c r="DB217" s="133"/>
      <c r="DC217" s="133"/>
      <c r="DD217" s="133"/>
      <c r="DE217" s="133"/>
      <c r="DF217" s="133"/>
      <c r="DG217" s="134"/>
      <c r="DH217" s="133"/>
      <c r="DI217" s="133"/>
      <c r="DJ217" s="133"/>
      <c r="DK217" s="133"/>
      <c r="DL217" s="133"/>
      <c r="DM217" s="133"/>
      <c r="DN217" s="133"/>
      <c r="DO217" s="133"/>
      <c r="DP217" s="133"/>
      <c r="DQ217" s="133"/>
      <c r="DR217" s="133"/>
      <c r="DS217" s="133"/>
      <c r="DT217" s="133"/>
      <c r="DU217" s="133"/>
      <c r="DV217" s="133"/>
      <c r="DW217" s="133"/>
      <c r="DX217" s="133"/>
      <c r="DY217" s="133"/>
      <c r="DZ217" s="133"/>
      <c r="EA217" s="133"/>
      <c r="EB217" s="133"/>
      <c r="EC217" s="134"/>
      <c r="ED217" s="133"/>
      <c r="EE217" s="133"/>
      <c r="EF217" s="133"/>
      <c r="EG217" s="133"/>
      <c r="EH217" s="133"/>
      <c r="EI217" s="133"/>
      <c r="EJ217" s="133"/>
      <c r="EK217" s="133"/>
      <c r="EL217" s="133"/>
      <c r="EM217" s="133"/>
      <c r="EN217" s="133"/>
      <c r="EO217" s="133"/>
      <c r="EP217" s="133"/>
      <c r="EQ217" s="133"/>
      <c r="ER217" s="133"/>
      <c r="ES217" s="133"/>
      <c r="ET217" s="133"/>
      <c r="EU217" s="133"/>
      <c r="EV217" s="133"/>
      <c r="EW217" s="133"/>
      <c r="EX217" s="133"/>
      <c r="EY217" s="134"/>
      <c r="EZ217" s="133"/>
      <c r="FA217" s="133"/>
      <c r="FB217" s="133"/>
      <c r="FC217" s="133"/>
      <c r="FD217" s="133"/>
      <c r="FE217" s="133"/>
      <c r="FF217" s="133"/>
      <c r="FG217" s="133"/>
      <c r="FH217" s="133"/>
      <c r="FI217" s="133"/>
      <c r="FJ217" s="133"/>
      <c r="FK217" s="133"/>
      <c r="FL217" s="133"/>
      <c r="FM217" s="133"/>
      <c r="FN217" s="133"/>
      <c r="FO217" s="133"/>
      <c r="FP217" s="133"/>
      <c r="FQ217" s="133"/>
      <c r="FR217" s="133"/>
      <c r="FS217" s="133"/>
      <c r="FT217" s="133"/>
      <c r="FU217" s="134"/>
      <c r="FV217" s="133"/>
      <c r="FW217" s="133"/>
      <c r="FX217" s="133"/>
      <c r="FY217" s="133"/>
      <c r="FZ217" s="133"/>
      <c r="GA217" s="133"/>
      <c r="GB217" s="133"/>
      <c r="GC217" s="133"/>
      <c r="GD217" s="133"/>
      <c r="GE217" s="133"/>
      <c r="GF217" s="133"/>
      <c r="GG217" s="133"/>
      <c r="GH217" s="133"/>
      <c r="GI217" s="133"/>
      <c r="GJ217" s="133"/>
      <c r="GK217" s="133"/>
      <c r="GL217" s="133"/>
      <c r="GM217" s="133"/>
      <c r="GN217" s="133"/>
      <c r="GO217" s="133"/>
      <c r="GP217" s="133"/>
      <c r="GQ217" s="134"/>
      <c r="GR217" s="133"/>
      <c r="GS217" s="133"/>
      <c r="GT217" s="133"/>
      <c r="GU217" s="133"/>
      <c r="GV217" s="133"/>
      <c r="GW217" s="133"/>
      <c r="GX217" s="133"/>
      <c r="GY217" s="133"/>
      <c r="GZ217" s="133"/>
      <c r="HA217" s="133"/>
      <c r="HB217" s="133"/>
      <c r="HC217" s="133"/>
      <c r="HD217" s="133"/>
      <c r="HE217" s="133"/>
      <c r="HF217" s="133"/>
      <c r="HG217" s="133"/>
      <c r="HH217" s="133"/>
      <c r="HI217" s="133"/>
      <c r="HJ217" s="133"/>
      <c r="HK217" s="133"/>
      <c r="HL217" s="133"/>
      <c r="HM217" s="134"/>
      <c r="HN217" s="133"/>
      <c r="HO217" s="133"/>
      <c r="HP217" s="133"/>
      <c r="HQ217" s="133"/>
      <c r="HR217" s="133"/>
      <c r="HS217" s="133"/>
      <c r="HT217" s="133"/>
      <c r="HU217" s="133"/>
      <c r="HV217" s="133"/>
      <c r="HW217" s="133"/>
      <c r="HX217" s="133"/>
      <c r="HY217" s="133"/>
      <c r="HZ217" s="133"/>
      <c r="IA217" s="133"/>
      <c r="IB217" s="133"/>
      <c r="IC217" s="133"/>
      <c r="ID217" s="133"/>
      <c r="IE217" s="133"/>
      <c r="IF217" s="133"/>
      <c r="IG217" s="133"/>
      <c r="IH217" s="133"/>
      <c r="II217" s="134"/>
      <c r="IJ217" s="133"/>
      <c r="IK217" s="133"/>
      <c r="IL217" s="133"/>
      <c r="IM217" s="133"/>
      <c r="IN217" s="133"/>
      <c r="IO217" s="133"/>
      <c r="IP217" s="133"/>
      <c r="IQ217" s="133"/>
      <c r="IR217" s="133"/>
      <c r="IS217" s="133"/>
      <c r="IT217" s="133"/>
      <c r="IU217" s="133"/>
      <c r="IV217" s="133"/>
      <c r="IW217" s="133"/>
      <c r="IX217" s="133"/>
      <c r="IY217" s="133"/>
      <c r="IZ217" s="133"/>
      <c r="JA217" s="133"/>
      <c r="JB217" s="133"/>
      <c r="JC217" s="133"/>
      <c r="JD217" s="133"/>
      <c r="JE217" s="134"/>
      <c r="JF217" s="133"/>
      <c r="JG217" s="133"/>
      <c r="JH217" s="133"/>
      <c r="JI217" s="133"/>
      <c r="JJ217" s="133"/>
      <c r="JK217" s="133"/>
      <c r="JL217" s="133"/>
      <c r="JM217" s="133"/>
      <c r="JN217" s="133"/>
      <c r="JO217" s="133"/>
      <c r="JP217" s="133"/>
      <c r="JQ217" s="133"/>
      <c r="JR217" s="133"/>
      <c r="JS217" s="133"/>
      <c r="JT217" s="133"/>
      <c r="JU217" s="133"/>
      <c r="JV217" s="133"/>
      <c r="JW217" s="133"/>
      <c r="JX217" s="133"/>
      <c r="JY217" s="133"/>
      <c r="JZ217" s="133"/>
      <c r="KA217" s="134"/>
      <c r="KB217" s="133"/>
      <c r="KC217" s="133"/>
      <c r="KD217" s="133"/>
      <c r="KE217" s="133"/>
      <c r="KF217" s="133"/>
      <c r="KG217" s="133"/>
      <c r="KH217" s="133"/>
      <c r="KI217" s="133"/>
      <c r="KJ217" s="133"/>
      <c r="KK217" s="133"/>
      <c r="KL217" s="133"/>
      <c r="KM217" s="133"/>
      <c r="KN217" s="133"/>
      <c r="KO217" s="133"/>
      <c r="KP217" s="133"/>
      <c r="KQ217" s="133"/>
      <c r="KR217" s="133"/>
      <c r="KS217" s="133"/>
      <c r="KT217" s="133"/>
      <c r="KU217" s="133"/>
      <c r="KV217" s="133"/>
      <c r="KW217" s="134"/>
      <c r="KX217" s="133"/>
      <c r="KY217" s="133"/>
      <c r="KZ217" s="133"/>
      <c r="LA217" s="133"/>
      <c r="LB217" s="133"/>
      <c r="LC217" s="133"/>
      <c r="LD217" s="133"/>
      <c r="LE217" s="133"/>
      <c r="LF217" s="133"/>
      <c r="LG217" s="133"/>
      <c r="LH217" s="133"/>
      <c r="LI217" s="133"/>
      <c r="LJ217" s="133"/>
      <c r="LK217" s="133"/>
      <c r="LL217" s="133"/>
      <c r="LM217" s="133"/>
      <c r="LN217" s="133"/>
      <c r="LO217" s="133"/>
      <c r="LP217" s="133"/>
      <c r="LQ217" s="133"/>
      <c r="LR217" s="133"/>
      <c r="LS217" s="134"/>
      <c r="LT217" s="133"/>
      <c r="LU217" s="133"/>
      <c r="LV217" s="133"/>
      <c r="LW217" s="133"/>
      <c r="LX217" s="133"/>
      <c r="LY217" s="133"/>
      <c r="LZ217" s="133"/>
      <c r="MA217" s="133"/>
      <c r="MB217" s="133"/>
      <c r="MC217" s="133"/>
      <c r="MD217" s="133"/>
      <c r="ME217" s="133"/>
      <c r="MF217" s="133"/>
      <c r="MG217" s="133"/>
      <c r="MH217" s="133"/>
      <c r="MI217" s="133"/>
      <c r="MJ217" s="133"/>
      <c r="MK217" s="133"/>
      <c r="ML217" s="133"/>
      <c r="MM217" s="133"/>
      <c r="MN217" s="133"/>
      <c r="MO217" s="134"/>
      <c r="MP217" s="133"/>
      <c r="MQ217" s="133"/>
      <c r="MR217" s="133"/>
      <c r="MS217" s="133"/>
      <c r="MT217" s="133"/>
      <c r="MU217" s="133"/>
      <c r="MV217" s="133"/>
      <c r="MW217" s="133"/>
      <c r="MX217" s="133"/>
      <c r="MY217" s="133"/>
      <c r="MZ217" s="133"/>
      <c r="NA217" s="133"/>
      <c r="NB217" s="133"/>
      <c r="NC217" s="133"/>
      <c r="ND217" s="133"/>
      <c r="NE217" s="133"/>
      <c r="NF217" s="133"/>
      <c r="NG217" s="133"/>
      <c r="NH217" s="133"/>
      <c r="NI217" s="133"/>
      <c r="NJ217" s="133"/>
      <c r="NK217" s="134"/>
      <c r="NL217" s="133"/>
      <c r="NM217" s="133"/>
      <c r="NN217" s="133"/>
      <c r="NO217" s="133"/>
      <c r="NP217" s="133"/>
      <c r="NQ217" s="133"/>
      <c r="NR217" s="133"/>
      <c r="NS217" s="133"/>
      <c r="NT217" s="133"/>
      <c r="NU217" s="133"/>
      <c r="NV217" s="133"/>
      <c r="NW217" s="133"/>
      <c r="NX217" s="133"/>
      <c r="NY217" s="133"/>
      <c r="NZ217" s="133"/>
      <c r="OA217" s="133"/>
      <c r="OB217" s="133"/>
      <c r="OC217" s="133"/>
      <c r="OD217" s="133"/>
      <c r="OE217" s="133"/>
      <c r="OF217" s="133"/>
      <c r="OG217" s="134"/>
      <c r="OH217" s="133"/>
      <c r="OI217" s="133"/>
      <c r="OJ217" s="133"/>
      <c r="OK217" s="133"/>
      <c r="OL217" s="133"/>
      <c r="OM217" s="133"/>
      <c r="ON217" s="133"/>
      <c r="OO217" s="133"/>
      <c r="OP217" s="133"/>
      <c r="OQ217" s="133"/>
      <c r="OR217" s="133"/>
      <c r="OS217" s="133"/>
      <c r="OT217" s="133"/>
      <c r="OU217" s="133"/>
      <c r="OV217" s="133"/>
      <c r="OW217" s="133"/>
      <c r="OX217" s="133"/>
      <c r="OY217" s="133"/>
      <c r="OZ217" s="133"/>
      <c r="PA217" s="133"/>
      <c r="PB217" s="133"/>
      <c r="PC217" s="134"/>
      <c r="PD217" s="133"/>
      <c r="PE217" s="133"/>
      <c r="PF217" s="133"/>
      <c r="PG217" s="133"/>
      <c r="PH217" s="133"/>
      <c r="PI217" s="133"/>
      <c r="PJ217" s="133"/>
      <c r="PK217" s="133"/>
      <c r="PL217" s="133"/>
      <c r="PM217" s="133"/>
      <c r="PN217" s="133"/>
      <c r="PO217" s="133"/>
      <c r="PP217" s="133"/>
      <c r="PQ217" s="133"/>
      <c r="PR217" s="133"/>
      <c r="PS217" s="133"/>
      <c r="PT217" s="133"/>
      <c r="PU217" s="133"/>
      <c r="PV217" s="133"/>
      <c r="PW217" s="133"/>
      <c r="PX217" s="133"/>
      <c r="PY217" s="134"/>
      <c r="PZ217" s="133"/>
      <c r="QA217" s="133"/>
      <c r="QB217" s="133"/>
      <c r="QC217" s="133"/>
      <c r="QD217" s="133"/>
      <c r="QE217" s="133"/>
      <c r="QF217" s="133"/>
      <c r="QG217" s="133"/>
      <c r="QH217" s="133"/>
      <c r="QI217" s="133"/>
      <c r="QJ217" s="133"/>
      <c r="QK217" s="133"/>
      <c r="QL217" s="133"/>
      <c r="QM217" s="133"/>
      <c r="QN217" s="133"/>
      <c r="QO217" s="133"/>
      <c r="QP217" s="133"/>
      <c r="QQ217" s="133"/>
      <c r="QR217" s="133"/>
      <c r="QS217" s="133"/>
      <c r="QT217" s="133"/>
      <c r="QU217" s="134"/>
      <c r="QV217" s="133"/>
      <c r="QW217" s="133"/>
      <c r="QX217" s="133"/>
      <c r="QY217" s="133"/>
      <c r="QZ217" s="133"/>
      <c r="RA217" s="133"/>
      <c r="RB217" s="133"/>
      <c r="RC217" s="133"/>
      <c r="RD217" s="133"/>
      <c r="RE217" s="133"/>
      <c r="RF217" s="133"/>
      <c r="RG217" s="133"/>
      <c r="RH217" s="133"/>
      <c r="RI217" s="133"/>
      <c r="RJ217" s="133"/>
      <c r="RK217" s="133"/>
      <c r="RL217" s="133"/>
      <c r="RM217" s="133"/>
      <c r="RN217" s="133"/>
      <c r="RO217" s="133"/>
      <c r="RP217" s="133"/>
      <c r="RQ217" s="134"/>
      <c r="RR217" s="133"/>
      <c r="RS217" s="133"/>
      <c r="RT217" s="133"/>
      <c r="RU217" s="133"/>
      <c r="RV217" s="133"/>
      <c r="RW217" s="133"/>
      <c r="RX217" s="133"/>
      <c r="RY217" s="133"/>
      <c r="RZ217" s="133"/>
      <c r="SA217" s="133"/>
      <c r="SB217" s="133"/>
      <c r="SC217" s="133"/>
      <c r="SD217" s="133"/>
      <c r="SE217" s="133"/>
      <c r="SF217" s="133"/>
      <c r="SG217" s="133"/>
      <c r="SH217" s="133"/>
      <c r="SI217" s="133"/>
      <c r="SJ217" s="133"/>
      <c r="SK217" s="133"/>
      <c r="SL217" s="133"/>
      <c r="SM217" s="134"/>
      <c r="SN217" s="133"/>
      <c r="SO217" s="133"/>
      <c r="SP217" s="133"/>
      <c r="SQ217" s="133"/>
      <c r="SR217" s="133"/>
      <c r="SS217" s="133"/>
      <c r="ST217" s="133"/>
      <c r="SU217" s="133"/>
      <c r="SV217" s="133"/>
      <c r="SW217" s="133"/>
      <c r="SX217" s="133"/>
      <c r="SY217" s="133"/>
      <c r="SZ217" s="133"/>
      <c r="TA217" s="133"/>
      <c r="TB217" s="133"/>
      <c r="TC217" s="133"/>
      <c r="TD217" s="133"/>
      <c r="TE217" s="133"/>
      <c r="TF217" s="133"/>
      <c r="TG217" s="133"/>
      <c r="TH217" s="133"/>
      <c r="TI217" s="134"/>
      <c r="TJ217" s="133"/>
      <c r="TK217" s="133"/>
      <c r="TL217" s="133"/>
      <c r="TM217" s="133"/>
      <c r="TN217" s="133"/>
      <c r="TO217" s="133"/>
      <c r="TP217" s="133"/>
      <c r="TQ217" s="133"/>
      <c r="TR217" s="133"/>
      <c r="TS217" s="133"/>
      <c r="TT217" s="133"/>
      <c r="TU217" s="133"/>
      <c r="TV217" s="133"/>
      <c r="TW217" s="133"/>
      <c r="TX217" s="133"/>
      <c r="TY217" s="133"/>
      <c r="TZ217" s="133"/>
      <c r="UA217" s="133"/>
      <c r="UB217" s="133"/>
      <c r="UC217" s="133"/>
      <c r="UD217" s="133"/>
      <c r="UE217" s="134"/>
      <c r="UF217" s="133"/>
      <c r="UG217" s="133"/>
      <c r="UH217" s="133"/>
      <c r="UI217" s="133"/>
      <c r="UJ217" s="133"/>
      <c r="UK217" s="133"/>
      <c r="UL217" s="133"/>
      <c r="UM217" s="133"/>
      <c r="UN217" s="133"/>
      <c r="UO217" s="133"/>
      <c r="UP217" s="133"/>
      <c r="UQ217" s="133"/>
      <c r="UR217" s="133"/>
      <c r="US217" s="133"/>
      <c r="UT217" s="133"/>
      <c r="UU217" s="133"/>
      <c r="UV217" s="133"/>
      <c r="UW217" s="133"/>
      <c r="UX217" s="133"/>
      <c r="UY217" s="133"/>
      <c r="UZ217" s="133"/>
      <c r="VA217" s="134"/>
      <c r="VB217" s="133"/>
      <c r="VC217" s="133"/>
      <c r="VD217" s="133"/>
      <c r="VE217" s="133"/>
      <c r="VF217" s="133"/>
      <c r="VG217" s="133"/>
      <c r="VH217" s="133"/>
      <c r="VI217" s="133"/>
      <c r="VJ217" s="133"/>
      <c r="VK217" s="133"/>
      <c r="VL217" s="133"/>
      <c r="VM217" s="133"/>
      <c r="VN217" s="133"/>
      <c r="VO217" s="133"/>
      <c r="VP217" s="133"/>
      <c r="VQ217" s="133"/>
      <c r="VR217" s="133"/>
      <c r="VS217" s="133"/>
      <c r="VT217" s="133"/>
      <c r="VU217" s="133"/>
      <c r="VV217" s="133"/>
      <c r="VW217" s="134"/>
      <c r="VX217" s="133"/>
      <c r="VY217" s="133"/>
      <c r="VZ217" s="133"/>
      <c r="WA217" s="133"/>
      <c r="WB217" s="133"/>
      <c r="WC217" s="133"/>
      <c r="WD217" s="133"/>
      <c r="WE217" s="133"/>
      <c r="WF217" s="133"/>
      <c r="WG217" s="133"/>
      <c r="WH217" s="133"/>
      <c r="WI217" s="133"/>
      <c r="WJ217" s="133"/>
      <c r="WK217" s="133"/>
      <c r="WL217" s="133"/>
      <c r="WM217" s="133"/>
      <c r="WN217" s="133"/>
      <c r="WO217" s="133"/>
      <c r="WP217" s="133"/>
      <c r="WQ217" s="133"/>
      <c r="WR217" s="133"/>
      <c r="WS217" s="134"/>
      <c r="WT217" s="133"/>
      <c r="WU217" s="133"/>
      <c r="WV217" s="133"/>
      <c r="WW217" s="133"/>
      <c r="WX217" s="133"/>
      <c r="WY217" s="133"/>
      <c r="WZ217" s="133"/>
      <c r="XA217" s="133"/>
      <c r="XB217" s="133"/>
      <c r="XC217" s="133"/>
      <c r="XD217" s="133"/>
      <c r="XE217" s="133"/>
      <c r="XF217" s="133"/>
      <c r="XG217" s="133"/>
      <c r="XH217" s="133"/>
      <c r="XI217" s="133"/>
      <c r="XJ217" s="133"/>
      <c r="XK217" s="133"/>
      <c r="XL217" s="133"/>
      <c r="XM217" s="133"/>
      <c r="XN217" s="133"/>
      <c r="XO217" s="134"/>
      <c r="XP217" s="133"/>
      <c r="XQ217" s="133"/>
      <c r="XR217" s="133"/>
      <c r="XS217" s="133"/>
      <c r="XT217" s="133"/>
      <c r="XU217" s="133"/>
      <c r="XV217" s="133"/>
      <c r="XW217" s="133"/>
      <c r="XX217" s="133"/>
      <c r="XY217" s="133"/>
      <c r="XZ217" s="133"/>
      <c r="YA217" s="133"/>
      <c r="YB217" s="133"/>
      <c r="YC217" s="133"/>
      <c r="YD217" s="133"/>
      <c r="YE217" s="133"/>
      <c r="YF217" s="133"/>
      <c r="YG217" s="133"/>
      <c r="YH217" s="133"/>
      <c r="YI217" s="133"/>
      <c r="YJ217" s="133"/>
      <c r="YK217" s="134"/>
      <c r="YL217" s="133"/>
      <c r="YM217" s="133"/>
      <c r="YN217" s="133"/>
      <c r="YO217" s="133"/>
      <c r="YP217" s="133"/>
      <c r="YQ217" s="133"/>
      <c r="YR217" s="133"/>
      <c r="YS217" s="133"/>
      <c r="YT217" s="133"/>
      <c r="YU217" s="133"/>
      <c r="YV217" s="133"/>
      <c r="YW217" s="133"/>
      <c r="YX217" s="133"/>
      <c r="YY217" s="133"/>
      <c r="YZ217" s="133"/>
      <c r="ZA217" s="133"/>
      <c r="ZB217" s="133"/>
      <c r="ZC217" s="133"/>
      <c r="ZD217" s="133"/>
      <c r="ZE217" s="133"/>
      <c r="ZF217" s="133"/>
      <c r="ZG217" s="134"/>
      <c r="ZH217" s="133"/>
      <c r="ZI217" s="133"/>
      <c r="ZJ217" s="133"/>
      <c r="ZK217" s="133"/>
      <c r="ZL217" s="133"/>
      <c r="ZM217" s="133"/>
      <c r="ZN217" s="133"/>
      <c r="ZO217" s="133"/>
      <c r="ZP217" s="133"/>
      <c r="ZQ217" s="133"/>
      <c r="ZR217" s="133"/>
      <c r="ZS217" s="133"/>
      <c r="ZT217" s="133"/>
      <c r="ZU217" s="133"/>
      <c r="ZV217" s="133"/>
      <c r="ZW217" s="133"/>
      <c r="ZX217" s="133"/>
      <c r="ZY217" s="133"/>
      <c r="ZZ217" s="133"/>
      <c r="AAA217" s="133"/>
      <c r="AAB217" s="133"/>
      <c r="AAC217" s="134"/>
      <c r="AAD217" s="133"/>
      <c r="AAE217" s="133"/>
      <c r="AAF217" s="133"/>
      <c r="AAG217" s="133"/>
      <c r="AAH217" s="133"/>
      <c r="AAI217" s="133"/>
      <c r="AAJ217" s="133"/>
      <c r="AAK217" s="133"/>
      <c r="AAL217" s="133"/>
      <c r="AAM217" s="133"/>
      <c r="AAN217" s="133"/>
      <c r="AAO217" s="133"/>
      <c r="AAP217" s="133"/>
      <c r="AAQ217" s="133"/>
      <c r="AAR217" s="133"/>
      <c r="AAS217" s="133"/>
      <c r="AAT217" s="133"/>
      <c r="AAU217" s="133"/>
      <c r="AAV217" s="133"/>
      <c r="AAW217" s="133"/>
      <c r="AAX217" s="133"/>
      <c r="AAY217" s="134"/>
      <c r="AAZ217" s="133"/>
      <c r="ABA217" s="133"/>
      <c r="ABB217" s="133"/>
      <c r="ABC217" s="133"/>
      <c r="ABD217" s="133"/>
      <c r="ABE217" s="133"/>
      <c r="ABF217" s="133"/>
      <c r="ABG217" s="133"/>
      <c r="ABH217" s="133"/>
      <c r="ABI217" s="133"/>
      <c r="ABJ217" s="133"/>
      <c r="ABK217" s="133"/>
      <c r="ABL217" s="133"/>
      <c r="ABM217" s="133"/>
      <c r="ABN217" s="133"/>
      <c r="ABO217" s="133"/>
      <c r="ABP217" s="133"/>
      <c r="ABQ217" s="133"/>
      <c r="ABR217" s="133"/>
      <c r="ABS217" s="133"/>
      <c r="ABT217" s="133"/>
      <c r="ABU217" s="134"/>
      <c r="ABV217" s="133"/>
      <c r="ABW217" s="133"/>
      <c r="ABX217" s="133"/>
      <c r="ABY217" s="133"/>
      <c r="ABZ217" s="133"/>
      <c r="ACA217" s="133"/>
      <c r="ACB217" s="133"/>
      <c r="ACC217" s="133"/>
      <c r="ACD217" s="133"/>
      <c r="ACE217" s="133"/>
      <c r="ACF217" s="133"/>
      <c r="ACG217" s="133"/>
      <c r="ACH217" s="133"/>
      <c r="ACI217" s="133"/>
      <c r="ACJ217" s="133"/>
      <c r="ACK217" s="133"/>
      <c r="ACL217" s="133"/>
      <c r="ACM217" s="133"/>
      <c r="ACN217" s="133"/>
      <c r="ACO217" s="133"/>
      <c r="ACP217" s="133"/>
      <c r="ACQ217" s="134"/>
      <c r="ACR217" s="133"/>
      <c r="ACS217" s="133"/>
      <c r="ACT217" s="133"/>
      <c r="ACU217" s="133"/>
      <c r="ACV217" s="133"/>
      <c r="ACW217" s="133"/>
      <c r="ACX217" s="133"/>
      <c r="ACY217" s="133"/>
      <c r="ACZ217" s="133"/>
      <c r="ADA217" s="133"/>
      <c r="ADB217" s="133"/>
      <c r="ADC217" s="133"/>
      <c r="ADD217" s="133"/>
      <c r="ADE217" s="133"/>
      <c r="ADF217" s="133"/>
      <c r="ADG217" s="133"/>
      <c r="ADH217" s="133"/>
      <c r="ADI217" s="133"/>
      <c r="ADJ217" s="133"/>
      <c r="ADK217" s="133"/>
      <c r="ADL217" s="133"/>
      <c r="ADM217" s="134"/>
      <c r="ADN217" s="133"/>
      <c r="ADO217" s="133"/>
      <c r="ADP217" s="133"/>
      <c r="ADQ217" s="133"/>
      <c r="ADR217" s="133"/>
      <c r="ADS217" s="133"/>
      <c r="ADT217" s="133"/>
      <c r="ADU217" s="133"/>
      <c r="ADV217" s="133"/>
      <c r="ADW217" s="133"/>
      <c r="ADX217" s="133"/>
      <c r="ADY217" s="133"/>
      <c r="ADZ217" s="133"/>
      <c r="AEA217" s="133"/>
      <c r="AEB217" s="133"/>
      <c r="AEC217" s="133"/>
      <c r="AED217" s="133"/>
      <c r="AEE217" s="133"/>
      <c r="AEF217" s="133"/>
      <c r="AEG217" s="133"/>
      <c r="AEH217" s="133"/>
      <c r="AEI217" s="134"/>
      <c r="AEJ217" s="133"/>
      <c r="AEK217" s="133"/>
      <c r="AEL217" s="133"/>
      <c r="AEM217" s="133"/>
      <c r="AEN217" s="133"/>
      <c r="AEO217" s="133"/>
      <c r="AEP217" s="133"/>
      <c r="AEQ217" s="133"/>
      <c r="AER217" s="133"/>
      <c r="AES217" s="133"/>
      <c r="AET217" s="133"/>
      <c r="AEU217" s="133"/>
      <c r="AEV217" s="133"/>
      <c r="AEW217" s="133"/>
      <c r="AEX217" s="133"/>
      <c r="AEY217" s="133"/>
      <c r="AEZ217" s="133"/>
      <c r="AFA217" s="133"/>
      <c r="AFB217" s="133"/>
      <c r="AFC217" s="133"/>
      <c r="AFD217" s="133"/>
      <c r="AFE217" s="134"/>
      <c r="AFF217" s="133"/>
      <c r="AFG217" s="133"/>
      <c r="AFH217" s="133"/>
      <c r="AFI217" s="133"/>
      <c r="AFJ217" s="133"/>
      <c r="AFK217" s="133"/>
      <c r="AFL217" s="133"/>
      <c r="AFM217" s="133"/>
      <c r="AFN217" s="133"/>
      <c r="AFO217" s="133"/>
      <c r="AFP217" s="133"/>
      <c r="AFQ217" s="133"/>
      <c r="AFR217" s="133"/>
      <c r="AFS217" s="133"/>
      <c r="AFT217" s="133"/>
      <c r="AFU217" s="133"/>
      <c r="AFV217" s="133"/>
      <c r="AFW217" s="133"/>
      <c r="AFX217" s="133"/>
      <c r="AFY217" s="133"/>
      <c r="AFZ217" s="133"/>
      <c r="AGA217" s="134"/>
      <c r="AGB217" s="133"/>
      <c r="AGC217" s="133"/>
      <c r="AGD217" s="133"/>
      <c r="AGE217" s="133"/>
      <c r="AGF217" s="133"/>
      <c r="AGG217" s="133"/>
      <c r="AGH217" s="133"/>
      <c r="AGI217" s="133"/>
      <c r="AGJ217" s="133"/>
      <c r="AGK217" s="133"/>
      <c r="AGL217" s="133"/>
      <c r="AGM217" s="133"/>
      <c r="AGN217" s="133"/>
      <c r="AGO217" s="133"/>
      <c r="AGP217" s="133"/>
      <c r="AGQ217" s="133"/>
      <c r="AGR217" s="133"/>
      <c r="AGS217" s="133"/>
      <c r="AGT217" s="133"/>
      <c r="AGU217" s="133"/>
      <c r="AGV217" s="133"/>
      <c r="AGW217" s="134"/>
      <c r="AGX217" s="133"/>
      <c r="AGY217" s="133"/>
      <c r="AGZ217" s="133"/>
      <c r="AHA217" s="133"/>
      <c r="AHB217" s="133"/>
      <c r="AHC217" s="133"/>
      <c r="AHD217" s="133"/>
      <c r="AHE217" s="133"/>
      <c r="AHF217" s="133"/>
      <c r="AHG217" s="133"/>
      <c r="AHH217" s="133"/>
      <c r="AHI217" s="133"/>
      <c r="AHJ217" s="133"/>
      <c r="AHK217" s="133"/>
      <c r="AHL217" s="133"/>
      <c r="AHM217" s="133"/>
      <c r="AHN217" s="133"/>
      <c r="AHO217" s="133"/>
      <c r="AHP217" s="133"/>
      <c r="AHQ217" s="133"/>
      <c r="AHR217" s="133"/>
      <c r="AHS217" s="134"/>
      <c r="AHT217" s="133"/>
      <c r="AHU217" s="133"/>
      <c r="AHV217" s="133"/>
      <c r="AHW217" s="133"/>
      <c r="AHX217" s="133"/>
      <c r="AHY217" s="133"/>
      <c r="AHZ217" s="133"/>
      <c r="AIA217" s="133"/>
      <c r="AIB217" s="133"/>
      <c r="AIC217" s="133"/>
      <c r="AID217" s="133"/>
      <c r="AIE217" s="133"/>
      <c r="AIF217" s="133"/>
      <c r="AIG217" s="133"/>
      <c r="AIH217" s="133"/>
      <c r="AII217" s="133"/>
      <c r="AIJ217" s="133"/>
      <c r="AIK217" s="133"/>
      <c r="AIL217" s="133"/>
      <c r="AIM217" s="133"/>
      <c r="AIN217" s="133"/>
      <c r="AIO217" s="134"/>
      <c r="AIP217" s="133"/>
      <c r="AIQ217" s="133"/>
      <c r="AIR217" s="133"/>
      <c r="AIS217" s="133"/>
      <c r="AIT217" s="133"/>
      <c r="AIU217" s="133"/>
      <c r="AIV217" s="133"/>
      <c r="AIW217" s="133"/>
      <c r="AIX217" s="133"/>
      <c r="AIY217" s="133"/>
      <c r="AIZ217" s="133"/>
      <c r="AJA217" s="133"/>
      <c r="AJB217" s="133"/>
      <c r="AJC217" s="133"/>
      <c r="AJD217" s="133"/>
      <c r="AJE217" s="133"/>
      <c r="AJF217" s="133"/>
      <c r="AJG217" s="133"/>
      <c r="AJH217" s="133"/>
      <c r="AJI217" s="133"/>
      <c r="AJJ217" s="133"/>
      <c r="AJK217" s="134"/>
      <c r="AJL217" s="133"/>
      <c r="AJM217" s="133"/>
      <c r="AJN217" s="133"/>
      <c r="AJO217" s="133"/>
      <c r="AJP217" s="133"/>
      <c r="AJQ217" s="133"/>
      <c r="AJR217" s="133"/>
      <c r="AJS217" s="133"/>
      <c r="AJT217" s="133"/>
      <c r="AJU217" s="133"/>
      <c r="AJV217" s="133"/>
      <c r="AJW217" s="133"/>
      <c r="AJX217" s="133"/>
      <c r="AJY217" s="133"/>
      <c r="AJZ217" s="133"/>
      <c r="AKA217" s="133"/>
      <c r="AKB217" s="133"/>
      <c r="AKC217" s="133"/>
      <c r="AKD217" s="133"/>
      <c r="AKE217" s="133"/>
      <c r="AKF217" s="133"/>
      <c r="AKG217" s="134"/>
      <c r="AKH217" s="133"/>
      <c r="AKI217" s="133"/>
      <c r="AKJ217" s="133"/>
      <c r="AKK217" s="133"/>
      <c r="AKL217" s="133"/>
      <c r="AKM217" s="133"/>
      <c r="AKN217" s="133"/>
      <c r="AKO217" s="133"/>
      <c r="AKP217" s="133"/>
      <c r="AKQ217" s="133"/>
      <c r="AKR217" s="133"/>
      <c r="AKS217" s="133"/>
      <c r="AKT217" s="133"/>
      <c r="AKU217" s="133"/>
      <c r="AKV217" s="133"/>
      <c r="AKW217" s="133"/>
      <c r="AKX217" s="133"/>
      <c r="AKY217" s="133"/>
      <c r="AKZ217" s="133"/>
      <c r="ALA217" s="133"/>
      <c r="ALB217" s="133"/>
      <c r="ALC217" s="134"/>
      <c r="ALD217" s="133"/>
      <c r="ALE217" s="133"/>
      <c r="ALF217" s="133"/>
      <c r="ALG217" s="133"/>
      <c r="ALH217" s="133"/>
      <c r="ALI217" s="133"/>
      <c r="ALJ217" s="133"/>
      <c r="ALK217" s="133"/>
      <c r="ALL217" s="133"/>
      <c r="ALM217" s="133"/>
      <c r="ALN217" s="133"/>
      <c r="ALO217" s="133"/>
      <c r="ALP217" s="133"/>
      <c r="ALQ217" s="133"/>
      <c r="ALR217" s="133"/>
      <c r="ALS217" s="133"/>
      <c r="ALT217" s="133"/>
      <c r="ALU217" s="133"/>
      <c r="ALV217" s="133"/>
      <c r="ALW217" s="133"/>
      <c r="ALX217" s="133"/>
      <c r="ALY217" s="134"/>
      <c r="ALZ217" s="133"/>
      <c r="AMA217" s="133"/>
      <c r="AMB217" s="133"/>
      <c r="AMC217" s="133"/>
      <c r="AMD217" s="133"/>
      <c r="AME217" s="133"/>
      <c r="AMF217" s="133"/>
      <c r="AMG217" s="133"/>
      <c r="AMH217" s="133"/>
      <c r="AMI217" s="133"/>
      <c r="AMJ217" s="133"/>
      <c r="AMK217" s="133"/>
      <c r="AML217" s="133"/>
      <c r="AMM217" s="133"/>
      <c r="AMN217" s="133"/>
      <c r="AMO217" s="133"/>
      <c r="AMP217" s="133"/>
      <c r="AMQ217" s="133"/>
      <c r="AMR217" s="133"/>
      <c r="AMS217" s="133"/>
      <c r="AMT217" s="133"/>
      <c r="AMU217" s="134"/>
      <c r="AMV217" s="133"/>
      <c r="AMW217" s="133"/>
      <c r="AMX217" s="133"/>
      <c r="AMY217" s="133"/>
      <c r="AMZ217" s="133"/>
      <c r="ANA217" s="133"/>
      <c r="ANB217" s="133"/>
      <c r="ANC217" s="133"/>
      <c r="AND217" s="133"/>
      <c r="ANE217" s="133"/>
      <c r="ANF217" s="133"/>
      <c r="ANG217" s="133"/>
      <c r="ANH217" s="133"/>
      <c r="ANI217" s="133"/>
      <c r="ANJ217" s="133"/>
      <c r="ANK217" s="133"/>
      <c r="ANL217" s="133"/>
      <c r="ANM217" s="133"/>
      <c r="ANN217" s="133"/>
      <c r="ANO217" s="133"/>
      <c r="ANP217" s="133"/>
      <c r="ANQ217" s="134"/>
      <c r="ANR217" s="133"/>
      <c r="ANS217" s="133"/>
      <c r="ANT217" s="133"/>
      <c r="ANU217" s="133"/>
      <c r="ANV217" s="133"/>
      <c r="ANW217" s="133"/>
      <c r="ANX217" s="133"/>
      <c r="ANY217" s="133"/>
      <c r="ANZ217" s="133"/>
      <c r="AOA217" s="133"/>
      <c r="AOB217" s="133"/>
      <c r="AOC217" s="133"/>
      <c r="AOD217" s="133"/>
      <c r="AOE217" s="133"/>
      <c r="AOF217" s="133"/>
      <c r="AOG217" s="133"/>
      <c r="AOH217" s="133"/>
      <c r="AOI217" s="133"/>
      <c r="AOJ217" s="133"/>
      <c r="AOK217" s="133"/>
      <c r="AOL217" s="133"/>
      <c r="AOM217" s="134"/>
      <c r="AON217" s="133"/>
      <c r="AOO217" s="133"/>
      <c r="AOP217" s="133"/>
      <c r="AOQ217" s="133"/>
      <c r="AOR217" s="133"/>
      <c r="AOS217" s="133"/>
      <c r="AOT217" s="133"/>
      <c r="AOU217" s="133"/>
      <c r="AOV217" s="133"/>
      <c r="AOW217" s="133"/>
      <c r="AOX217" s="133"/>
      <c r="AOY217" s="133"/>
      <c r="AOZ217" s="133"/>
      <c r="APA217" s="133"/>
      <c r="APB217" s="133"/>
      <c r="APC217" s="133"/>
      <c r="APD217" s="133"/>
      <c r="APE217" s="133"/>
      <c r="APF217" s="133"/>
      <c r="APG217" s="133"/>
      <c r="APH217" s="133"/>
      <c r="API217" s="134"/>
      <c r="APJ217" s="133"/>
      <c r="APK217" s="133"/>
      <c r="APL217" s="133"/>
      <c r="APM217" s="133"/>
      <c r="APN217" s="133"/>
      <c r="APO217" s="133"/>
      <c r="APP217" s="133"/>
      <c r="APQ217" s="133"/>
      <c r="APR217" s="133"/>
      <c r="APS217" s="133"/>
      <c r="APT217" s="133"/>
      <c r="APU217" s="133"/>
      <c r="APV217" s="133"/>
      <c r="APW217" s="133"/>
      <c r="APX217" s="133"/>
      <c r="APY217" s="133"/>
      <c r="APZ217" s="133"/>
      <c r="AQA217" s="133"/>
      <c r="AQB217" s="133"/>
      <c r="AQC217" s="133"/>
      <c r="AQD217" s="133"/>
      <c r="AQE217" s="134"/>
      <c r="AQF217" s="133"/>
      <c r="AQG217" s="133"/>
      <c r="AQH217" s="133"/>
      <c r="AQI217" s="133"/>
      <c r="AQJ217" s="133"/>
      <c r="AQK217" s="133"/>
      <c r="AQL217" s="133"/>
      <c r="AQM217" s="133"/>
      <c r="AQN217" s="133"/>
      <c r="AQO217" s="133"/>
      <c r="AQP217" s="133"/>
      <c r="AQQ217" s="133"/>
      <c r="AQR217" s="133"/>
      <c r="AQS217" s="133"/>
      <c r="AQT217" s="133"/>
      <c r="AQU217" s="133"/>
      <c r="AQV217" s="133"/>
      <c r="AQW217" s="133"/>
      <c r="AQX217" s="133"/>
      <c r="AQY217" s="133"/>
      <c r="AQZ217" s="133"/>
      <c r="ARA217" s="134"/>
      <c r="ARB217" s="133"/>
      <c r="ARC217" s="133"/>
      <c r="ARD217" s="133"/>
      <c r="ARE217" s="133"/>
      <c r="ARF217" s="133"/>
      <c r="ARG217" s="133"/>
      <c r="ARH217" s="133"/>
      <c r="ARI217" s="133"/>
      <c r="ARJ217" s="133"/>
      <c r="ARK217" s="133"/>
      <c r="ARL217" s="133"/>
      <c r="ARM217" s="133"/>
      <c r="ARN217" s="133"/>
      <c r="ARO217" s="133"/>
      <c r="ARP217" s="133"/>
      <c r="ARQ217" s="133"/>
      <c r="ARR217" s="133"/>
      <c r="ARS217" s="133"/>
      <c r="ART217" s="133"/>
      <c r="ARU217" s="133"/>
      <c r="ARV217" s="133"/>
      <c r="ARW217" s="134"/>
      <c r="ARX217" s="133"/>
      <c r="ARY217" s="133"/>
      <c r="ARZ217" s="133"/>
      <c r="ASA217" s="133"/>
      <c r="ASB217" s="133"/>
      <c r="ASC217" s="133"/>
      <c r="ASD217" s="133"/>
      <c r="ASE217" s="133"/>
      <c r="ASF217" s="133"/>
      <c r="ASG217" s="133"/>
      <c r="ASH217" s="133"/>
      <c r="ASI217" s="133"/>
      <c r="ASJ217" s="133"/>
      <c r="ASK217" s="133"/>
      <c r="ASL217" s="133"/>
      <c r="ASM217" s="133"/>
      <c r="ASN217" s="133"/>
      <c r="ASO217" s="133"/>
      <c r="ASP217" s="133"/>
      <c r="ASQ217" s="133"/>
      <c r="ASR217" s="133"/>
      <c r="ASS217" s="134"/>
      <c r="AST217" s="133"/>
      <c r="ASU217" s="133"/>
      <c r="ASV217" s="133"/>
      <c r="ASW217" s="133"/>
      <c r="ASX217" s="133"/>
      <c r="ASY217" s="133"/>
      <c r="ASZ217" s="133"/>
      <c r="ATA217" s="133"/>
      <c r="ATB217" s="133"/>
      <c r="ATC217" s="133"/>
      <c r="ATD217" s="133"/>
      <c r="ATE217" s="133"/>
      <c r="ATF217" s="133"/>
      <c r="ATG217" s="133"/>
      <c r="ATH217" s="133"/>
      <c r="ATI217" s="133"/>
      <c r="ATJ217" s="133"/>
      <c r="ATK217" s="133"/>
      <c r="ATL217" s="133"/>
      <c r="ATM217" s="133"/>
      <c r="ATN217" s="133"/>
      <c r="ATO217" s="134"/>
      <c r="ATP217" s="133"/>
      <c r="ATQ217" s="133"/>
      <c r="ATR217" s="133"/>
      <c r="ATS217" s="133"/>
      <c r="ATT217" s="133"/>
      <c r="ATU217" s="133"/>
      <c r="ATV217" s="133"/>
      <c r="ATW217" s="133"/>
      <c r="ATX217" s="133"/>
      <c r="ATY217" s="133"/>
      <c r="ATZ217" s="133"/>
      <c r="AUA217" s="133"/>
      <c r="AUB217" s="133"/>
      <c r="AUC217" s="133"/>
      <c r="AUD217" s="133"/>
      <c r="AUE217" s="133"/>
      <c r="AUF217" s="133"/>
      <c r="AUG217" s="133"/>
      <c r="AUH217" s="133"/>
      <c r="AUI217" s="133"/>
      <c r="AUJ217" s="133"/>
      <c r="AUK217" s="134"/>
      <c r="AUL217" s="133"/>
      <c r="AUM217" s="133"/>
      <c r="AUN217" s="133"/>
      <c r="AUO217" s="133"/>
      <c r="AUP217" s="133"/>
      <c r="AUQ217" s="133"/>
      <c r="AUR217" s="133"/>
      <c r="AUS217" s="133"/>
      <c r="AUT217" s="133"/>
      <c r="AUU217" s="133"/>
      <c r="AUV217" s="133"/>
      <c r="AUW217" s="133"/>
      <c r="AUX217" s="133"/>
      <c r="AUY217" s="133"/>
      <c r="AUZ217" s="133"/>
      <c r="AVA217" s="133"/>
      <c r="AVB217" s="133"/>
      <c r="AVC217" s="133"/>
      <c r="AVD217" s="133"/>
      <c r="AVE217" s="133"/>
      <c r="AVF217" s="133"/>
      <c r="AVG217" s="134"/>
      <c r="AVH217" s="133"/>
      <c r="AVI217" s="133"/>
      <c r="AVJ217" s="133"/>
      <c r="AVK217" s="133"/>
      <c r="AVL217" s="133"/>
      <c r="AVM217" s="133"/>
      <c r="AVN217" s="133"/>
      <c r="AVO217" s="133"/>
      <c r="AVP217" s="133"/>
      <c r="AVQ217" s="133"/>
      <c r="AVR217" s="133"/>
      <c r="AVS217" s="133"/>
      <c r="AVT217" s="133"/>
      <c r="AVU217" s="133"/>
      <c r="AVV217" s="133"/>
      <c r="AVW217" s="133"/>
      <c r="AVX217" s="133"/>
      <c r="AVY217" s="133"/>
      <c r="AVZ217" s="133"/>
      <c r="AWA217" s="133"/>
      <c r="AWB217" s="133"/>
      <c r="AWC217" s="134"/>
      <c r="AWD217" s="133"/>
      <c r="AWE217" s="133"/>
      <c r="AWF217" s="133"/>
      <c r="AWG217" s="133"/>
      <c r="AWH217" s="133"/>
      <c r="AWI217" s="133"/>
      <c r="AWJ217" s="133"/>
      <c r="AWK217" s="133"/>
      <c r="AWL217" s="133"/>
      <c r="AWM217" s="133"/>
      <c r="AWN217" s="133"/>
      <c r="AWO217" s="133"/>
      <c r="AWP217" s="133"/>
      <c r="AWQ217" s="133"/>
      <c r="AWR217" s="133"/>
      <c r="AWS217" s="133"/>
      <c r="AWT217" s="133"/>
      <c r="AWU217" s="133"/>
      <c r="AWV217" s="133"/>
      <c r="AWW217" s="133"/>
      <c r="AWX217" s="133"/>
      <c r="AWY217" s="134"/>
      <c r="AWZ217" s="133"/>
      <c r="AXA217" s="133"/>
      <c r="AXB217" s="133"/>
      <c r="AXC217" s="133"/>
      <c r="AXD217" s="133"/>
      <c r="AXE217" s="133"/>
      <c r="AXF217" s="133"/>
      <c r="AXG217" s="133"/>
      <c r="AXH217" s="133"/>
      <c r="AXI217" s="133"/>
      <c r="AXJ217" s="133"/>
      <c r="AXK217" s="133"/>
      <c r="AXL217" s="133"/>
      <c r="AXM217" s="133"/>
      <c r="AXN217" s="133"/>
      <c r="AXO217" s="133"/>
      <c r="AXP217" s="133"/>
      <c r="AXQ217" s="133"/>
      <c r="AXR217" s="133"/>
      <c r="AXS217" s="133"/>
      <c r="AXT217" s="133"/>
      <c r="AXU217" s="134"/>
      <c r="AXV217" s="133"/>
      <c r="AXW217" s="133"/>
      <c r="AXX217" s="133"/>
      <c r="AXY217" s="133"/>
      <c r="AXZ217" s="133"/>
      <c r="AYA217" s="133"/>
      <c r="AYB217" s="133"/>
      <c r="AYC217" s="133"/>
      <c r="AYD217" s="133"/>
      <c r="AYE217" s="133"/>
      <c r="AYF217" s="133"/>
      <c r="AYG217" s="133"/>
      <c r="AYH217" s="133"/>
      <c r="AYI217" s="133"/>
      <c r="AYJ217" s="133"/>
      <c r="AYK217" s="133"/>
      <c r="AYL217" s="133"/>
      <c r="AYM217" s="133"/>
      <c r="AYN217" s="133"/>
      <c r="AYO217" s="133"/>
      <c r="AYP217" s="133"/>
      <c r="AYQ217" s="134"/>
      <c r="AYR217" s="133"/>
      <c r="AYS217" s="133"/>
      <c r="AYT217" s="133"/>
      <c r="AYU217" s="133"/>
      <c r="AYV217" s="133"/>
      <c r="AYW217" s="133"/>
      <c r="AYX217" s="133"/>
      <c r="AYY217" s="133"/>
      <c r="AYZ217" s="133"/>
      <c r="AZA217" s="133"/>
      <c r="AZB217" s="133"/>
      <c r="AZC217" s="133"/>
      <c r="AZD217" s="133"/>
      <c r="AZE217" s="133"/>
      <c r="AZF217" s="133"/>
      <c r="AZG217" s="133"/>
      <c r="AZH217" s="133"/>
      <c r="AZI217" s="133"/>
      <c r="AZJ217" s="133"/>
      <c r="AZK217" s="133"/>
      <c r="AZL217" s="133"/>
      <c r="AZM217" s="134"/>
      <c r="AZN217" s="133"/>
      <c r="AZO217" s="133"/>
      <c r="AZP217" s="133"/>
      <c r="AZQ217" s="133"/>
      <c r="AZR217" s="133"/>
      <c r="AZS217" s="133"/>
      <c r="AZT217" s="133"/>
      <c r="AZU217" s="133"/>
      <c r="AZV217" s="133"/>
      <c r="AZW217" s="133"/>
      <c r="AZX217" s="133"/>
      <c r="AZY217" s="133"/>
      <c r="AZZ217" s="133"/>
      <c r="BAA217" s="133"/>
      <c r="BAB217" s="133"/>
      <c r="BAC217" s="133"/>
      <c r="BAD217" s="133"/>
      <c r="BAE217" s="133"/>
      <c r="BAF217" s="133"/>
      <c r="BAG217" s="133"/>
      <c r="BAH217" s="133"/>
      <c r="BAI217" s="134"/>
      <c r="BAJ217" s="133"/>
      <c r="BAK217" s="133"/>
      <c r="BAL217" s="133"/>
      <c r="BAM217" s="133"/>
      <c r="BAN217" s="133"/>
      <c r="BAO217" s="133"/>
      <c r="BAP217" s="133"/>
      <c r="BAQ217" s="133"/>
      <c r="BAR217" s="133"/>
      <c r="BAS217" s="133"/>
      <c r="BAT217" s="133"/>
      <c r="BAU217" s="133"/>
      <c r="BAV217" s="133"/>
      <c r="BAW217" s="133"/>
      <c r="BAX217" s="133"/>
      <c r="BAY217" s="133"/>
      <c r="BAZ217" s="133"/>
      <c r="BBA217" s="133"/>
      <c r="BBB217" s="133"/>
      <c r="BBC217" s="133"/>
      <c r="BBD217" s="133"/>
      <c r="BBE217" s="134"/>
      <c r="BBF217" s="133"/>
      <c r="BBG217" s="133"/>
      <c r="BBH217" s="133"/>
      <c r="BBI217" s="133"/>
      <c r="BBJ217" s="133"/>
      <c r="BBK217" s="133"/>
      <c r="BBL217" s="133"/>
      <c r="BBM217" s="133"/>
      <c r="BBN217" s="133"/>
      <c r="BBO217" s="133"/>
      <c r="BBP217" s="133"/>
      <c r="BBQ217" s="133"/>
      <c r="BBR217" s="133"/>
      <c r="BBS217" s="133"/>
      <c r="BBT217" s="133"/>
      <c r="BBU217" s="133"/>
      <c r="BBV217" s="133"/>
      <c r="BBW217" s="133"/>
      <c r="BBX217" s="133"/>
      <c r="BBY217" s="133"/>
      <c r="BBZ217" s="133"/>
      <c r="BCA217" s="134"/>
      <c r="BCB217" s="133"/>
      <c r="BCC217" s="133"/>
      <c r="BCD217" s="133"/>
      <c r="BCE217" s="133"/>
      <c r="BCF217" s="133"/>
      <c r="BCG217" s="133"/>
      <c r="BCH217" s="133"/>
      <c r="BCI217" s="133"/>
      <c r="BCJ217" s="133"/>
      <c r="BCK217" s="133"/>
      <c r="BCL217" s="133"/>
      <c r="BCM217" s="133"/>
      <c r="BCN217" s="133"/>
      <c r="BCO217" s="133"/>
      <c r="BCP217" s="133"/>
      <c r="BCQ217" s="133"/>
      <c r="BCR217" s="133"/>
      <c r="BCS217" s="133"/>
      <c r="BCT217" s="133"/>
      <c r="BCU217" s="133"/>
      <c r="BCV217" s="133"/>
      <c r="BCW217" s="134"/>
      <c r="BCX217" s="133"/>
      <c r="BCY217" s="133"/>
      <c r="BCZ217" s="133"/>
      <c r="BDA217" s="133"/>
      <c r="BDB217" s="133"/>
      <c r="BDC217" s="133"/>
      <c r="BDD217" s="133"/>
      <c r="BDE217" s="133"/>
      <c r="BDF217" s="133"/>
      <c r="BDG217" s="133"/>
      <c r="BDH217" s="133"/>
      <c r="BDI217" s="133"/>
      <c r="BDJ217" s="133"/>
      <c r="BDK217" s="133"/>
      <c r="BDL217" s="133"/>
      <c r="BDM217" s="133"/>
      <c r="BDN217" s="133"/>
      <c r="BDO217" s="133"/>
      <c r="BDP217" s="133"/>
      <c r="BDQ217" s="133"/>
      <c r="BDR217" s="133"/>
      <c r="BDS217" s="134"/>
      <c r="BDT217" s="133"/>
      <c r="BDU217" s="133"/>
      <c r="BDV217" s="133"/>
      <c r="BDW217" s="133"/>
      <c r="BDX217" s="133"/>
      <c r="BDY217" s="133"/>
      <c r="BDZ217" s="133"/>
      <c r="BEA217" s="133"/>
      <c r="BEB217" s="133"/>
      <c r="BEC217" s="133"/>
      <c r="BED217" s="133"/>
      <c r="BEE217" s="133"/>
      <c r="BEF217" s="133"/>
      <c r="BEG217" s="133"/>
      <c r="BEH217" s="133"/>
      <c r="BEI217" s="133"/>
      <c r="BEJ217" s="133"/>
      <c r="BEK217" s="133"/>
      <c r="BEL217" s="133"/>
      <c r="BEM217" s="133"/>
      <c r="BEN217" s="133"/>
      <c r="BEO217" s="134"/>
      <c r="BEP217" s="133"/>
      <c r="BEQ217" s="133"/>
      <c r="BER217" s="133"/>
      <c r="BES217" s="133"/>
      <c r="BET217" s="133"/>
      <c r="BEU217" s="133"/>
      <c r="BEV217" s="133"/>
      <c r="BEW217" s="133"/>
      <c r="BEX217" s="133"/>
      <c r="BEY217" s="133"/>
      <c r="BEZ217" s="133"/>
      <c r="BFA217" s="133"/>
      <c r="BFB217" s="133"/>
      <c r="BFC217" s="133"/>
      <c r="BFD217" s="133"/>
      <c r="BFE217" s="133"/>
      <c r="BFF217" s="133"/>
      <c r="BFG217" s="133"/>
      <c r="BFH217" s="133"/>
      <c r="BFI217" s="133"/>
      <c r="BFJ217" s="133"/>
      <c r="BFK217" s="134"/>
      <c r="BFL217" s="133"/>
      <c r="BFM217" s="133"/>
      <c r="BFN217" s="133"/>
      <c r="BFO217" s="133"/>
      <c r="BFP217" s="133"/>
      <c r="BFQ217" s="133"/>
      <c r="BFR217" s="133"/>
      <c r="BFS217" s="133"/>
      <c r="BFT217" s="133"/>
      <c r="BFU217" s="133"/>
      <c r="BFV217" s="133"/>
      <c r="BFW217" s="133"/>
      <c r="BFX217" s="133"/>
      <c r="BFY217" s="133"/>
      <c r="BFZ217" s="133"/>
      <c r="BGA217" s="133"/>
      <c r="BGB217" s="133"/>
      <c r="BGC217" s="133"/>
      <c r="BGD217" s="133"/>
      <c r="BGE217" s="133"/>
      <c r="BGF217" s="133"/>
      <c r="BGG217" s="134"/>
      <c r="BGH217" s="133"/>
      <c r="BGI217" s="133"/>
      <c r="BGJ217" s="133"/>
      <c r="BGK217" s="133"/>
      <c r="BGL217" s="133"/>
      <c r="BGM217" s="133"/>
      <c r="BGN217" s="133"/>
      <c r="BGO217" s="133"/>
      <c r="BGP217" s="133"/>
      <c r="BGQ217" s="133"/>
      <c r="BGR217" s="133"/>
      <c r="BGS217" s="133"/>
      <c r="BGT217" s="133"/>
      <c r="BGU217" s="133"/>
      <c r="BGV217" s="133"/>
      <c r="BGW217" s="133"/>
      <c r="BGX217" s="133"/>
      <c r="BGY217" s="133"/>
      <c r="BGZ217" s="133"/>
      <c r="BHA217" s="133"/>
      <c r="BHB217" s="133"/>
      <c r="BHC217" s="134"/>
      <c r="BHD217" s="133"/>
      <c r="BHE217" s="133"/>
      <c r="BHF217" s="133"/>
      <c r="BHG217" s="133"/>
      <c r="BHH217" s="133"/>
      <c r="BHI217" s="133"/>
      <c r="BHJ217" s="133"/>
      <c r="BHK217" s="133"/>
      <c r="BHL217" s="133"/>
      <c r="BHM217" s="133"/>
      <c r="BHN217" s="133"/>
      <c r="BHO217" s="133"/>
      <c r="BHP217" s="133"/>
      <c r="BHQ217" s="133"/>
      <c r="BHR217" s="133"/>
      <c r="BHS217" s="133"/>
      <c r="BHT217" s="133"/>
      <c r="BHU217" s="133"/>
      <c r="BHV217" s="133"/>
      <c r="BHW217" s="133"/>
      <c r="BHX217" s="133"/>
      <c r="BHY217" s="134"/>
      <c r="BHZ217" s="133"/>
      <c r="BIA217" s="133"/>
      <c r="BIB217" s="133"/>
      <c r="BIC217" s="133"/>
      <c r="BID217" s="133"/>
      <c r="BIE217" s="133"/>
      <c r="BIF217" s="133"/>
      <c r="BIG217" s="133"/>
      <c r="BIH217" s="133"/>
      <c r="BII217" s="133"/>
      <c r="BIJ217" s="133"/>
      <c r="BIK217" s="133"/>
      <c r="BIL217" s="133"/>
      <c r="BIM217" s="133"/>
      <c r="BIN217" s="133"/>
      <c r="BIO217" s="133"/>
      <c r="BIP217" s="133"/>
      <c r="BIQ217" s="133"/>
      <c r="BIR217" s="133"/>
      <c r="BIS217" s="133"/>
      <c r="BIT217" s="133"/>
      <c r="BIU217" s="134"/>
      <c r="BIV217" s="133"/>
      <c r="BIW217" s="133"/>
      <c r="BIX217" s="133"/>
      <c r="BIY217" s="133"/>
      <c r="BIZ217" s="133"/>
      <c r="BJA217" s="133"/>
      <c r="BJB217" s="133"/>
      <c r="BJC217" s="133"/>
      <c r="BJD217" s="133"/>
      <c r="BJE217" s="133"/>
      <c r="BJF217" s="133"/>
      <c r="BJG217" s="133"/>
      <c r="BJH217" s="133"/>
      <c r="BJI217" s="133"/>
      <c r="BJJ217" s="133"/>
      <c r="BJK217" s="133"/>
      <c r="BJL217" s="133"/>
      <c r="BJM217" s="133"/>
      <c r="BJN217" s="133"/>
      <c r="BJO217" s="133"/>
      <c r="BJP217" s="133"/>
      <c r="BJQ217" s="134"/>
      <c r="BJR217" s="133"/>
      <c r="BJS217" s="133"/>
      <c r="BJT217" s="133"/>
      <c r="BJU217" s="133"/>
      <c r="BJV217" s="133"/>
      <c r="BJW217" s="133"/>
      <c r="BJX217" s="133"/>
      <c r="BJY217" s="133"/>
      <c r="BJZ217" s="133"/>
      <c r="BKA217" s="133"/>
      <c r="BKB217" s="133"/>
      <c r="BKC217" s="133"/>
      <c r="BKD217" s="133"/>
      <c r="BKE217" s="133"/>
      <c r="BKF217" s="133"/>
      <c r="BKG217" s="133"/>
      <c r="BKH217" s="133"/>
      <c r="BKI217" s="133"/>
      <c r="BKJ217" s="133"/>
      <c r="BKK217" s="133"/>
      <c r="BKL217" s="133"/>
      <c r="BKM217" s="134"/>
      <c r="BKN217" s="133"/>
      <c r="BKO217" s="133"/>
      <c r="BKP217" s="133"/>
      <c r="BKQ217" s="133"/>
      <c r="BKR217" s="133"/>
      <c r="BKS217" s="133"/>
      <c r="BKT217" s="133"/>
      <c r="BKU217" s="133"/>
      <c r="BKV217" s="133"/>
      <c r="BKW217" s="133"/>
      <c r="BKX217" s="133"/>
      <c r="BKY217" s="133"/>
      <c r="BKZ217" s="133"/>
      <c r="BLA217" s="133"/>
      <c r="BLB217" s="133"/>
      <c r="BLC217" s="133"/>
      <c r="BLD217" s="133"/>
      <c r="BLE217" s="133"/>
      <c r="BLF217" s="133"/>
      <c r="BLG217" s="133"/>
      <c r="BLH217" s="133"/>
      <c r="BLI217" s="134"/>
      <c r="BLJ217" s="133"/>
      <c r="BLK217" s="133"/>
      <c r="BLL217" s="133"/>
      <c r="BLM217" s="133"/>
      <c r="BLN217" s="133"/>
      <c r="BLO217" s="133"/>
      <c r="BLP217" s="133"/>
      <c r="BLQ217" s="133"/>
      <c r="BLR217" s="133"/>
      <c r="BLS217" s="133"/>
      <c r="BLT217" s="133"/>
      <c r="BLU217" s="133"/>
      <c r="BLV217" s="133"/>
      <c r="BLW217" s="133"/>
      <c r="BLX217" s="133"/>
      <c r="BLY217" s="133"/>
      <c r="BLZ217" s="133"/>
      <c r="BMA217" s="133"/>
      <c r="BMB217" s="133"/>
      <c r="BMC217" s="133"/>
      <c r="BMD217" s="133"/>
      <c r="BME217" s="134"/>
      <c r="BMF217" s="133"/>
      <c r="BMG217" s="133"/>
      <c r="BMH217" s="133"/>
      <c r="BMI217" s="133"/>
      <c r="BMJ217" s="133"/>
      <c r="BMK217" s="133"/>
      <c r="BML217" s="133"/>
      <c r="BMM217" s="133"/>
      <c r="BMN217" s="133"/>
      <c r="BMO217" s="133"/>
      <c r="BMP217" s="133"/>
      <c r="BMQ217" s="133"/>
      <c r="BMR217" s="133"/>
      <c r="BMS217" s="133"/>
      <c r="BMT217" s="133"/>
      <c r="BMU217" s="133"/>
      <c r="BMV217" s="133"/>
      <c r="BMW217" s="133"/>
      <c r="BMX217" s="133"/>
      <c r="BMY217" s="133"/>
      <c r="BMZ217" s="133"/>
      <c r="BNA217" s="134"/>
      <c r="BNB217" s="133"/>
      <c r="BNC217" s="133"/>
      <c r="BND217" s="133"/>
      <c r="BNE217" s="133"/>
      <c r="BNF217" s="133"/>
      <c r="BNG217" s="133"/>
      <c r="BNH217" s="133"/>
      <c r="BNI217" s="133"/>
      <c r="BNJ217" s="133"/>
      <c r="BNK217" s="133"/>
      <c r="BNL217" s="133"/>
      <c r="BNM217" s="133"/>
      <c r="BNN217" s="133"/>
      <c r="BNO217" s="133"/>
      <c r="BNP217" s="133"/>
      <c r="BNQ217" s="133"/>
      <c r="BNR217" s="133"/>
      <c r="BNS217" s="133"/>
      <c r="BNT217" s="133"/>
      <c r="BNU217" s="133"/>
      <c r="BNV217" s="133"/>
      <c r="BNW217" s="134"/>
      <c r="BNX217" s="133"/>
      <c r="BNY217" s="133"/>
      <c r="BNZ217" s="133"/>
      <c r="BOA217" s="133"/>
      <c r="BOB217" s="133"/>
      <c r="BOC217" s="133"/>
      <c r="BOD217" s="133"/>
      <c r="BOE217" s="133"/>
      <c r="BOF217" s="133"/>
      <c r="BOG217" s="133"/>
      <c r="BOH217" s="133"/>
      <c r="BOI217" s="133"/>
      <c r="BOJ217" s="133"/>
      <c r="BOK217" s="133"/>
      <c r="BOL217" s="133"/>
      <c r="BOM217" s="133"/>
      <c r="BON217" s="133"/>
      <c r="BOO217" s="133"/>
      <c r="BOP217" s="133"/>
      <c r="BOQ217" s="133"/>
      <c r="BOR217" s="133"/>
      <c r="BOS217" s="134"/>
      <c r="BOT217" s="133"/>
      <c r="BOU217" s="133"/>
      <c r="BOV217" s="133"/>
      <c r="BOW217" s="133"/>
      <c r="BOX217" s="133"/>
      <c r="BOY217" s="133"/>
      <c r="BOZ217" s="133"/>
      <c r="BPA217" s="133"/>
      <c r="BPB217" s="133"/>
      <c r="BPC217" s="133"/>
      <c r="BPD217" s="133"/>
      <c r="BPE217" s="133"/>
      <c r="BPF217" s="133"/>
      <c r="BPG217" s="133"/>
      <c r="BPH217" s="133"/>
      <c r="BPI217" s="133"/>
      <c r="BPJ217" s="133"/>
      <c r="BPK217" s="133"/>
      <c r="BPL217" s="133"/>
      <c r="BPM217" s="133"/>
      <c r="BPN217" s="133"/>
      <c r="BPO217" s="134"/>
      <c r="BPP217" s="133"/>
      <c r="BPQ217" s="133"/>
      <c r="BPR217" s="133"/>
      <c r="BPS217" s="133"/>
      <c r="BPT217" s="133"/>
      <c r="BPU217" s="133"/>
      <c r="BPV217" s="133"/>
      <c r="BPW217" s="133"/>
      <c r="BPX217" s="133"/>
      <c r="BPY217" s="133"/>
      <c r="BPZ217" s="133"/>
      <c r="BQA217" s="133"/>
      <c r="BQB217" s="133"/>
      <c r="BQC217" s="133"/>
      <c r="BQD217" s="133"/>
      <c r="BQE217" s="133"/>
      <c r="BQF217" s="133"/>
      <c r="BQG217" s="133"/>
      <c r="BQH217" s="133"/>
      <c r="BQI217" s="133"/>
      <c r="BQJ217" s="133"/>
      <c r="BQK217" s="134"/>
      <c r="BQL217" s="133"/>
      <c r="BQM217" s="133"/>
      <c r="BQN217" s="133"/>
      <c r="BQO217" s="133"/>
      <c r="BQP217" s="133"/>
      <c r="BQQ217" s="133"/>
      <c r="BQR217" s="133"/>
      <c r="BQS217" s="133"/>
      <c r="BQT217" s="133"/>
      <c r="BQU217" s="133"/>
      <c r="BQV217" s="133"/>
      <c r="BQW217" s="133"/>
      <c r="BQX217" s="133"/>
      <c r="BQY217" s="133"/>
      <c r="BQZ217" s="133"/>
      <c r="BRA217" s="133"/>
      <c r="BRB217" s="133"/>
      <c r="BRC217" s="133"/>
      <c r="BRD217" s="133"/>
      <c r="BRE217" s="133"/>
      <c r="BRF217" s="133"/>
      <c r="BRG217" s="134"/>
      <c r="BRH217" s="133"/>
      <c r="BRI217" s="133"/>
      <c r="BRJ217" s="133"/>
      <c r="BRK217" s="133"/>
      <c r="BRL217" s="133"/>
      <c r="BRM217" s="133"/>
      <c r="BRN217" s="133"/>
      <c r="BRO217" s="133"/>
      <c r="BRP217" s="133"/>
      <c r="BRQ217" s="133"/>
      <c r="BRR217" s="133"/>
      <c r="BRS217" s="133"/>
      <c r="BRT217" s="133"/>
      <c r="BRU217" s="133"/>
      <c r="BRV217" s="133"/>
      <c r="BRW217" s="133"/>
      <c r="BRX217" s="133"/>
      <c r="BRY217" s="133"/>
      <c r="BRZ217" s="133"/>
      <c r="BSA217" s="133"/>
      <c r="BSB217" s="133"/>
      <c r="BSC217" s="134"/>
      <c r="BSD217" s="133"/>
      <c r="BSE217" s="133"/>
      <c r="BSF217" s="133"/>
      <c r="BSG217" s="133"/>
      <c r="BSH217" s="133"/>
      <c r="BSI217" s="133"/>
      <c r="BSJ217" s="133"/>
      <c r="BSK217" s="133"/>
      <c r="BSL217" s="133"/>
      <c r="BSM217" s="133"/>
      <c r="BSN217" s="133"/>
      <c r="BSO217" s="133"/>
      <c r="BSP217" s="133"/>
      <c r="BSQ217" s="133"/>
      <c r="BSR217" s="133"/>
      <c r="BSS217" s="133"/>
      <c r="BST217" s="133"/>
      <c r="BSU217" s="133"/>
      <c r="BSV217" s="133"/>
      <c r="BSW217" s="133"/>
      <c r="BSX217" s="133"/>
      <c r="BSY217" s="134"/>
      <c r="BSZ217" s="133"/>
      <c r="BTA217" s="133"/>
      <c r="BTB217" s="133"/>
      <c r="BTC217" s="133"/>
      <c r="BTD217" s="133"/>
      <c r="BTE217" s="133"/>
      <c r="BTF217" s="133"/>
      <c r="BTG217" s="133"/>
      <c r="BTH217" s="133"/>
      <c r="BTI217" s="133"/>
      <c r="BTJ217" s="133"/>
      <c r="BTK217" s="133"/>
      <c r="BTL217" s="133"/>
      <c r="BTM217" s="133"/>
      <c r="BTN217" s="133"/>
      <c r="BTO217" s="133"/>
      <c r="BTP217" s="133"/>
      <c r="BTQ217" s="133"/>
      <c r="BTR217" s="133"/>
      <c r="BTS217" s="133"/>
      <c r="BTT217" s="133"/>
      <c r="BTU217" s="134"/>
      <c r="BTV217" s="133"/>
      <c r="BTW217" s="133"/>
      <c r="BTX217" s="133"/>
      <c r="BTY217" s="133"/>
      <c r="BTZ217" s="133"/>
      <c r="BUA217" s="133"/>
      <c r="BUB217" s="133"/>
      <c r="BUC217" s="133"/>
      <c r="BUD217" s="133"/>
      <c r="BUE217" s="133"/>
      <c r="BUF217" s="133"/>
      <c r="BUG217" s="133"/>
      <c r="BUH217" s="133"/>
      <c r="BUI217" s="133"/>
      <c r="BUJ217" s="133"/>
      <c r="BUK217" s="133"/>
      <c r="BUL217" s="133"/>
      <c r="BUM217" s="133"/>
      <c r="BUN217" s="133"/>
      <c r="BUO217" s="133"/>
      <c r="BUP217" s="133"/>
      <c r="BUQ217" s="134"/>
      <c r="BUR217" s="133"/>
      <c r="BUS217" s="133"/>
      <c r="BUT217" s="133"/>
      <c r="BUU217" s="133"/>
      <c r="BUV217" s="133"/>
      <c r="BUW217" s="133"/>
      <c r="BUX217" s="133"/>
      <c r="BUY217" s="133"/>
      <c r="BUZ217" s="133"/>
      <c r="BVA217" s="133"/>
      <c r="BVB217" s="133"/>
      <c r="BVC217" s="133"/>
      <c r="BVD217" s="133"/>
      <c r="BVE217" s="133"/>
      <c r="BVF217" s="133"/>
      <c r="BVG217" s="133"/>
      <c r="BVH217" s="133"/>
      <c r="BVI217" s="133"/>
      <c r="BVJ217" s="133"/>
      <c r="BVK217" s="133"/>
      <c r="BVL217" s="133"/>
      <c r="BVM217" s="134"/>
      <c r="BVN217" s="133"/>
      <c r="BVO217" s="133"/>
      <c r="BVP217" s="133"/>
      <c r="BVQ217" s="133"/>
      <c r="BVR217" s="133"/>
      <c r="BVS217" s="133"/>
      <c r="BVT217" s="133"/>
      <c r="BVU217" s="133"/>
      <c r="BVV217" s="133"/>
      <c r="BVW217" s="133"/>
      <c r="BVX217" s="133"/>
      <c r="BVY217" s="133"/>
      <c r="BVZ217" s="133"/>
      <c r="BWA217" s="133"/>
      <c r="BWB217" s="133"/>
      <c r="BWC217" s="133"/>
      <c r="BWD217" s="133"/>
      <c r="BWE217" s="133"/>
      <c r="BWF217" s="133"/>
      <c r="BWG217" s="133"/>
      <c r="BWH217" s="133"/>
      <c r="BWI217" s="134"/>
      <c r="BWJ217" s="133"/>
      <c r="BWK217" s="133"/>
      <c r="BWL217" s="133"/>
      <c r="BWM217" s="133"/>
      <c r="BWN217" s="133"/>
      <c r="BWO217" s="133"/>
      <c r="BWP217" s="133"/>
      <c r="BWQ217" s="133"/>
      <c r="BWR217" s="133"/>
      <c r="BWS217" s="133"/>
      <c r="BWT217" s="133"/>
      <c r="BWU217" s="133"/>
      <c r="BWV217" s="133"/>
      <c r="BWW217" s="133"/>
      <c r="BWX217" s="133"/>
      <c r="BWY217" s="133"/>
      <c r="BWZ217" s="133"/>
      <c r="BXA217" s="133"/>
      <c r="BXB217" s="133"/>
      <c r="BXC217" s="133"/>
      <c r="BXD217" s="133"/>
      <c r="BXE217" s="134"/>
      <c r="BXF217" s="133"/>
      <c r="BXG217" s="133"/>
      <c r="BXH217" s="133"/>
      <c r="BXI217" s="133"/>
      <c r="BXJ217" s="133"/>
      <c r="BXK217" s="133"/>
      <c r="BXL217" s="133"/>
      <c r="BXM217" s="133"/>
      <c r="BXN217" s="133"/>
      <c r="BXO217" s="133"/>
      <c r="BXP217" s="133"/>
      <c r="BXQ217" s="133"/>
      <c r="BXR217" s="133"/>
      <c r="BXS217" s="133"/>
      <c r="BXT217" s="133"/>
      <c r="BXU217" s="133"/>
      <c r="BXV217" s="133"/>
      <c r="BXW217" s="133"/>
      <c r="BXX217" s="133"/>
      <c r="BXY217" s="133"/>
      <c r="BXZ217" s="133"/>
      <c r="BYA217" s="134"/>
      <c r="BYB217" s="133"/>
      <c r="BYC217" s="133"/>
      <c r="BYD217" s="133"/>
      <c r="BYE217" s="133"/>
      <c r="BYF217" s="133"/>
      <c r="BYG217" s="133"/>
      <c r="BYH217" s="133"/>
      <c r="BYI217" s="133"/>
      <c r="BYJ217" s="133"/>
      <c r="BYK217" s="133"/>
      <c r="BYL217" s="133"/>
      <c r="BYM217" s="133"/>
      <c r="BYN217" s="133"/>
      <c r="BYO217" s="133"/>
      <c r="BYP217" s="133"/>
      <c r="BYQ217" s="133"/>
      <c r="BYR217" s="133"/>
      <c r="BYS217" s="133"/>
      <c r="BYT217" s="133"/>
      <c r="BYU217" s="133"/>
      <c r="BYV217" s="133"/>
      <c r="BYW217" s="134"/>
      <c r="BYX217" s="133"/>
      <c r="BYY217" s="133"/>
      <c r="BYZ217" s="133"/>
      <c r="BZA217" s="133"/>
      <c r="BZB217" s="133"/>
      <c r="BZC217" s="133"/>
      <c r="BZD217" s="133"/>
      <c r="BZE217" s="133"/>
      <c r="BZF217" s="133"/>
      <c r="BZG217" s="133"/>
      <c r="BZH217" s="133"/>
      <c r="BZI217" s="133"/>
      <c r="BZJ217" s="133"/>
      <c r="BZK217" s="133"/>
      <c r="BZL217" s="133"/>
      <c r="BZM217" s="133"/>
      <c r="BZN217" s="133"/>
      <c r="BZO217" s="133"/>
      <c r="BZP217" s="133"/>
      <c r="BZQ217" s="133"/>
      <c r="BZR217" s="133"/>
      <c r="BZS217" s="134"/>
      <c r="BZT217" s="133"/>
      <c r="BZU217" s="133"/>
      <c r="BZV217" s="133"/>
      <c r="BZW217" s="133"/>
      <c r="BZX217" s="133"/>
      <c r="BZY217" s="133"/>
      <c r="BZZ217" s="133"/>
      <c r="CAA217" s="133"/>
      <c r="CAB217" s="133"/>
      <c r="CAC217" s="133"/>
      <c r="CAD217" s="133"/>
      <c r="CAE217" s="133"/>
      <c r="CAF217" s="133"/>
      <c r="CAG217" s="133"/>
      <c r="CAH217" s="133"/>
      <c r="CAI217" s="133"/>
      <c r="CAJ217" s="133"/>
      <c r="CAK217" s="133"/>
      <c r="CAL217" s="133"/>
      <c r="CAM217" s="133"/>
      <c r="CAN217" s="133"/>
      <c r="CAO217" s="134"/>
      <c r="CAP217" s="133"/>
      <c r="CAQ217" s="133"/>
      <c r="CAR217" s="133"/>
      <c r="CAS217" s="133"/>
      <c r="CAT217" s="133"/>
      <c r="CAU217" s="133"/>
      <c r="CAV217" s="133"/>
      <c r="CAW217" s="133"/>
      <c r="CAX217" s="133"/>
      <c r="CAY217" s="133"/>
      <c r="CAZ217" s="133"/>
      <c r="CBA217" s="133"/>
      <c r="CBB217" s="133"/>
      <c r="CBC217" s="133"/>
      <c r="CBD217" s="133"/>
      <c r="CBE217" s="133"/>
      <c r="CBF217" s="133"/>
      <c r="CBG217" s="133"/>
      <c r="CBH217" s="133"/>
      <c r="CBI217" s="133"/>
      <c r="CBJ217" s="133"/>
      <c r="CBK217" s="134"/>
      <c r="CBL217" s="133"/>
      <c r="CBM217" s="133"/>
      <c r="CBN217" s="133"/>
      <c r="CBO217" s="133"/>
      <c r="CBP217" s="133"/>
      <c r="CBQ217" s="133"/>
      <c r="CBR217" s="133"/>
      <c r="CBS217" s="133"/>
      <c r="CBT217" s="133"/>
      <c r="CBU217" s="133"/>
      <c r="CBV217" s="133"/>
      <c r="CBW217" s="133"/>
      <c r="CBX217" s="133"/>
      <c r="CBY217" s="133"/>
      <c r="CBZ217" s="133"/>
      <c r="CCA217" s="133"/>
      <c r="CCB217" s="133"/>
      <c r="CCC217" s="133"/>
      <c r="CCD217" s="133"/>
      <c r="CCE217" s="133"/>
      <c r="CCF217" s="133"/>
      <c r="CCG217" s="134"/>
      <c r="CCH217" s="133"/>
      <c r="CCI217" s="133"/>
      <c r="CCJ217" s="133"/>
      <c r="CCK217" s="133"/>
      <c r="CCL217" s="133"/>
      <c r="CCM217" s="133"/>
      <c r="CCN217" s="133"/>
      <c r="CCO217" s="133"/>
      <c r="CCP217" s="133"/>
      <c r="CCQ217" s="133"/>
      <c r="CCR217" s="133"/>
      <c r="CCS217" s="133"/>
      <c r="CCT217" s="133"/>
      <c r="CCU217" s="133"/>
      <c r="CCV217" s="133"/>
      <c r="CCW217" s="133"/>
      <c r="CCX217" s="133"/>
      <c r="CCY217" s="133"/>
      <c r="CCZ217" s="133"/>
      <c r="CDA217" s="133"/>
      <c r="CDB217" s="133"/>
      <c r="CDC217" s="134"/>
      <c r="CDD217" s="133"/>
      <c r="CDE217" s="133"/>
      <c r="CDF217" s="133"/>
      <c r="CDG217" s="133"/>
      <c r="CDH217" s="133"/>
      <c r="CDI217" s="133"/>
      <c r="CDJ217" s="133"/>
      <c r="CDK217" s="133"/>
      <c r="CDL217" s="133"/>
      <c r="CDM217" s="133"/>
      <c r="CDN217" s="133"/>
      <c r="CDO217" s="133"/>
      <c r="CDP217" s="133"/>
      <c r="CDQ217" s="133"/>
      <c r="CDR217" s="133"/>
      <c r="CDS217" s="133"/>
      <c r="CDT217" s="133"/>
      <c r="CDU217" s="133"/>
      <c r="CDV217" s="133"/>
      <c r="CDW217" s="133"/>
      <c r="CDX217" s="133"/>
      <c r="CDY217" s="134"/>
      <c r="CDZ217" s="133"/>
      <c r="CEA217" s="133"/>
      <c r="CEB217" s="133"/>
      <c r="CEC217" s="133"/>
      <c r="CED217" s="133"/>
      <c r="CEE217" s="133"/>
      <c r="CEF217" s="133"/>
      <c r="CEG217" s="133"/>
      <c r="CEH217" s="133"/>
      <c r="CEI217" s="133"/>
      <c r="CEJ217" s="133"/>
      <c r="CEK217" s="133"/>
      <c r="CEL217" s="133"/>
      <c r="CEM217" s="133"/>
      <c r="CEN217" s="133"/>
      <c r="CEO217" s="133"/>
      <c r="CEP217" s="133"/>
      <c r="CEQ217" s="133"/>
      <c r="CER217" s="133"/>
      <c r="CES217" s="133"/>
      <c r="CET217" s="133"/>
      <c r="CEU217" s="134"/>
      <c r="CEV217" s="133"/>
      <c r="CEW217" s="133"/>
      <c r="CEX217" s="133"/>
      <c r="CEY217" s="133"/>
      <c r="CEZ217" s="133"/>
      <c r="CFA217" s="133"/>
      <c r="CFB217" s="133"/>
      <c r="CFC217" s="133"/>
      <c r="CFD217" s="133"/>
      <c r="CFE217" s="133"/>
      <c r="CFF217" s="133"/>
      <c r="CFG217" s="133"/>
      <c r="CFH217" s="133"/>
      <c r="CFI217" s="133"/>
      <c r="CFJ217" s="133"/>
      <c r="CFK217" s="133"/>
      <c r="CFL217" s="133"/>
      <c r="CFM217" s="133"/>
      <c r="CFN217" s="133"/>
      <c r="CFO217" s="133"/>
      <c r="CFP217" s="133"/>
      <c r="CFQ217" s="134"/>
      <c r="CFR217" s="133"/>
      <c r="CFS217" s="133"/>
      <c r="CFT217" s="133"/>
      <c r="CFU217" s="133"/>
      <c r="CFV217" s="133"/>
      <c r="CFW217" s="133"/>
      <c r="CFX217" s="133"/>
      <c r="CFY217" s="133"/>
      <c r="CFZ217" s="133"/>
      <c r="CGA217" s="133"/>
      <c r="CGB217" s="133"/>
      <c r="CGC217" s="133"/>
      <c r="CGD217" s="133"/>
      <c r="CGE217" s="133"/>
      <c r="CGF217" s="133"/>
      <c r="CGG217" s="133"/>
      <c r="CGH217" s="133"/>
      <c r="CGI217" s="133"/>
      <c r="CGJ217" s="133"/>
      <c r="CGK217" s="133"/>
      <c r="CGL217" s="133"/>
      <c r="CGM217" s="134"/>
      <c r="CGN217" s="133"/>
      <c r="CGO217" s="133"/>
      <c r="CGP217" s="133"/>
      <c r="CGQ217" s="133"/>
      <c r="CGR217" s="133"/>
      <c r="CGS217" s="133"/>
      <c r="CGT217" s="133"/>
      <c r="CGU217" s="133"/>
      <c r="CGV217" s="133"/>
      <c r="CGW217" s="133"/>
      <c r="CGX217" s="133"/>
      <c r="CGY217" s="133"/>
      <c r="CGZ217" s="133"/>
      <c r="CHA217" s="133"/>
      <c r="CHB217" s="133"/>
      <c r="CHC217" s="133"/>
      <c r="CHD217" s="133"/>
      <c r="CHE217" s="133"/>
      <c r="CHF217" s="133"/>
      <c r="CHG217" s="133"/>
      <c r="CHH217" s="133"/>
      <c r="CHI217" s="134"/>
      <c r="CHJ217" s="133"/>
      <c r="CHK217" s="133"/>
      <c r="CHL217" s="133"/>
      <c r="CHM217" s="133"/>
      <c r="CHN217" s="133"/>
      <c r="CHO217" s="133"/>
      <c r="CHP217" s="133"/>
      <c r="CHQ217" s="133"/>
      <c r="CHR217" s="133"/>
      <c r="CHS217" s="133"/>
      <c r="CHT217" s="133"/>
      <c r="CHU217" s="133"/>
      <c r="CHV217" s="133"/>
      <c r="CHW217" s="133"/>
      <c r="CHX217" s="133"/>
      <c r="CHY217" s="133"/>
      <c r="CHZ217" s="133"/>
      <c r="CIA217" s="133"/>
      <c r="CIB217" s="133"/>
      <c r="CIC217" s="133"/>
      <c r="CID217" s="133"/>
      <c r="CIE217" s="134"/>
      <c r="CIF217" s="133"/>
      <c r="CIG217" s="133"/>
      <c r="CIH217" s="133"/>
      <c r="CII217" s="133"/>
      <c r="CIJ217" s="133"/>
      <c r="CIK217" s="133"/>
      <c r="CIL217" s="133"/>
      <c r="CIM217" s="133"/>
      <c r="CIN217" s="133"/>
      <c r="CIO217" s="133"/>
      <c r="CIP217" s="133"/>
      <c r="CIQ217" s="133"/>
      <c r="CIR217" s="133"/>
      <c r="CIS217" s="133"/>
      <c r="CIT217" s="133"/>
      <c r="CIU217" s="133"/>
      <c r="CIV217" s="133"/>
      <c r="CIW217" s="133"/>
      <c r="CIX217" s="133"/>
      <c r="CIY217" s="133"/>
      <c r="CIZ217" s="133"/>
      <c r="CJA217" s="134"/>
      <c r="CJB217" s="133"/>
      <c r="CJC217" s="133"/>
      <c r="CJD217" s="133"/>
      <c r="CJE217" s="133"/>
      <c r="CJF217" s="133"/>
      <c r="CJG217" s="133"/>
      <c r="CJH217" s="133"/>
      <c r="CJI217" s="133"/>
      <c r="CJJ217" s="133"/>
      <c r="CJK217" s="133"/>
      <c r="CJL217" s="133"/>
      <c r="CJM217" s="133"/>
      <c r="CJN217" s="133"/>
      <c r="CJO217" s="133"/>
      <c r="CJP217" s="133"/>
      <c r="CJQ217" s="133"/>
      <c r="CJR217" s="133"/>
      <c r="CJS217" s="133"/>
      <c r="CJT217" s="133"/>
      <c r="CJU217" s="133"/>
      <c r="CJV217" s="133"/>
      <c r="CJW217" s="134"/>
      <c r="CJX217" s="133"/>
      <c r="CJY217" s="133"/>
      <c r="CJZ217" s="133"/>
      <c r="CKA217" s="133"/>
      <c r="CKB217" s="133"/>
      <c r="CKC217" s="133"/>
      <c r="CKD217" s="133"/>
      <c r="CKE217" s="133"/>
      <c r="CKF217" s="133"/>
      <c r="CKG217" s="133"/>
      <c r="CKH217" s="133"/>
      <c r="CKI217" s="133"/>
      <c r="CKJ217" s="133"/>
      <c r="CKK217" s="133"/>
      <c r="CKL217" s="133"/>
      <c r="CKM217" s="133"/>
      <c r="CKN217" s="133"/>
      <c r="CKO217" s="133"/>
      <c r="CKP217" s="133"/>
      <c r="CKQ217" s="133"/>
      <c r="CKR217" s="133"/>
      <c r="CKS217" s="134"/>
      <c r="CKT217" s="133"/>
      <c r="CKU217" s="133"/>
      <c r="CKV217" s="133"/>
      <c r="CKW217" s="133"/>
      <c r="CKX217" s="133"/>
      <c r="CKY217" s="133"/>
      <c r="CKZ217" s="133"/>
      <c r="CLA217" s="133"/>
      <c r="CLB217" s="133"/>
      <c r="CLC217" s="133"/>
      <c r="CLD217" s="133"/>
      <c r="CLE217" s="133"/>
      <c r="CLF217" s="133"/>
      <c r="CLG217" s="133"/>
      <c r="CLH217" s="133"/>
      <c r="CLI217" s="133"/>
      <c r="CLJ217" s="133"/>
      <c r="CLK217" s="133"/>
      <c r="CLL217" s="133"/>
      <c r="CLM217" s="133"/>
      <c r="CLN217" s="133"/>
      <c r="CLO217" s="134"/>
      <c r="CLP217" s="133"/>
      <c r="CLQ217" s="133"/>
      <c r="CLR217" s="133"/>
      <c r="CLS217" s="133"/>
      <c r="CLT217" s="133"/>
      <c r="CLU217" s="133"/>
      <c r="CLV217" s="133"/>
      <c r="CLW217" s="133"/>
      <c r="CLX217" s="133"/>
      <c r="CLY217" s="133"/>
      <c r="CLZ217" s="133"/>
      <c r="CMA217" s="133"/>
      <c r="CMB217" s="133"/>
      <c r="CMC217" s="133"/>
      <c r="CMD217" s="133"/>
      <c r="CME217" s="133"/>
      <c r="CMF217" s="133"/>
      <c r="CMG217" s="133"/>
      <c r="CMH217" s="133"/>
      <c r="CMI217" s="133"/>
      <c r="CMJ217" s="133"/>
      <c r="CMK217" s="134"/>
      <c r="CML217" s="133"/>
      <c r="CMM217" s="133"/>
      <c r="CMN217" s="133"/>
      <c r="CMO217" s="133"/>
      <c r="CMP217" s="133"/>
      <c r="CMQ217" s="133"/>
      <c r="CMR217" s="133"/>
      <c r="CMS217" s="133"/>
      <c r="CMT217" s="133"/>
      <c r="CMU217" s="133"/>
      <c r="CMV217" s="133"/>
      <c r="CMW217" s="133"/>
      <c r="CMX217" s="133"/>
      <c r="CMY217" s="133"/>
      <c r="CMZ217" s="133"/>
      <c r="CNA217" s="133"/>
      <c r="CNB217" s="133"/>
      <c r="CNC217" s="133"/>
      <c r="CND217" s="133"/>
      <c r="CNE217" s="133"/>
      <c r="CNF217" s="133"/>
      <c r="CNG217" s="134"/>
      <c r="CNH217" s="133"/>
      <c r="CNI217" s="133"/>
      <c r="CNJ217" s="133"/>
      <c r="CNK217" s="133"/>
      <c r="CNL217" s="133"/>
      <c r="CNM217" s="133"/>
      <c r="CNN217" s="133"/>
      <c r="CNO217" s="133"/>
      <c r="CNP217" s="133"/>
      <c r="CNQ217" s="133"/>
      <c r="CNR217" s="133"/>
      <c r="CNS217" s="133"/>
      <c r="CNT217" s="133"/>
      <c r="CNU217" s="133"/>
      <c r="CNV217" s="133"/>
      <c r="CNW217" s="133"/>
      <c r="CNX217" s="133"/>
      <c r="CNY217" s="133"/>
      <c r="CNZ217" s="133"/>
      <c r="COA217" s="133"/>
      <c r="COB217" s="133"/>
      <c r="COC217" s="134"/>
      <c r="COD217" s="133"/>
      <c r="COE217" s="133"/>
      <c r="COF217" s="133"/>
      <c r="COG217" s="133"/>
      <c r="COH217" s="133"/>
      <c r="COI217" s="133"/>
      <c r="COJ217" s="133"/>
      <c r="COK217" s="133"/>
      <c r="COL217" s="133"/>
      <c r="COM217" s="133"/>
      <c r="CON217" s="133"/>
      <c r="COO217" s="133"/>
      <c r="COP217" s="133"/>
      <c r="COQ217" s="133"/>
      <c r="COR217" s="133"/>
      <c r="COS217" s="133"/>
      <c r="COT217" s="133"/>
      <c r="COU217" s="133"/>
      <c r="COV217" s="133"/>
      <c r="COW217" s="133"/>
      <c r="COX217" s="133"/>
      <c r="COY217" s="134"/>
      <c r="COZ217" s="133"/>
      <c r="CPA217" s="133"/>
      <c r="CPB217" s="133"/>
      <c r="CPC217" s="133"/>
      <c r="CPD217" s="133"/>
      <c r="CPE217" s="133"/>
      <c r="CPF217" s="133"/>
      <c r="CPG217" s="133"/>
      <c r="CPH217" s="133"/>
      <c r="CPI217" s="133"/>
      <c r="CPJ217" s="133"/>
      <c r="CPK217" s="133"/>
      <c r="CPL217" s="133"/>
      <c r="CPM217" s="133"/>
      <c r="CPN217" s="133"/>
      <c r="CPO217" s="133"/>
      <c r="CPP217" s="133"/>
      <c r="CPQ217" s="133"/>
      <c r="CPR217" s="133"/>
      <c r="CPS217" s="133"/>
      <c r="CPT217" s="133"/>
      <c r="CPU217" s="134"/>
      <c r="CPV217" s="133"/>
      <c r="CPW217" s="133"/>
      <c r="CPX217" s="133"/>
      <c r="CPY217" s="133"/>
      <c r="CPZ217" s="133"/>
      <c r="CQA217" s="133"/>
      <c r="CQB217" s="133"/>
      <c r="CQC217" s="133"/>
      <c r="CQD217" s="133"/>
      <c r="CQE217" s="133"/>
      <c r="CQF217" s="133"/>
      <c r="CQG217" s="133"/>
      <c r="CQH217" s="133"/>
      <c r="CQI217" s="133"/>
      <c r="CQJ217" s="133"/>
      <c r="CQK217" s="133"/>
      <c r="CQL217" s="133"/>
      <c r="CQM217" s="133"/>
      <c r="CQN217" s="133"/>
      <c r="CQO217" s="133"/>
      <c r="CQP217" s="133"/>
      <c r="CQQ217" s="134"/>
      <c r="CQR217" s="133"/>
      <c r="CQS217" s="133"/>
      <c r="CQT217" s="133"/>
      <c r="CQU217" s="133"/>
      <c r="CQV217" s="133"/>
      <c r="CQW217" s="133"/>
      <c r="CQX217" s="133"/>
      <c r="CQY217" s="133"/>
      <c r="CQZ217" s="133"/>
      <c r="CRA217" s="133"/>
      <c r="CRB217" s="133"/>
      <c r="CRC217" s="133"/>
      <c r="CRD217" s="133"/>
      <c r="CRE217" s="133"/>
      <c r="CRF217" s="133"/>
      <c r="CRG217" s="133"/>
      <c r="CRH217" s="133"/>
      <c r="CRI217" s="133"/>
      <c r="CRJ217" s="133"/>
      <c r="CRK217" s="133"/>
      <c r="CRL217" s="133"/>
      <c r="CRM217" s="134"/>
      <c r="CRN217" s="133"/>
      <c r="CRO217" s="133"/>
      <c r="CRP217" s="133"/>
      <c r="CRQ217" s="133"/>
      <c r="CRR217" s="133"/>
      <c r="CRS217" s="133"/>
      <c r="CRT217" s="133"/>
      <c r="CRU217" s="133"/>
      <c r="CRV217" s="133"/>
      <c r="CRW217" s="133"/>
      <c r="CRX217" s="133"/>
      <c r="CRY217" s="133"/>
      <c r="CRZ217" s="133"/>
      <c r="CSA217" s="133"/>
      <c r="CSB217" s="133"/>
      <c r="CSC217" s="133"/>
      <c r="CSD217" s="133"/>
      <c r="CSE217" s="133"/>
      <c r="CSF217" s="133"/>
      <c r="CSG217" s="133"/>
      <c r="CSH217" s="133"/>
      <c r="CSI217" s="134"/>
      <c r="CSJ217" s="133"/>
      <c r="CSK217" s="133"/>
      <c r="CSL217" s="133"/>
      <c r="CSM217" s="133"/>
      <c r="CSN217" s="133"/>
      <c r="CSO217" s="133"/>
      <c r="CSP217" s="133"/>
      <c r="CSQ217" s="133"/>
      <c r="CSR217" s="133"/>
      <c r="CSS217" s="133"/>
      <c r="CST217" s="133"/>
      <c r="CSU217" s="133"/>
      <c r="CSV217" s="133"/>
      <c r="CSW217" s="133"/>
      <c r="CSX217" s="133"/>
      <c r="CSY217" s="133"/>
      <c r="CSZ217" s="133"/>
      <c r="CTA217" s="133"/>
      <c r="CTB217" s="133"/>
      <c r="CTC217" s="133"/>
      <c r="CTD217" s="133"/>
      <c r="CTE217" s="134"/>
      <c r="CTF217" s="133"/>
      <c r="CTG217" s="133"/>
      <c r="CTH217" s="133"/>
      <c r="CTI217" s="133"/>
      <c r="CTJ217" s="133"/>
      <c r="CTK217" s="133"/>
      <c r="CTL217" s="133"/>
      <c r="CTM217" s="133"/>
      <c r="CTN217" s="133"/>
      <c r="CTO217" s="133"/>
      <c r="CTP217" s="133"/>
      <c r="CTQ217" s="133"/>
      <c r="CTR217" s="133"/>
      <c r="CTS217" s="133"/>
      <c r="CTT217" s="133"/>
      <c r="CTU217" s="133"/>
      <c r="CTV217" s="133"/>
      <c r="CTW217" s="133"/>
      <c r="CTX217" s="133"/>
      <c r="CTY217" s="133"/>
      <c r="CTZ217" s="133"/>
      <c r="CUA217" s="134"/>
      <c r="CUB217" s="133"/>
      <c r="CUC217" s="133"/>
      <c r="CUD217" s="133"/>
      <c r="CUE217" s="133"/>
      <c r="CUF217" s="133"/>
      <c r="CUG217" s="133"/>
      <c r="CUH217" s="133"/>
      <c r="CUI217" s="133"/>
      <c r="CUJ217" s="133"/>
      <c r="CUK217" s="133"/>
      <c r="CUL217" s="133"/>
      <c r="CUM217" s="133"/>
      <c r="CUN217" s="133"/>
      <c r="CUO217" s="133"/>
      <c r="CUP217" s="133"/>
      <c r="CUQ217" s="133"/>
      <c r="CUR217" s="133"/>
      <c r="CUS217" s="133"/>
      <c r="CUT217" s="133"/>
      <c r="CUU217" s="133"/>
      <c r="CUV217" s="133"/>
      <c r="CUW217" s="134"/>
      <c r="CUX217" s="133"/>
      <c r="CUY217" s="133"/>
      <c r="CUZ217" s="133"/>
      <c r="CVA217" s="133"/>
      <c r="CVB217" s="133"/>
      <c r="CVC217" s="133"/>
      <c r="CVD217" s="133"/>
      <c r="CVE217" s="133"/>
      <c r="CVF217" s="133"/>
      <c r="CVG217" s="133"/>
      <c r="CVH217" s="133"/>
      <c r="CVI217" s="133"/>
      <c r="CVJ217" s="133"/>
      <c r="CVK217" s="133"/>
      <c r="CVL217" s="133"/>
      <c r="CVM217" s="133"/>
      <c r="CVN217" s="133"/>
      <c r="CVO217" s="133"/>
      <c r="CVP217" s="133"/>
      <c r="CVQ217" s="133"/>
      <c r="CVR217" s="133"/>
      <c r="CVS217" s="134"/>
      <c r="CVT217" s="133"/>
      <c r="CVU217" s="133"/>
      <c r="CVV217" s="133"/>
      <c r="CVW217" s="133"/>
      <c r="CVX217" s="133"/>
      <c r="CVY217" s="133"/>
      <c r="CVZ217" s="133"/>
      <c r="CWA217" s="133"/>
      <c r="CWB217" s="133"/>
      <c r="CWC217" s="133"/>
      <c r="CWD217" s="133"/>
      <c r="CWE217" s="133"/>
      <c r="CWF217" s="133"/>
      <c r="CWG217" s="133"/>
      <c r="CWH217" s="133"/>
      <c r="CWI217" s="133"/>
      <c r="CWJ217" s="133"/>
      <c r="CWK217" s="133"/>
      <c r="CWL217" s="133"/>
      <c r="CWM217" s="133"/>
      <c r="CWN217" s="133"/>
      <c r="CWO217" s="134"/>
      <c r="CWP217" s="133"/>
      <c r="CWQ217" s="133"/>
      <c r="CWR217" s="133"/>
      <c r="CWS217" s="133"/>
      <c r="CWT217" s="133"/>
      <c r="CWU217" s="133"/>
      <c r="CWV217" s="133"/>
      <c r="CWW217" s="133"/>
      <c r="CWX217" s="133"/>
      <c r="CWY217" s="133"/>
      <c r="CWZ217" s="133"/>
      <c r="CXA217" s="133"/>
      <c r="CXB217" s="133"/>
      <c r="CXC217" s="133"/>
      <c r="CXD217" s="133"/>
      <c r="CXE217" s="133"/>
      <c r="CXF217" s="133"/>
      <c r="CXG217" s="133"/>
      <c r="CXH217" s="133"/>
      <c r="CXI217" s="133"/>
      <c r="CXJ217" s="133"/>
      <c r="CXK217" s="134"/>
      <c r="CXL217" s="133"/>
      <c r="CXM217" s="133"/>
      <c r="CXN217" s="133"/>
      <c r="CXO217" s="133"/>
      <c r="CXP217" s="133"/>
      <c r="CXQ217" s="133"/>
      <c r="CXR217" s="133"/>
      <c r="CXS217" s="133"/>
      <c r="CXT217" s="133"/>
      <c r="CXU217" s="133"/>
      <c r="CXV217" s="133"/>
      <c r="CXW217" s="133"/>
      <c r="CXX217" s="133"/>
      <c r="CXY217" s="133"/>
      <c r="CXZ217" s="133"/>
      <c r="CYA217" s="133"/>
      <c r="CYB217" s="133"/>
      <c r="CYC217" s="133"/>
      <c r="CYD217" s="133"/>
      <c r="CYE217" s="133"/>
      <c r="CYF217" s="133"/>
      <c r="CYG217" s="134"/>
      <c r="CYH217" s="133"/>
      <c r="CYI217" s="133"/>
      <c r="CYJ217" s="133"/>
      <c r="CYK217" s="133"/>
      <c r="CYL217" s="133"/>
      <c r="CYM217" s="133"/>
      <c r="CYN217" s="133"/>
      <c r="CYO217" s="133"/>
      <c r="CYP217" s="133"/>
      <c r="CYQ217" s="133"/>
      <c r="CYR217" s="133"/>
      <c r="CYS217" s="133"/>
      <c r="CYT217" s="133"/>
      <c r="CYU217" s="133"/>
      <c r="CYV217" s="133"/>
      <c r="CYW217" s="133"/>
      <c r="CYX217" s="133"/>
      <c r="CYY217" s="133"/>
      <c r="CYZ217" s="133"/>
      <c r="CZA217" s="133"/>
      <c r="CZB217" s="133"/>
      <c r="CZC217" s="134"/>
      <c r="CZD217" s="133"/>
      <c r="CZE217" s="133"/>
      <c r="CZF217" s="133"/>
      <c r="CZG217" s="133"/>
      <c r="CZH217" s="133"/>
      <c r="CZI217" s="133"/>
      <c r="CZJ217" s="133"/>
      <c r="CZK217" s="133"/>
      <c r="CZL217" s="133"/>
      <c r="CZM217" s="133"/>
      <c r="CZN217" s="133"/>
      <c r="CZO217" s="133"/>
      <c r="CZP217" s="133"/>
      <c r="CZQ217" s="133"/>
      <c r="CZR217" s="133"/>
      <c r="CZS217" s="133"/>
      <c r="CZT217" s="133"/>
      <c r="CZU217" s="133"/>
      <c r="CZV217" s="133"/>
      <c r="CZW217" s="133"/>
      <c r="CZX217" s="133"/>
      <c r="CZY217" s="134"/>
      <c r="CZZ217" s="133"/>
      <c r="DAA217" s="133"/>
      <c r="DAB217" s="133"/>
      <c r="DAC217" s="133"/>
      <c r="DAD217" s="133"/>
      <c r="DAE217" s="133"/>
      <c r="DAF217" s="133"/>
      <c r="DAG217" s="133"/>
      <c r="DAH217" s="133"/>
      <c r="DAI217" s="133"/>
      <c r="DAJ217" s="133"/>
      <c r="DAK217" s="133"/>
      <c r="DAL217" s="133"/>
      <c r="DAM217" s="133"/>
      <c r="DAN217" s="133"/>
      <c r="DAO217" s="133"/>
      <c r="DAP217" s="133"/>
      <c r="DAQ217" s="133"/>
      <c r="DAR217" s="133"/>
      <c r="DAS217" s="133"/>
      <c r="DAT217" s="133"/>
      <c r="DAU217" s="134"/>
      <c r="DAV217" s="133"/>
      <c r="DAW217" s="133"/>
      <c r="DAX217" s="133"/>
      <c r="DAY217" s="133"/>
      <c r="DAZ217" s="133"/>
      <c r="DBA217" s="133"/>
      <c r="DBB217" s="133"/>
      <c r="DBC217" s="133"/>
      <c r="DBD217" s="133"/>
      <c r="DBE217" s="133"/>
      <c r="DBF217" s="133"/>
      <c r="DBG217" s="133"/>
      <c r="DBH217" s="133"/>
      <c r="DBI217" s="133"/>
      <c r="DBJ217" s="133"/>
      <c r="DBK217" s="133"/>
      <c r="DBL217" s="133"/>
      <c r="DBM217" s="133"/>
      <c r="DBN217" s="133"/>
      <c r="DBO217" s="133"/>
      <c r="DBP217" s="133"/>
      <c r="DBQ217" s="134"/>
      <c r="DBR217" s="133"/>
      <c r="DBS217" s="133"/>
      <c r="DBT217" s="133"/>
      <c r="DBU217" s="133"/>
      <c r="DBV217" s="133"/>
      <c r="DBW217" s="133"/>
      <c r="DBX217" s="133"/>
      <c r="DBY217" s="133"/>
      <c r="DBZ217" s="133"/>
      <c r="DCA217" s="133"/>
      <c r="DCB217" s="133"/>
      <c r="DCC217" s="133"/>
      <c r="DCD217" s="133"/>
      <c r="DCE217" s="133"/>
      <c r="DCF217" s="133"/>
      <c r="DCG217" s="133"/>
      <c r="DCH217" s="133"/>
      <c r="DCI217" s="133"/>
      <c r="DCJ217" s="133"/>
      <c r="DCK217" s="133"/>
      <c r="DCL217" s="133"/>
      <c r="DCM217" s="134"/>
      <c r="DCN217" s="133"/>
      <c r="DCO217" s="133"/>
      <c r="DCP217" s="133"/>
      <c r="DCQ217" s="133"/>
      <c r="DCR217" s="133"/>
      <c r="DCS217" s="133"/>
      <c r="DCT217" s="133"/>
      <c r="DCU217" s="133"/>
      <c r="DCV217" s="133"/>
      <c r="DCW217" s="133"/>
      <c r="DCX217" s="133"/>
      <c r="DCY217" s="133"/>
      <c r="DCZ217" s="133"/>
      <c r="DDA217" s="133"/>
      <c r="DDB217" s="133"/>
      <c r="DDC217" s="133"/>
      <c r="DDD217" s="133"/>
      <c r="DDE217" s="133"/>
      <c r="DDF217" s="133"/>
      <c r="DDG217" s="133"/>
      <c r="DDH217" s="133"/>
      <c r="DDI217" s="134"/>
      <c r="DDJ217" s="133"/>
      <c r="DDK217" s="133"/>
      <c r="DDL217" s="133"/>
      <c r="DDM217" s="133"/>
      <c r="DDN217" s="133"/>
      <c r="DDO217" s="133"/>
      <c r="DDP217" s="133"/>
      <c r="DDQ217" s="133"/>
      <c r="DDR217" s="133"/>
      <c r="DDS217" s="133"/>
      <c r="DDT217" s="133"/>
      <c r="DDU217" s="133"/>
      <c r="DDV217" s="133"/>
      <c r="DDW217" s="133"/>
      <c r="DDX217" s="133"/>
      <c r="DDY217" s="133"/>
      <c r="DDZ217" s="133"/>
      <c r="DEA217" s="133"/>
      <c r="DEB217" s="133"/>
      <c r="DEC217" s="133"/>
      <c r="DED217" s="133"/>
      <c r="DEE217" s="134"/>
      <c r="DEF217" s="133"/>
      <c r="DEG217" s="133"/>
      <c r="DEH217" s="133"/>
      <c r="DEI217" s="133"/>
      <c r="DEJ217" s="133"/>
      <c r="DEK217" s="133"/>
      <c r="DEL217" s="133"/>
      <c r="DEM217" s="133"/>
      <c r="DEN217" s="133"/>
      <c r="DEO217" s="133"/>
      <c r="DEP217" s="133"/>
      <c r="DEQ217" s="133"/>
      <c r="DER217" s="133"/>
      <c r="DES217" s="133"/>
      <c r="DET217" s="133"/>
      <c r="DEU217" s="133"/>
      <c r="DEV217" s="133"/>
      <c r="DEW217" s="133"/>
      <c r="DEX217" s="133"/>
      <c r="DEY217" s="133"/>
      <c r="DEZ217" s="133"/>
      <c r="DFA217" s="134"/>
      <c r="DFB217" s="133"/>
      <c r="DFC217" s="133"/>
      <c r="DFD217" s="133"/>
      <c r="DFE217" s="133"/>
      <c r="DFF217" s="133"/>
      <c r="DFG217" s="133"/>
      <c r="DFH217" s="133"/>
      <c r="DFI217" s="133"/>
      <c r="DFJ217" s="133"/>
      <c r="DFK217" s="133"/>
      <c r="DFL217" s="133"/>
      <c r="DFM217" s="133"/>
      <c r="DFN217" s="133"/>
      <c r="DFO217" s="133"/>
      <c r="DFP217" s="133"/>
      <c r="DFQ217" s="133"/>
      <c r="DFR217" s="133"/>
      <c r="DFS217" s="133"/>
      <c r="DFT217" s="133"/>
      <c r="DFU217" s="133"/>
      <c r="DFV217" s="133"/>
      <c r="DFW217" s="134"/>
      <c r="DFX217" s="133"/>
      <c r="DFY217" s="133"/>
      <c r="DFZ217" s="133"/>
      <c r="DGA217" s="133"/>
      <c r="DGB217" s="133"/>
      <c r="DGC217" s="133"/>
      <c r="DGD217" s="133"/>
      <c r="DGE217" s="133"/>
      <c r="DGF217" s="133"/>
      <c r="DGG217" s="133"/>
      <c r="DGH217" s="133"/>
      <c r="DGI217" s="133"/>
      <c r="DGJ217" s="133"/>
      <c r="DGK217" s="133"/>
      <c r="DGL217" s="133"/>
      <c r="DGM217" s="133"/>
      <c r="DGN217" s="133"/>
      <c r="DGO217" s="133"/>
      <c r="DGP217" s="133"/>
      <c r="DGQ217" s="133"/>
      <c r="DGR217" s="133"/>
      <c r="DGS217" s="134"/>
      <c r="DGT217" s="133"/>
      <c r="DGU217" s="133"/>
      <c r="DGV217" s="133"/>
      <c r="DGW217" s="133"/>
      <c r="DGX217" s="133"/>
      <c r="DGY217" s="133"/>
      <c r="DGZ217" s="133"/>
      <c r="DHA217" s="133"/>
      <c r="DHB217" s="133"/>
      <c r="DHC217" s="133"/>
      <c r="DHD217" s="133"/>
      <c r="DHE217" s="133"/>
      <c r="DHF217" s="133"/>
      <c r="DHG217" s="133"/>
      <c r="DHH217" s="133"/>
      <c r="DHI217" s="133"/>
      <c r="DHJ217" s="133"/>
      <c r="DHK217" s="133"/>
      <c r="DHL217" s="133"/>
      <c r="DHM217" s="133"/>
      <c r="DHN217" s="133"/>
      <c r="DHO217" s="134"/>
      <c r="DHP217" s="133"/>
      <c r="DHQ217" s="133"/>
      <c r="DHR217" s="133"/>
      <c r="DHS217" s="133"/>
      <c r="DHT217" s="133"/>
      <c r="DHU217" s="133"/>
      <c r="DHV217" s="133"/>
      <c r="DHW217" s="133"/>
      <c r="DHX217" s="133"/>
      <c r="DHY217" s="133"/>
      <c r="DHZ217" s="133"/>
      <c r="DIA217" s="133"/>
      <c r="DIB217" s="133"/>
      <c r="DIC217" s="133"/>
      <c r="DID217" s="133"/>
      <c r="DIE217" s="133"/>
      <c r="DIF217" s="133"/>
      <c r="DIG217" s="133"/>
      <c r="DIH217" s="133"/>
      <c r="DII217" s="133"/>
      <c r="DIJ217" s="133"/>
      <c r="DIK217" s="134"/>
      <c r="DIL217" s="133"/>
      <c r="DIM217" s="133"/>
      <c r="DIN217" s="133"/>
      <c r="DIO217" s="133"/>
      <c r="DIP217" s="133"/>
      <c r="DIQ217" s="133"/>
      <c r="DIR217" s="133"/>
      <c r="DIS217" s="133"/>
      <c r="DIT217" s="133"/>
      <c r="DIU217" s="133"/>
      <c r="DIV217" s="133"/>
      <c r="DIW217" s="133"/>
      <c r="DIX217" s="133"/>
      <c r="DIY217" s="133"/>
      <c r="DIZ217" s="133"/>
      <c r="DJA217" s="133"/>
      <c r="DJB217" s="133"/>
      <c r="DJC217" s="133"/>
      <c r="DJD217" s="133"/>
      <c r="DJE217" s="133"/>
      <c r="DJF217" s="133"/>
      <c r="DJG217" s="134"/>
      <c r="DJH217" s="133"/>
      <c r="DJI217" s="133"/>
      <c r="DJJ217" s="133"/>
      <c r="DJK217" s="133"/>
      <c r="DJL217" s="133"/>
      <c r="DJM217" s="133"/>
      <c r="DJN217" s="133"/>
      <c r="DJO217" s="133"/>
      <c r="DJP217" s="133"/>
      <c r="DJQ217" s="133"/>
      <c r="DJR217" s="133"/>
      <c r="DJS217" s="133"/>
      <c r="DJT217" s="133"/>
      <c r="DJU217" s="133"/>
      <c r="DJV217" s="133"/>
      <c r="DJW217" s="133"/>
      <c r="DJX217" s="133"/>
      <c r="DJY217" s="133"/>
      <c r="DJZ217" s="133"/>
      <c r="DKA217" s="133"/>
      <c r="DKB217" s="133"/>
      <c r="DKC217" s="134"/>
      <c r="DKD217" s="133"/>
      <c r="DKE217" s="133"/>
      <c r="DKF217" s="133"/>
      <c r="DKG217" s="133"/>
      <c r="DKH217" s="133"/>
      <c r="DKI217" s="133"/>
      <c r="DKJ217" s="133"/>
      <c r="DKK217" s="133"/>
      <c r="DKL217" s="133"/>
      <c r="DKM217" s="133"/>
      <c r="DKN217" s="133"/>
      <c r="DKO217" s="133"/>
      <c r="DKP217" s="133"/>
      <c r="DKQ217" s="133"/>
      <c r="DKR217" s="133"/>
      <c r="DKS217" s="133"/>
      <c r="DKT217" s="133"/>
      <c r="DKU217" s="133"/>
      <c r="DKV217" s="133"/>
      <c r="DKW217" s="133"/>
      <c r="DKX217" s="133"/>
      <c r="DKY217" s="134"/>
      <c r="DKZ217" s="133"/>
      <c r="DLA217" s="133"/>
      <c r="DLB217" s="133"/>
      <c r="DLC217" s="133"/>
      <c r="DLD217" s="133"/>
      <c r="DLE217" s="133"/>
      <c r="DLF217" s="133"/>
      <c r="DLG217" s="133"/>
      <c r="DLH217" s="133"/>
      <c r="DLI217" s="133"/>
      <c r="DLJ217" s="133"/>
      <c r="DLK217" s="133"/>
      <c r="DLL217" s="133"/>
      <c r="DLM217" s="133"/>
      <c r="DLN217" s="133"/>
      <c r="DLO217" s="133"/>
      <c r="DLP217" s="133"/>
      <c r="DLQ217" s="133"/>
      <c r="DLR217" s="133"/>
      <c r="DLS217" s="133"/>
      <c r="DLT217" s="133"/>
      <c r="DLU217" s="134"/>
      <c r="DLV217" s="133"/>
      <c r="DLW217" s="133"/>
      <c r="DLX217" s="133"/>
      <c r="DLY217" s="133"/>
      <c r="DLZ217" s="133"/>
      <c r="DMA217" s="133"/>
      <c r="DMB217" s="133"/>
      <c r="DMC217" s="133"/>
      <c r="DMD217" s="133"/>
      <c r="DME217" s="133"/>
      <c r="DMF217" s="133"/>
      <c r="DMG217" s="133"/>
      <c r="DMH217" s="133"/>
      <c r="DMI217" s="133"/>
      <c r="DMJ217" s="133"/>
      <c r="DMK217" s="133"/>
      <c r="DML217" s="133"/>
      <c r="DMM217" s="133"/>
      <c r="DMN217" s="133"/>
      <c r="DMO217" s="133"/>
      <c r="DMP217" s="133"/>
      <c r="DMQ217" s="134"/>
      <c r="DMR217" s="133"/>
      <c r="DMS217" s="133"/>
      <c r="DMT217" s="133"/>
      <c r="DMU217" s="133"/>
      <c r="DMV217" s="133"/>
      <c r="DMW217" s="133"/>
      <c r="DMX217" s="133"/>
      <c r="DMY217" s="133"/>
      <c r="DMZ217" s="133"/>
      <c r="DNA217" s="133"/>
      <c r="DNB217" s="133"/>
      <c r="DNC217" s="133"/>
      <c r="DND217" s="133"/>
      <c r="DNE217" s="133"/>
      <c r="DNF217" s="133"/>
      <c r="DNG217" s="133"/>
      <c r="DNH217" s="133"/>
      <c r="DNI217" s="133"/>
      <c r="DNJ217" s="133"/>
      <c r="DNK217" s="133"/>
      <c r="DNL217" s="133"/>
      <c r="DNM217" s="134"/>
      <c r="DNN217" s="133"/>
      <c r="DNO217" s="133"/>
      <c r="DNP217" s="133"/>
      <c r="DNQ217" s="133"/>
      <c r="DNR217" s="133"/>
      <c r="DNS217" s="133"/>
      <c r="DNT217" s="133"/>
      <c r="DNU217" s="133"/>
      <c r="DNV217" s="133"/>
      <c r="DNW217" s="133"/>
      <c r="DNX217" s="133"/>
      <c r="DNY217" s="133"/>
      <c r="DNZ217" s="133"/>
      <c r="DOA217" s="133"/>
      <c r="DOB217" s="133"/>
      <c r="DOC217" s="133"/>
      <c r="DOD217" s="133"/>
      <c r="DOE217" s="133"/>
      <c r="DOF217" s="133"/>
      <c r="DOG217" s="133"/>
      <c r="DOH217" s="133"/>
      <c r="DOI217" s="134"/>
      <c r="DOJ217" s="133"/>
      <c r="DOK217" s="133"/>
      <c r="DOL217" s="133"/>
      <c r="DOM217" s="133"/>
      <c r="DON217" s="133"/>
      <c r="DOO217" s="133"/>
      <c r="DOP217" s="133"/>
      <c r="DOQ217" s="133"/>
      <c r="DOR217" s="133"/>
      <c r="DOS217" s="133"/>
      <c r="DOT217" s="133"/>
      <c r="DOU217" s="133"/>
      <c r="DOV217" s="133"/>
      <c r="DOW217" s="133"/>
      <c r="DOX217" s="133"/>
      <c r="DOY217" s="133"/>
      <c r="DOZ217" s="133"/>
      <c r="DPA217" s="133"/>
      <c r="DPB217" s="133"/>
      <c r="DPC217" s="133"/>
      <c r="DPD217" s="133"/>
      <c r="DPE217" s="134"/>
      <c r="DPF217" s="133"/>
      <c r="DPG217" s="133"/>
      <c r="DPH217" s="133"/>
      <c r="DPI217" s="133"/>
      <c r="DPJ217" s="133"/>
      <c r="DPK217" s="133"/>
      <c r="DPL217" s="133"/>
      <c r="DPM217" s="133"/>
      <c r="DPN217" s="133"/>
      <c r="DPO217" s="133"/>
      <c r="DPP217" s="133"/>
      <c r="DPQ217" s="133"/>
      <c r="DPR217" s="133"/>
      <c r="DPS217" s="133"/>
      <c r="DPT217" s="133"/>
      <c r="DPU217" s="133"/>
      <c r="DPV217" s="133"/>
      <c r="DPW217" s="133"/>
      <c r="DPX217" s="133"/>
      <c r="DPY217" s="133"/>
      <c r="DPZ217" s="133"/>
      <c r="DQA217" s="134"/>
      <c r="DQB217" s="133"/>
      <c r="DQC217" s="133"/>
      <c r="DQD217" s="133"/>
      <c r="DQE217" s="133"/>
      <c r="DQF217" s="133"/>
      <c r="DQG217" s="133"/>
      <c r="DQH217" s="133"/>
      <c r="DQI217" s="133"/>
      <c r="DQJ217" s="133"/>
      <c r="DQK217" s="133"/>
      <c r="DQL217" s="133"/>
      <c r="DQM217" s="133"/>
      <c r="DQN217" s="133"/>
      <c r="DQO217" s="133"/>
      <c r="DQP217" s="133"/>
      <c r="DQQ217" s="133"/>
      <c r="DQR217" s="133"/>
      <c r="DQS217" s="133"/>
      <c r="DQT217" s="133"/>
      <c r="DQU217" s="133"/>
      <c r="DQV217" s="133"/>
      <c r="DQW217" s="134"/>
      <c r="DQX217" s="133"/>
      <c r="DQY217" s="133"/>
      <c r="DQZ217" s="133"/>
      <c r="DRA217" s="133"/>
      <c r="DRB217" s="133"/>
      <c r="DRC217" s="133"/>
      <c r="DRD217" s="133"/>
      <c r="DRE217" s="133"/>
      <c r="DRF217" s="133"/>
      <c r="DRG217" s="133"/>
      <c r="DRH217" s="133"/>
      <c r="DRI217" s="133"/>
      <c r="DRJ217" s="133"/>
      <c r="DRK217" s="133"/>
      <c r="DRL217" s="133"/>
      <c r="DRM217" s="133"/>
      <c r="DRN217" s="133"/>
      <c r="DRO217" s="133"/>
      <c r="DRP217" s="133"/>
      <c r="DRQ217" s="133"/>
      <c r="DRR217" s="133"/>
      <c r="DRS217" s="134"/>
      <c r="DRT217" s="133"/>
      <c r="DRU217" s="133"/>
      <c r="DRV217" s="133"/>
      <c r="DRW217" s="133"/>
      <c r="DRX217" s="133"/>
      <c r="DRY217" s="133"/>
      <c r="DRZ217" s="133"/>
      <c r="DSA217" s="133"/>
      <c r="DSB217" s="133"/>
      <c r="DSC217" s="133"/>
      <c r="DSD217" s="133"/>
      <c r="DSE217" s="133"/>
      <c r="DSF217" s="133"/>
      <c r="DSG217" s="133"/>
      <c r="DSH217" s="133"/>
      <c r="DSI217" s="133"/>
      <c r="DSJ217" s="133"/>
      <c r="DSK217" s="133"/>
      <c r="DSL217" s="133"/>
      <c r="DSM217" s="133"/>
      <c r="DSN217" s="133"/>
      <c r="DSO217" s="134"/>
      <c r="DSP217" s="133"/>
      <c r="DSQ217" s="133"/>
      <c r="DSR217" s="133"/>
      <c r="DSS217" s="133"/>
      <c r="DST217" s="133"/>
      <c r="DSU217" s="133"/>
      <c r="DSV217" s="133"/>
      <c r="DSW217" s="133"/>
      <c r="DSX217" s="133"/>
      <c r="DSY217" s="133"/>
      <c r="DSZ217" s="133"/>
      <c r="DTA217" s="133"/>
      <c r="DTB217" s="133"/>
      <c r="DTC217" s="133"/>
      <c r="DTD217" s="133"/>
      <c r="DTE217" s="133"/>
      <c r="DTF217" s="133"/>
      <c r="DTG217" s="133"/>
      <c r="DTH217" s="133"/>
      <c r="DTI217" s="133"/>
      <c r="DTJ217" s="133"/>
      <c r="DTK217" s="134"/>
      <c r="DTL217" s="133"/>
      <c r="DTM217" s="133"/>
      <c r="DTN217" s="133"/>
      <c r="DTO217" s="133"/>
      <c r="DTP217" s="133"/>
      <c r="DTQ217" s="133"/>
      <c r="DTR217" s="133"/>
      <c r="DTS217" s="133"/>
      <c r="DTT217" s="133"/>
      <c r="DTU217" s="133"/>
      <c r="DTV217" s="133"/>
      <c r="DTW217" s="133"/>
      <c r="DTX217" s="133"/>
      <c r="DTY217" s="133"/>
      <c r="DTZ217" s="133"/>
      <c r="DUA217" s="133"/>
      <c r="DUB217" s="133"/>
      <c r="DUC217" s="133"/>
      <c r="DUD217" s="133"/>
      <c r="DUE217" s="133"/>
      <c r="DUF217" s="133"/>
      <c r="DUG217" s="134"/>
      <c r="DUH217" s="133"/>
      <c r="DUI217" s="133"/>
      <c r="DUJ217" s="133"/>
      <c r="DUK217" s="133"/>
      <c r="DUL217" s="133"/>
      <c r="DUM217" s="133"/>
      <c r="DUN217" s="133"/>
      <c r="DUO217" s="133"/>
      <c r="DUP217" s="133"/>
      <c r="DUQ217" s="133"/>
      <c r="DUR217" s="133"/>
      <c r="DUS217" s="133"/>
      <c r="DUT217" s="133"/>
      <c r="DUU217" s="133"/>
      <c r="DUV217" s="133"/>
      <c r="DUW217" s="133"/>
      <c r="DUX217" s="133"/>
      <c r="DUY217" s="133"/>
      <c r="DUZ217" s="133"/>
      <c r="DVA217" s="133"/>
      <c r="DVB217" s="133"/>
      <c r="DVC217" s="134"/>
      <c r="DVD217" s="133"/>
      <c r="DVE217" s="133"/>
      <c r="DVF217" s="133"/>
      <c r="DVG217" s="133"/>
      <c r="DVH217" s="133"/>
      <c r="DVI217" s="133"/>
      <c r="DVJ217" s="133"/>
      <c r="DVK217" s="133"/>
      <c r="DVL217" s="133"/>
      <c r="DVM217" s="133"/>
      <c r="DVN217" s="133"/>
      <c r="DVO217" s="133"/>
      <c r="DVP217" s="133"/>
      <c r="DVQ217" s="133"/>
      <c r="DVR217" s="133"/>
      <c r="DVS217" s="133"/>
      <c r="DVT217" s="133"/>
      <c r="DVU217" s="133"/>
      <c r="DVV217" s="133"/>
      <c r="DVW217" s="133"/>
      <c r="DVX217" s="133"/>
      <c r="DVY217" s="134"/>
      <c r="DVZ217" s="133"/>
      <c r="DWA217" s="133"/>
      <c r="DWB217" s="133"/>
      <c r="DWC217" s="133"/>
      <c r="DWD217" s="133"/>
      <c r="DWE217" s="133"/>
      <c r="DWF217" s="133"/>
      <c r="DWG217" s="133"/>
      <c r="DWH217" s="133"/>
      <c r="DWI217" s="133"/>
      <c r="DWJ217" s="133"/>
      <c r="DWK217" s="133"/>
      <c r="DWL217" s="133"/>
      <c r="DWM217" s="133"/>
      <c r="DWN217" s="133"/>
      <c r="DWO217" s="133"/>
      <c r="DWP217" s="133"/>
      <c r="DWQ217" s="133"/>
      <c r="DWR217" s="133"/>
      <c r="DWS217" s="133"/>
      <c r="DWT217" s="133"/>
      <c r="DWU217" s="134"/>
      <c r="DWV217" s="133"/>
      <c r="DWW217" s="133"/>
      <c r="DWX217" s="133"/>
      <c r="DWY217" s="133"/>
      <c r="DWZ217" s="133"/>
      <c r="DXA217" s="133"/>
      <c r="DXB217" s="133"/>
      <c r="DXC217" s="133"/>
      <c r="DXD217" s="133"/>
      <c r="DXE217" s="133"/>
      <c r="DXF217" s="133"/>
      <c r="DXG217" s="133"/>
      <c r="DXH217" s="133"/>
      <c r="DXI217" s="133"/>
      <c r="DXJ217" s="133"/>
      <c r="DXK217" s="133"/>
      <c r="DXL217" s="133"/>
      <c r="DXM217" s="133"/>
      <c r="DXN217" s="133"/>
      <c r="DXO217" s="133"/>
      <c r="DXP217" s="133"/>
      <c r="DXQ217" s="134"/>
      <c r="DXR217" s="133"/>
      <c r="DXS217" s="133"/>
      <c r="DXT217" s="133"/>
      <c r="DXU217" s="133"/>
      <c r="DXV217" s="133"/>
      <c r="DXW217" s="133"/>
      <c r="DXX217" s="133"/>
      <c r="DXY217" s="133"/>
      <c r="DXZ217" s="133"/>
      <c r="DYA217" s="133"/>
      <c r="DYB217" s="133"/>
      <c r="DYC217" s="133"/>
      <c r="DYD217" s="133"/>
      <c r="DYE217" s="133"/>
      <c r="DYF217" s="133"/>
      <c r="DYG217" s="133"/>
      <c r="DYH217" s="133"/>
      <c r="DYI217" s="133"/>
      <c r="DYJ217" s="133"/>
      <c r="DYK217" s="133"/>
      <c r="DYL217" s="133"/>
      <c r="DYM217" s="134"/>
      <c r="DYN217" s="133"/>
      <c r="DYO217" s="133"/>
      <c r="DYP217" s="133"/>
      <c r="DYQ217" s="133"/>
      <c r="DYR217" s="133"/>
      <c r="DYS217" s="133"/>
      <c r="DYT217" s="133"/>
      <c r="DYU217" s="133"/>
      <c r="DYV217" s="133"/>
      <c r="DYW217" s="133"/>
      <c r="DYX217" s="133"/>
      <c r="DYY217" s="133"/>
      <c r="DYZ217" s="133"/>
      <c r="DZA217" s="133"/>
      <c r="DZB217" s="133"/>
      <c r="DZC217" s="133"/>
      <c r="DZD217" s="133"/>
      <c r="DZE217" s="133"/>
      <c r="DZF217" s="133"/>
      <c r="DZG217" s="133"/>
      <c r="DZH217" s="133"/>
      <c r="DZI217" s="134"/>
      <c r="DZJ217" s="133"/>
      <c r="DZK217" s="133"/>
      <c r="DZL217" s="133"/>
      <c r="DZM217" s="133"/>
      <c r="DZN217" s="133"/>
      <c r="DZO217" s="133"/>
      <c r="DZP217" s="133"/>
      <c r="DZQ217" s="133"/>
      <c r="DZR217" s="133"/>
      <c r="DZS217" s="133"/>
      <c r="DZT217" s="133"/>
      <c r="DZU217" s="133"/>
      <c r="DZV217" s="133"/>
      <c r="DZW217" s="133"/>
      <c r="DZX217" s="133"/>
      <c r="DZY217" s="133"/>
      <c r="DZZ217" s="133"/>
      <c r="EAA217" s="133"/>
      <c r="EAB217" s="133"/>
      <c r="EAC217" s="133"/>
      <c r="EAD217" s="133"/>
      <c r="EAE217" s="134"/>
      <c r="EAF217" s="133"/>
      <c r="EAG217" s="133"/>
      <c r="EAH217" s="133"/>
      <c r="EAI217" s="133"/>
      <c r="EAJ217" s="133"/>
      <c r="EAK217" s="133"/>
      <c r="EAL217" s="133"/>
      <c r="EAM217" s="133"/>
      <c r="EAN217" s="133"/>
      <c r="EAO217" s="133"/>
      <c r="EAP217" s="133"/>
      <c r="EAQ217" s="133"/>
      <c r="EAR217" s="133"/>
      <c r="EAS217" s="133"/>
      <c r="EAT217" s="133"/>
      <c r="EAU217" s="133"/>
      <c r="EAV217" s="133"/>
      <c r="EAW217" s="133"/>
      <c r="EAX217" s="133"/>
      <c r="EAY217" s="133"/>
      <c r="EAZ217" s="133"/>
      <c r="EBA217" s="134"/>
      <c r="EBB217" s="133"/>
      <c r="EBC217" s="133"/>
      <c r="EBD217" s="133"/>
      <c r="EBE217" s="133"/>
      <c r="EBF217" s="133"/>
      <c r="EBG217" s="133"/>
      <c r="EBH217" s="133"/>
      <c r="EBI217" s="133"/>
      <c r="EBJ217" s="133"/>
      <c r="EBK217" s="133"/>
      <c r="EBL217" s="133"/>
      <c r="EBM217" s="133"/>
      <c r="EBN217" s="133"/>
      <c r="EBO217" s="133"/>
      <c r="EBP217" s="133"/>
      <c r="EBQ217" s="133"/>
      <c r="EBR217" s="133"/>
      <c r="EBS217" s="133"/>
      <c r="EBT217" s="133"/>
      <c r="EBU217" s="133"/>
      <c r="EBV217" s="133"/>
      <c r="EBW217" s="134"/>
      <c r="EBX217" s="133"/>
      <c r="EBY217" s="133"/>
      <c r="EBZ217" s="133"/>
      <c r="ECA217" s="133"/>
      <c r="ECB217" s="133"/>
      <c r="ECC217" s="133"/>
      <c r="ECD217" s="133"/>
      <c r="ECE217" s="133"/>
      <c r="ECF217" s="133"/>
      <c r="ECG217" s="133"/>
      <c r="ECH217" s="133"/>
      <c r="ECI217" s="133"/>
      <c r="ECJ217" s="133"/>
      <c r="ECK217" s="133"/>
      <c r="ECL217" s="133"/>
      <c r="ECM217" s="133"/>
      <c r="ECN217" s="133"/>
      <c r="ECO217" s="133"/>
      <c r="ECP217" s="133"/>
      <c r="ECQ217" s="133"/>
      <c r="ECR217" s="133"/>
      <c r="ECS217" s="134"/>
      <c r="ECT217" s="133"/>
      <c r="ECU217" s="133"/>
      <c r="ECV217" s="133"/>
      <c r="ECW217" s="133"/>
      <c r="ECX217" s="133"/>
      <c r="ECY217" s="133"/>
      <c r="ECZ217" s="133"/>
      <c r="EDA217" s="133"/>
      <c r="EDB217" s="133"/>
      <c r="EDC217" s="133"/>
      <c r="EDD217" s="133"/>
      <c r="EDE217" s="133"/>
      <c r="EDF217" s="133"/>
      <c r="EDG217" s="133"/>
      <c r="EDH217" s="133"/>
      <c r="EDI217" s="133"/>
      <c r="EDJ217" s="133"/>
      <c r="EDK217" s="133"/>
      <c r="EDL217" s="133"/>
      <c r="EDM217" s="133"/>
      <c r="EDN217" s="133"/>
      <c r="EDO217" s="134"/>
      <c r="EDP217" s="133"/>
      <c r="EDQ217" s="133"/>
      <c r="EDR217" s="133"/>
      <c r="EDS217" s="133"/>
      <c r="EDT217" s="133"/>
      <c r="EDU217" s="133"/>
      <c r="EDV217" s="133"/>
      <c r="EDW217" s="133"/>
      <c r="EDX217" s="133"/>
      <c r="EDY217" s="133"/>
      <c r="EDZ217" s="133"/>
      <c r="EEA217" s="133"/>
      <c r="EEB217" s="133"/>
      <c r="EEC217" s="133"/>
      <c r="EED217" s="133"/>
      <c r="EEE217" s="133"/>
      <c r="EEF217" s="133"/>
      <c r="EEG217" s="133"/>
      <c r="EEH217" s="133"/>
      <c r="EEI217" s="133"/>
      <c r="EEJ217" s="133"/>
      <c r="EEK217" s="134"/>
      <c r="EEL217" s="133"/>
      <c r="EEM217" s="133"/>
      <c r="EEN217" s="133"/>
      <c r="EEO217" s="133"/>
      <c r="EEP217" s="133"/>
      <c r="EEQ217" s="133"/>
      <c r="EER217" s="133"/>
      <c r="EES217" s="133"/>
      <c r="EET217" s="133"/>
      <c r="EEU217" s="133"/>
      <c r="EEV217" s="133"/>
      <c r="EEW217" s="133"/>
      <c r="EEX217" s="133"/>
      <c r="EEY217" s="133"/>
      <c r="EEZ217" s="133"/>
      <c r="EFA217" s="133"/>
      <c r="EFB217" s="133"/>
      <c r="EFC217" s="133"/>
      <c r="EFD217" s="133"/>
      <c r="EFE217" s="133"/>
      <c r="EFF217" s="133"/>
      <c r="EFG217" s="134"/>
      <c r="EFH217" s="133"/>
      <c r="EFI217" s="133"/>
      <c r="EFJ217" s="133"/>
      <c r="EFK217" s="133"/>
      <c r="EFL217" s="133"/>
      <c r="EFM217" s="133"/>
      <c r="EFN217" s="133"/>
      <c r="EFO217" s="133"/>
      <c r="EFP217" s="133"/>
      <c r="EFQ217" s="133"/>
      <c r="EFR217" s="133"/>
      <c r="EFS217" s="133"/>
      <c r="EFT217" s="133"/>
      <c r="EFU217" s="133"/>
      <c r="EFV217" s="133"/>
      <c r="EFW217" s="133"/>
      <c r="EFX217" s="133"/>
      <c r="EFY217" s="133"/>
      <c r="EFZ217" s="133"/>
      <c r="EGA217" s="133"/>
      <c r="EGB217" s="133"/>
      <c r="EGC217" s="134"/>
      <c r="EGD217" s="133"/>
      <c r="EGE217" s="133"/>
      <c r="EGF217" s="133"/>
      <c r="EGG217" s="133"/>
      <c r="EGH217" s="133"/>
      <c r="EGI217" s="133"/>
      <c r="EGJ217" s="133"/>
      <c r="EGK217" s="133"/>
      <c r="EGL217" s="133"/>
      <c r="EGM217" s="133"/>
      <c r="EGN217" s="133"/>
      <c r="EGO217" s="133"/>
      <c r="EGP217" s="133"/>
      <c r="EGQ217" s="133"/>
      <c r="EGR217" s="133"/>
      <c r="EGS217" s="133"/>
      <c r="EGT217" s="133"/>
      <c r="EGU217" s="133"/>
      <c r="EGV217" s="133"/>
      <c r="EGW217" s="133"/>
      <c r="EGX217" s="133"/>
      <c r="EGY217" s="134"/>
      <c r="EGZ217" s="133"/>
      <c r="EHA217" s="133"/>
      <c r="EHB217" s="133"/>
      <c r="EHC217" s="133"/>
      <c r="EHD217" s="133"/>
      <c r="EHE217" s="133"/>
      <c r="EHF217" s="133"/>
      <c r="EHG217" s="133"/>
      <c r="EHH217" s="133"/>
      <c r="EHI217" s="133"/>
      <c r="EHJ217" s="133"/>
      <c r="EHK217" s="133"/>
      <c r="EHL217" s="133"/>
      <c r="EHM217" s="133"/>
      <c r="EHN217" s="133"/>
      <c r="EHO217" s="133"/>
      <c r="EHP217" s="133"/>
      <c r="EHQ217" s="133"/>
      <c r="EHR217" s="133"/>
      <c r="EHS217" s="133"/>
      <c r="EHT217" s="133"/>
      <c r="EHU217" s="134"/>
      <c r="EHV217" s="133"/>
      <c r="EHW217" s="133"/>
      <c r="EHX217" s="133"/>
      <c r="EHY217" s="133"/>
      <c r="EHZ217" s="133"/>
      <c r="EIA217" s="133"/>
      <c r="EIB217" s="133"/>
      <c r="EIC217" s="133"/>
      <c r="EID217" s="133"/>
      <c r="EIE217" s="133"/>
      <c r="EIF217" s="133"/>
      <c r="EIG217" s="133"/>
      <c r="EIH217" s="133"/>
      <c r="EII217" s="133"/>
      <c r="EIJ217" s="133"/>
      <c r="EIK217" s="133"/>
      <c r="EIL217" s="133"/>
      <c r="EIM217" s="133"/>
      <c r="EIN217" s="133"/>
      <c r="EIO217" s="133"/>
      <c r="EIP217" s="133"/>
      <c r="EIQ217" s="134"/>
      <c r="EIR217" s="133"/>
      <c r="EIS217" s="133"/>
      <c r="EIT217" s="133"/>
      <c r="EIU217" s="133"/>
      <c r="EIV217" s="133"/>
      <c r="EIW217" s="133"/>
      <c r="EIX217" s="133"/>
      <c r="EIY217" s="133"/>
      <c r="EIZ217" s="133"/>
      <c r="EJA217" s="133"/>
      <c r="EJB217" s="133"/>
      <c r="EJC217" s="133"/>
      <c r="EJD217" s="133"/>
      <c r="EJE217" s="133"/>
      <c r="EJF217" s="133"/>
      <c r="EJG217" s="133"/>
      <c r="EJH217" s="133"/>
      <c r="EJI217" s="133"/>
      <c r="EJJ217" s="133"/>
      <c r="EJK217" s="133"/>
      <c r="EJL217" s="133"/>
      <c r="EJM217" s="134"/>
      <c r="EJN217" s="133"/>
      <c r="EJO217" s="133"/>
      <c r="EJP217" s="133"/>
      <c r="EJQ217" s="133"/>
      <c r="EJR217" s="133"/>
      <c r="EJS217" s="133"/>
      <c r="EJT217" s="133"/>
      <c r="EJU217" s="133"/>
      <c r="EJV217" s="133"/>
      <c r="EJW217" s="133"/>
      <c r="EJX217" s="133"/>
      <c r="EJY217" s="133"/>
      <c r="EJZ217" s="133"/>
      <c r="EKA217" s="133"/>
      <c r="EKB217" s="133"/>
      <c r="EKC217" s="133"/>
      <c r="EKD217" s="133"/>
      <c r="EKE217" s="133"/>
      <c r="EKF217" s="133"/>
      <c r="EKG217" s="133"/>
      <c r="EKH217" s="133"/>
      <c r="EKI217" s="134"/>
      <c r="EKJ217" s="133"/>
      <c r="EKK217" s="133"/>
      <c r="EKL217" s="133"/>
      <c r="EKM217" s="133"/>
      <c r="EKN217" s="133"/>
      <c r="EKO217" s="133"/>
      <c r="EKP217" s="133"/>
      <c r="EKQ217" s="133"/>
      <c r="EKR217" s="133"/>
      <c r="EKS217" s="133"/>
      <c r="EKT217" s="133"/>
      <c r="EKU217" s="133"/>
      <c r="EKV217" s="133"/>
      <c r="EKW217" s="133"/>
      <c r="EKX217" s="133"/>
      <c r="EKY217" s="133"/>
      <c r="EKZ217" s="133"/>
      <c r="ELA217" s="133"/>
      <c r="ELB217" s="133"/>
      <c r="ELC217" s="133"/>
      <c r="ELD217" s="133"/>
      <c r="ELE217" s="134"/>
      <c r="ELF217" s="133"/>
      <c r="ELG217" s="133"/>
      <c r="ELH217" s="133"/>
      <c r="ELI217" s="133"/>
      <c r="ELJ217" s="133"/>
      <c r="ELK217" s="133"/>
      <c r="ELL217" s="133"/>
      <c r="ELM217" s="133"/>
      <c r="ELN217" s="133"/>
      <c r="ELO217" s="133"/>
      <c r="ELP217" s="133"/>
      <c r="ELQ217" s="133"/>
      <c r="ELR217" s="133"/>
      <c r="ELS217" s="133"/>
      <c r="ELT217" s="133"/>
      <c r="ELU217" s="133"/>
      <c r="ELV217" s="133"/>
      <c r="ELW217" s="133"/>
      <c r="ELX217" s="133"/>
      <c r="ELY217" s="133"/>
      <c r="ELZ217" s="133"/>
      <c r="EMA217" s="134"/>
      <c r="EMB217" s="133"/>
      <c r="EMC217" s="133"/>
      <c r="EMD217" s="133"/>
      <c r="EME217" s="133"/>
      <c r="EMF217" s="133"/>
      <c r="EMG217" s="133"/>
      <c r="EMH217" s="133"/>
      <c r="EMI217" s="133"/>
      <c r="EMJ217" s="133"/>
      <c r="EMK217" s="133"/>
      <c r="EML217" s="133"/>
      <c r="EMM217" s="133"/>
      <c r="EMN217" s="133"/>
      <c r="EMO217" s="133"/>
      <c r="EMP217" s="133"/>
      <c r="EMQ217" s="133"/>
      <c r="EMR217" s="133"/>
      <c r="EMS217" s="133"/>
      <c r="EMT217" s="133"/>
      <c r="EMU217" s="133"/>
      <c r="EMV217" s="133"/>
      <c r="EMW217" s="134"/>
      <c r="EMX217" s="133"/>
      <c r="EMY217" s="133"/>
      <c r="EMZ217" s="133"/>
      <c r="ENA217" s="133"/>
      <c r="ENB217" s="133"/>
      <c r="ENC217" s="133"/>
      <c r="END217" s="133"/>
      <c r="ENE217" s="133"/>
      <c r="ENF217" s="133"/>
      <c r="ENG217" s="133"/>
      <c r="ENH217" s="133"/>
      <c r="ENI217" s="133"/>
      <c r="ENJ217" s="133"/>
      <c r="ENK217" s="133"/>
      <c r="ENL217" s="133"/>
      <c r="ENM217" s="133"/>
      <c r="ENN217" s="133"/>
      <c r="ENO217" s="133"/>
      <c r="ENP217" s="133"/>
      <c r="ENQ217" s="133"/>
      <c r="ENR217" s="133"/>
      <c r="ENS217" s="134"/>
      <c r="ENT217" s="133"/>
      <c r="ENU217" s="133"/>
      <c r="ENV217" s="133"/>
      <c r="ENW217" s="133"/>
      <c r="ENX217" s="133"/>
      <c r="ENY217" s="133"/>
      <c r="ENZ217" s="133"/>
      <c r="EOA217" s="133"/>
      <c r="EOB217" s="133"/>
      <c r="EOC217" s="133"/>
      <c r="EOD217" s="133"/>
      <c r="EOE217" s="133"/>
      <c r="EOF217" s="133"/>
      <c r="EOG217" s="133"/>
      <c r="EOH217" s="133"/>
      <c r="EOI217" s="133"/>
      <c r="EOJ217" s="133"/>
      <c r="EOK217" s="133"/>
      <c r="EOL217" s="133"/>
      <c r="EOM217" s="133"/>
      <c r="EON217" s="133"/>
      <c r="EOO217" s="134"/>
      <c r="EOP217" s="133"/>
      <c r="EOQ217" s="133"/>
      <c r="EOR217" s="133"/>
      <c r="EOS217" s="133"/>
      <c r="EOT217" s="133"/>
      <c r="EOU217" s="133"/>
      <c r="EOV217" s="133"/>
      <c r="EOW217" s="133"/>
      <c r="EOX217" s="133"/>
      <c r="EOY217" s="133"/>
      <c r="EOZ217" s="133"/>
      <c r="EPA217" s="133"/>
      <c r="EPB217" s="133"/>
      <c r="EPC217" s="133"/>
      <c r="EPD217" s="133"/>
      <c r="EPE217" s="133"/>
      <c r="EPF217" s="133"/>
      <c r="EPG217" s="133"/>
      <c r="EPH217" s="133"/>
      <c r="EPI217" s="133"/>
      <c r="EPJ217" s="133"/>
      <c r="EPK217" s="134"/>
      <c r="EPL217" s="133"/>
      <c r="EPM217" s="133"/>
      <c r="EPN217" s="133"/>
      <c r="EPO217" s="133"/>
      <c r="EPP217" s="133"/>
      <c r="EPQ217" s="133"/>
      <c r="EPR217" s="133"/>
      <c r="EPS217" s="133"/>
      <c r="EPT217" s="133"/>
      <c r="EPU217" s="133"/>
      <c r="EPV217" s="133"/>
      <c r="EPW217" s="133"/>
      <c r="EPX217" s="133"/>
      <c r="EPY217" s="133"/>
      <c r="EPZ217" s="133"/>
      <c r="EQA217" s="133"/>
      <c r="EQB217" s="133"/>
      <c r="EQC217" s="133"/>
      <c r="EQD217" s="133"/>
      <c r="EQE217" s="133"/>
      <c r="EQF217" s="133"/>
      <c r="EQG217" s="134"/>
      <c r="EQH217" s="133"/>
      <c r="EQI217" s="133"/>
      <c r="EQJ217" s="133"/>
      <c r="EQK217" s="133"/>
      <c r="EQL217" s="133"/>
      <c r="EQM217" s="133"/>
      <c r="EQN217" s="133"/>
      <c r="EQO217" s="133"/>
      <c r="EQP217" s="133"/>
      <c r="EQQ217" s="133"/>
      <c r="EQR217" s="133"/>
      <c r="EQS217" s="133"/>
      <c r="EQT217" s="133"/>
      <c r="EQU217" s="133"/>
      <c r="EQV217" s="133"/>
      <c r="EQW217" s="133"/>
      <c r="EQX217" s="133"/>
      <c r="EQY217" s="133"/>
      <c r="EQZ217" s="133"/>
      <c r="ERA217" s="133"/>
      <c r="ERB217" s="133"/>
      <c r="ERC217" s="134"/>
      <c r="ERD217" s="133"/>
      <c r="ERE217" s="133"/>
      <c r="ERF217" s="133"/>
      <c r="ERG217" s="133"/>
      <c r="ERH217" s="133"/>
      <c r="ERI217" s="133"/>
      <c r="ERJ217" s="133"/>
      <c r="ERK217" s="133"/>
      <c r="ERL217" s="133"/>
      <c r="ERM217" s="133"/>
      <c r="ERN217" s="133"/>
      <c r="ERO217" s="133"/>
      <c r="ERP217" s="133"/>
      <c r="ERQ217" s="133"/>
      <c r="ERR217" s="133"/>
      <c r="ERS217" s="133"/>
      <c r="ERT217" s="133"/>
      <c r="ERU217" s="133"/>
      <c r="ERV217" s="133"/>
      <c r="ERW217" s="133"/>
      <c r="ERX217" s="133"/>
      <c r="ERY217" s="134"/>
      <c r="ERZ217" s="133"/>
      <c r="ESA217" s="133"/>
      <c r="ESB217" s="133"/>
      <c r="ESC217" s="133"/>
      <c r="ESD217" s="133"/>
      <c r="ESE217" s="133"/>
      <c r="ESF217" s="133"/>
      <c r="ESG217" s="133"/>
      <c r="ESH217" s="133"/>
      <c r="ESI217" s="133"/>
      <c r="ESJ217" s="133"/>
      <c r="ESK217" s="133"/>
      <c r="ESL217" s="133"/>
      <c r="ESM217" s="133"/>
      <c r="ESN217" s="133"/>
      <c r="ESO217" s="133"/>
      <c r="ESP217" s="133"/>
      <c r="ESQ217" s="133"/>
      <c r="ESR217" s="133"/>
      <c r="ESS217" s="133"/>
      <c r="EST217" s="133"/>
      <c r="ESU217" s="134"/>
      <c r="ESV217" s="133"/>
      <c r="ESW217" s="133"/>
      <c r="ESX217" s="133"/>
      <c r="ESY217" s="133"/>
      <c r="ESZ217" s="133"/>
      <c r="ETA217" s="133"/>
      <c r="ETB217" s="133"/>
      <c r="ETC217" s="133"/>
      <c r="ETD217" s="133"/>
      <c r="ETE217" s="133"/>
      <c r="ETF217" s="133"/>
      <c r="ETG217" s="133"/>
      <c r="ETH217" s="133"/>
      <c r="ETI217" s="133"/>
      <c r="ETJ217" s="133"/>
      <c r="ETK217" s="133"/>
      <c r="ETL217" s="133"/>
      <c r="ETM217" s="133"/>
      <c r="ETN217" s="133"/>
      <c r="ETO217" s="133"/>
      <c r="ETP217" s="133"/>
      <c r="ETQ217" s="134"/>
      <c r="ETR217" s="133"/>
      <c r="ETS217" s="133"/>
      <c r="ETT217" s="133"/>
      <c r="ETU217" s="133"/>
      <c r="ETV217" s="133"/>
      <c r="ETW217" s="133"/>
      <c r="ETX217" s="133"/>
      <c r="ETY217" s="133"/>
      <c r="ETZ217" s="133"/>
      <c r="EUA217" s="133"/>
      <c r="EUB217" s="133"/>
      <c r="EUC217" s="133"/>
      <c r="EUD217" s="133"/>
      <c r="EUE217" s="133"/>
      <c r="EUF217" s="133"/>
      <c r="EUG217" s="133"/>
      <c r="EUH217" s="133"/>
      <c r="EUI217" s="133"/>
      <c r="EUJ217" s="133"/>
      <c r="EUK217" s="133"/>
      <c r="EUL217" s="133"/>
      <c r="EUM217" s="134"/>
      <c r="EUN217" s="133"/>
      <c r="EUO217" s="133"/>
      <c r="EUP217" s="133"/>
      <c r="EUQ217" s="133"/>
      <c r="EUR217" s="133"/>
      <c r="EUS217" s="133"/>
      <c r="EUT217" s="133"/>
      <c r="EUU217" s="133"/>
      <c r="EUV217" s="133"/>
      <c r="EUW217" s="133"/>
      <c r="EUX217" s="133"/>
      <c r="EUY217" s="133"/>
      <c r="EUZ217" s="133"/>
      <c r="EVA217" s="133"/>
      <c r="EVB217" s="133"/>
      <c r="EVC217" s="133"/>
      <c r="EVD217" s="133"/>
      <c r="EVE217" s="133"/>
      <c r="EVF217" s="133"/>
      <c r="EVG217" s="133"/>
      <c r="EVH217" s="133"/>
      <c r="EVI217" s="134"/>
      <c r="EVJ217" s="133"/>
      <c r="EVK217" s="133"/>
      <c r="EVL217" s="133"/>
      <c r="EVM217" s="133"/>
      <c r="EVN217" s="133"/>
      <c r="EVO217" s="133"/>
      <c r="EVP217" s="133"/>
      <c r="EVQ217" s="133"/>
      <c r="EVR217" s="133"/>
      <c r="EVS217" s="133"/>
      <c r="EVT217" s="133"/>
      <c r="EVU217" s="133"/>
      <c r="EVV217" s="133"/>
      <c r="EVW217" s="133"/>
      <c r="EVX217" s="133"/>
      <c r="EVY217" s="133"/>
      <c r="EVZ217" s="133"/>
      <c r="EWA217" s="133"/>
      <c r="EWB217" s="133"/>
      <c r="EWC217" s="133"/>
      <c r="EWD217" s="133"/>
      <c r="EWE217" s="134"/>
      <c r="EWF217" s="133"/>
      <c r="EWG217" s="133"/>
      <c r="EWH217" s="133"/>
      <c r="EWI217" s="133"/>
      <c r="EWJ217" s="133"/>
      <c r="EWK217" s="133"/>
      <c r="EWL217" s="133"/>
      <c r="EWM217" s="133"/>
      <c r="EWN217" s="133"/>
      <c r="EWO217" s="133"/>
      <c r="EWP217" s="133"/>
      <c r="EWQ217" s="133"/>
      <c r="EWR217" s="133"/>
      <c r="EWS217" s="133"/>
      <c r="EWT217" s="133"/>
      <c r="EWU217" s="133"/>
      <c r="EWV217" s="133"/>
      <c r="EWW217" s="133"/>
      <c r="EWX217" s="133"/>
      <c r="EWY217" s="133"/>
      <c r="EWZ217" s="133"/>
      <c r="EXA217" s="134"/>
      <c r="EXB217" s="133"/>
      <c r="EXC217" s="133"/>
      <c r="EXD217" s="133"/>
      <c r="EXE217" s="133"/>
      <c r="EXF217" s="133"/>
      <c r="EXG217" s="133"/>
      <c r="EXH217" s="133"/>
      <c r="EXI217" s="133"/>
      <c r="EXJ217" s="133"/>
      <c r="EXK217" s="133"/>
      <c r="EXL217" s="133"/>
      <c r="EXM217" s="133"/>
      <c r="EXN217" s="133"/>
      <c r="EXO217" s="133"/>
      <c r="EXP217" s="133"/>
      <c r="EXQ217" s="133"/>
      <c r="EXR217" s="133"/>
      <c r="EXS217" s="133"/>
      <c r="EXT217" s="133"/>
      <c r="EXU217" s="133"/>
      <c r="EXV217" s="133"/>
      <c r="EXW217" s="134"/>
      <c r="EXX217" s="133"/>
      <c r="EXY217" s="133"/>
      <c r="EXZ217" s="133"/>
      <c r="EYA217" s="133"/>
      <c r="EYB217" s="133"/>
      <c r="EYC217" s="133"/>
      <c r="EYD217" s="133"/>
      <c r="EYE217" s="133"/>
      <c r="EYF217" s="133"/>
      <c r="EYG217" s="133"/>
      <c r="EYH217" s="133"/>
      <c r="EYI217" s="133"/>
      <c r="EYJ217" s="133"/>
      <c r="EYK217" s="133"/>
      <c r="EYL217" s="133"/>
      <c r="EYM217" s="133"/>
      <c r="EYN217" s="133"/>
      <c r="EYO217" s="133"/>
      <c r="EYP217" s="133"/>
      <c r="EYQ217" s="133"/>
      <c r="EYR217" s="133"/>
      <c r="EYS217" s="134"/>
      <c r="EYT217" s="133"/>
      <c r="EYU217" s="133"/>
      <c r="EYV217" s="133"/>
      <c r="EYW217" s="133"/>
      <c r="EYX217" s="133"/>
      <c r="EYY217" s="133"/>
      <c r="EYZ217" s="133"/>
      <c r="EZA217" s="133"/>
      <c r="EZB217" s="133"/>
      <c r="EZC217" s="133"/>
      <c r="EZD217" s="133"/>
      <c r="EZE217" s="133"/>
      <c r="EZF217" s="133"/>
      <c r="EZG217" s="133"/>
      <c r="EZH217" s="133"/>
      <c r="EZI217" s="133"/>
      <c r="EZJ217" s="133"/>
      <c r="EZK217" s="133"/>
      <c r="EZL217" s="133"/>
      <c r="EZM217" s="133"/>
      <c r="EZN217" s="133"/>
      <c r="EZO217" s="134"/>
      <c r="EZP217" s="133"/>
      <c r="EZQ217" s="133"/>
      <c r="EZR217" s="133"/>
      <c r="EZS217" s="133"/>
      <c r="EZT217" s="133"/>
      <c r="EZU217" s="133"/>
      <c r="EZV217" s="133"/>
      <c r="EZW217" s="133"/>
      <c r="EZX217" s="133"/>
      <c r="EZY217" s="133"/>
      <c r="EZZ217" s="133"/>
      <c r="FAA217" s="133"/>
      <c r="FAB217" s="133"/>
      <c r="FAC217" s="133"/>
      <c r="FAD217" s="133"/>
      <c r="FAE217" s="133"/>
      <c r="FAF217" s="133"/>
      <c r="FAG217" s="133"/>
      <c r="FAH217" s="133"/>
      <c r="FAI217" s="133"/>
      <c r="FAJ217" s="133"/>
      <c r="FAK217" s="134"/>
      <c r="FAL217" s="133"/>
      <c r="FAM217" s="133"/>
      <c r="FAN217" s="133"/>
      <c r="FAO217" s="133"/>
      <c r="FAP217" s="133"/>
      <c r="FAQ217" s="133"/>
      <c r="FAR217" s="133"/>
      <c r="FAS217" s="133"/>
      <c r="FAT217" s="133"/>
      <c r="FAU217" s="133"/>
      <c r="FAV217" s="133"/>
      <c r="FAW217" s="133"/>
      <c r="FAX217" s="133"/>
      <c r="FAY217" s="133"/>
      <c r="FAZ217" s="133"/>
      <c r="FBA217" s="133"/>
      <c r="FBB217" s="133"/>
      <c r="FBC217" s="133"/>
      <c r="FBD217" s="133"/>
      <c r="FBE217" s="133"/>
      <c r="FBF217" s="133"/>
      <c r="FBG217" s="134"/>
      <c r="FBH217" s="133"/>
      <c r="FBI217" s="133"/>
      <c r="FBJ217" s="133"/>
      <c r="FBK217" s="133"/>
      <c r="FBL217" s="133"/>
      <c r="FBM217" s="133"/>
      <c r="FBN217" s="133"/>
      <c r="FBO217" s="133"/>
      <c r="FBP217" s="133"/>
      <c r="FBQ217" s="133"/>
      <c r="FBR217" s="133"/>
      <c r="FBS217" s="133"/>
      <c r="FBT217" s="133"/>
      <c r="FBU217" s="133"/>
      <c r="FBV217" s="133"/>
      <c r="FBW217" s="133"/>
      <c r="FBX217" s="133"/>
      <c r="FBY217" s="133"/>
      <c r="FBZ217" s="133"/>
      <c r="FCA217" s="133"/>
      <c r="FCB217" s="133"/>
      <c r="FCC217" s="134"/>
      <c r="FCD217" s="133"/>
      <c r="FCE217" s="133"/>
      <c r="FCF217" s="133"/>
      <c r="FCG217" s="133"/>
      <c r="FCH217" s="133"/>
      <c r="FCI217" s="133"/>
      <c r="FCJ217" s="133"/>
      <c r="FCK217" s="133"/>
      <c r="FCL217" s="133"/>
      <c r="FCM217" s="133"/>
      <c r="FCN217" s="133"/>
      <c r="FCO217" s="133"/>
      <c r="FCP217" s="133"/>
      <c r="FCQ217" s="133"/>
      <c r="FCR217" s="133"/>
      <c r="FCS217" s="133"/>
      <c r="FCT217" s="133"/>
      <c r="FCU217" s="133"/>
      <c r="FCV217" s="133"/>
      <c r="FCW217" s="133"/>
      <c r="FCX217" s="133"/>
      <c r="FCY217" s="134"/>
      <c r="FCZ217" s="133"/>
      <c r="FDA217" s="133"/>
      <c r="FDB217" s="133"/>
      <c r="FDC217" s="133"/>
      <c r="FDD217" s="133"/>
      <c r="FDE217" s="133"/>
      <c r="FDF217" s="133"/>
      <c r="FDG217" s="133"/>
      <c r="FDH217" s="133"/>
      <c r="FDI217" s="133"/>
      <c r="FDJ217" s="133"/>
      <c r="FDK217" s="133"/>
      <c r="FDL217" s="133"/>
      <c r="FDM217" s="133"/>
      <c r="FDN217" s="133"/>
      <c r="FDO217" s="133"/>
      <c r="FDP217" s="133"/>
      <c r="FDQ217" s="133"/>
      <c r="FDR217" s="133"/>
      <c r="FDS217" s="133"/>
      <c r="FDT217" s="133"/>
      <c r="FDU217" s="134"/>
      <c r="FDV217" s="133"/>
      <c r="FDW217" s="133"/>
      <c r="FDX217" s="133"/>
      <c r="FDY217" s="133"/>
      <c r="FDZ217" s="133"/>
      <c r="FEA217" s="133"/>
      <c r="FEB217" s="133"/>
      <c r="FEC217" s="133"/>
      <c r="FED217" s="133"/>
      <c r="FEE217" s="133"/>
      <c r="FEF217" s="133"/>
      <c r="FEG217" s="133"/>
      <c r="FEH217" s="133"/>
      <c r="FEI217" s="133"/>
      <c r="FEJ217" s="133"/>
      <c r="FEK217" s="133"/>
      <c r="FEL217" s="133"/>
      <c r="FEM217" s="133"/>
      <c r="FEN217" s="133"/>
      <c r="FEO217" s="133"/>
      <c r="FEP217" s="133"/>
      <c r="FEQ217" s="134"/>
      <c r="FER217" s="133"/>
      <c r="FES217" s="133"/>
      <c r="FET217" s="133"/>
      <c r="FEU217" s="133"/>
      <c r="FEV217" s="133"/>
      <c r="FEW217" s="133"/>
      <c r="FEX217" s="133"/>
      <c r="FEY217" s="133"/>
      <c r="FEZ217" s="133"/>
      <c r="FFA217" s="133"/>
      <c r="FFB217" s="133"/>
      <c r="FFC217" s="133"/>
      <c r="FFD217" s="133"/>
      <c r="FFE217" s="133"/>
      <c r="FFF217" s="133"/>
      <c r="FFG217" s="133"/>
      <c r="FFH217" s="133"/>
      <c r="FFI217" s="133"/>
      <c r="FFJ217" s="133"/>
      <c r="FFK217" s="133"/>
      <c r="FFL217" s="133"/>
      <c r="FFM217" s="134"/>
      <c r="FFN217" s="133"/>
      <c r="FFO217" s="133"/>
      <c r="FFP217" s="133"/>
      <c r="FFQ217" s="133"/>
      <c r="FFR217" s="133"/>
      <c r="FFS217" s="133"/>
      <c r="FFT217" s="133"/>
      <c r="FFU217" s="133"/>
      <c r="FFV217" s="133"/>
      <c r="FFW217" s="133"/>
      <c r="FFX217" s="133"/>
      <c r="FFY217" s="133"/>
      <c r="FFZ217" s="133"/>
      <c r="FGA217" s="133"/>
      <c r="FGB217" s="133"/>
      <c r="FGC217" s="133"/>
      <c r="FGD217" s="133"/>
      <c r="FGE217" s="133"/>
      <c r="FGF217" s="133"/>
      <c r="FGG217" s="133"/>
      <c r="FGH217" s="133"/>
      <c r="FGI217" s="134"/>
      <c r="FGJ217" s="133"/>
      <c r="FGK217" s="133"/>
      <c r="FGL217" s="133"/>
      <c r="FGM217" s="133"/>
      <c r="FGN217" s="133"/>
      <c r="FGO217" s="133"/>
      <c r="FGP217" s="133"/>
      <c r="FGQ217" s="133"/>
      <c r="FGR217" s="133"/>
      <c r="FGS217" s="133"/>
      <c r="FGT217" s="133"/>
      <c r="FGU217" s="133"/>
      <c r="FGV217" s="133"/>
      <c r="FGW217" s="133"/>
      <c r="FGX217" s="133"/>
      <c r="FGY217" s="133"/>
      <c r="FGZ217" s="133"/>
      <c r="FHA217" s="133"/>
      <c r="FHB217" s="133"/>
      <c r="FHC217" s="133"/>
      <c r="FHD217" s="133"/>
      <c r="FHE217" s="134"/>
      <c r="FHF217" s="133"/>
      <c r="FHG217" s="133"/>
      <c r="FHH217" s="133"/>
      <c r="FHI217" s="133"/>
      <c r="FHJ217" s="133"/>
      <c r="FHK217" s="133"/>
      <c r="FHL217" s="133"/>
      <c r="FHM217" s="133"/>
      <c r="FHN217" s="133"/>
      <c r="FHO217" s="133"/>
      <c r="FHP217" s="133"/>
      <c r="FHQ217" s="133"/>
      <c r="FHR217" s="133"/>
      <c r="FHS217" s="133"/>
      <c r="FHT217" s="133"/>
      <c r="FHU217" s="133"/>
      <c r="FHV217" s="133"/>
      <c r="FHW217" s="133"/>
      <c r="FHX217" s="133"/>
      <c r="FHY217" s="133"/>
      <c r="FHZ217" s="133"/>
      <c r="FIA217" s="134"/>
      <c r="FIB217" s="133"/>
      <c r="FIC217" s="133"/>
      <c r="FID217" s="133"/>
      <c r="FIE217" s="133"/>
      <c r="FIF217" s="133"/>
      <c r="FIG217" s="133"/>
      <c r="FIH217" s="133"/>
      <c r="FII217" s="133"/>
      <c r="FIJ217" s="133"/>
      <c r="FIK217" s="133"/>
      <c r="FIL217" s="133"/>
      <c r="FIM217" s="133"/>
      <c r="FIN217" s="133"/>
      <c r="FIO217" s="133"/>
      <c r="FIP217" s="133"/>
      <c r="FIQ217" s="133"/>
      <c r="FIR217" s="133"/>
      <c r="FIS217" s="133"/>
      <c r="FIT217" s="133"/>
      <c r="FIU217" s="133"/>
      <c r="FIV217" s="133"/>
      <c r="FIW217" s="134"/>
      <c r="FIX217" s="133"/>
      <c r="FIY217" s="133"/>
      <c r="FIZ217" s="133"/>
      <c r="FJA217" s="133"/>
      <c r="FJB217" s="133"/>
      <c r="FJC217" s="133"/>
      <c r="FJD217" s="133"/>
      <c r="FJE217" s="133"/>
      <c r="FJF217" s="133"/>
      <c r="FJG217" s="133"/>
      <c r="FJH217" s="133"/>
      <c r="FJI217" s="133"/>
      <c r="FJJ217" s="133"/>
      <c r="FJK217" s="133"/>
      <c r="FJL217" s="133"/>
      <c r="FJM217" s="133"/>
      <c r="FJN217" s="133"/>
      <c r="FJO217" s="133"/>
      <c r="FJP217" s="133"/>
      <c r="FJQ217" s="133"/>
      <c r="FJR217" s="133"/>
      <c r="FJS217" s="134"/>
      <c r="FJT217" s="133"/>
      <c r="FJU217" s="133"/>
      <c r="FJV217" s="133"/>
      <c r="FJW217" s="133"/>
      <c r="FJX217" s="133"/>
      <c r="FJY217" s="133"/>
      <c r="FJZ217" s="133"/>
      <c r="FKA217" s="133"/>
      <c r="FKB217" s="133"/>
      <c r="FKC217" s="133"/>
      <c r="FKD217" s="133"/>
      <c r="FKE217" s="133"/>
      <c r="FKF217" s="133"/>
      <c r="FKG217" s="133"/>
      <c r="FKH217" s="133"/>
      <c r="FKI217" s="133"/>
      <c r="FKJ217" s="133"/>
      <c r="FKK217" s="133"/>
      <c r="FKL217" s="133"/>
      <c r="FKM217" s="133"/>
      <c r="FKN217" s="133"/>
      <c r="FKO217" s="134"/>
      <c r="FKP217" s="133"/>
      <c r="FKQ217" s="133"/>
      <c r="FKR217" s="133"/>
      <c r="FKS217" s="133"/>
      <c r="FKT217" s="133"/>
      <c r="FKU217" s="133"/>
      <c r="FKV217" s="133"/>
      <c r="FKW217" s="133"/>
      <c r="FKX217" s="133"/>
      <c r="FKY217" s="133"/>
      <c r="FKZ217" s="133"/>
      <c r="FLA217" s="133"/>
      <c r="FLB217" s="133"/>
      <c r="FLC217" s="133"/>
      <c r="FLD217" s="133"/>
      <c r="FLE217" s="133"/>
      <c r="FLF217" s="133"/>
      <c r="FLG217" s="133"/>
      <c r="FLH217" s="133"/>
      <c r="FLI217" s="133"/>
      <c r="FLJ217" s="133"/>
      <c r="FLK217" s="134"/>
      <c r="FLL217" s="133"/>
      <c r="FLM217" s="133"/>
      <c r="FLN217" s="133"/>
      <c r="FLO217" s="133"/>
      <c r="FLP217" s="133"/>
      <c r="FLQ217" s="133"/>
      <c r="FLR217" s="133"/>
      <c r="FLS217" s="133"/>
      <c r="FLT217" s="133"/>
      <c r="FLU217" s="133"/>
      <c r="FLV217" s="133"/>
      <c r="FLW217" s="133"/>
      <c r="FLX217" s="133"/>
      <c r="FLY217" s="133"/>
      <c r="FLZ217" s="133"/>
      <c r="FMA217" s="133"/>
      <c r="FMB217" s="133"/>
      <c r="FMC217" s="133"/>
      <c r="FMD217" s="133"/>
      <c r="FME217" s="133"/>
      <c r="FMF217" s="133"/>
      <c r="FMG217" s="134"/>
      <c r="FMH217" s="133"/>
      <c r="FMI217" s="133"/>
      <c r="FMJ217" s="133"/>
      <c r="FMK217" s="133"/>
      <c r="FML217" s="133"/>
      <c r="FMM217" s="133"/>
      <c r="FMN217" s="133"/>
      <c r="FMO217" s="133"/>
      <c r="FMP217" s="133"/>
      <c r="FMQ217" s="133"/>
      <c r="FMR217" s="133"/>
      <c r="FMS217" s="133"/>
      <c r="FMT217" s="133"/>
      <c r="FMU217" s="133"/>
      <c r="FMV217" s="133"/>
      <c r="FMW217" s="133"/>
      <c r="FMX217" s="133"/>
      <c r="FMY217" s="133"/>
      <c r="FMZ217" s="133"/>
      <c r="FNA217" s="133"/>
      <c r="FNB217" s="133"/>
      <c r="FNC217" s="134"/>
      <c r="FND217" s="133"/>
      <c r="FNE217" s="133"/>
      <c r="FNF217" s="133"/>
      <c r="FNG217" s="133"/>
      <c r="FNH217" s="133"/>
      <c r="FNI217" s="133"/>
      <c r="FNJ217" s="133"/>
      <c r="FNK217" s="133"/>
      <c r="FNL217" s="133"/>
      <c r="FNM217" s="133"/>
      <c r="FNN217" s="133"/>
      <c r="FNO217" s="133"/>
      <c r="FNP217" s="133"/>
      <c r="FNQ217" s="133"/>
      <c r="FNR217" s="133"/>
      <c r="FNS217" s="133"/>
      <c r="FNT217" s="133"/>
      <c r="FNU217" s="133"/>
      <c r="FNV217" s="133"/>
      <c r="FNW217" s="133"/>
      <c r="FNX217" s="133"/>
      <c r="FNY217" s="134"/>
      <c r="FNZ217" s="133"/>
      <c r="FOA217" s="133"/>
      <c r="FOB217" s="133"/>
      <c r="FOC217" s="133"/>
      <c r="FOD217" s="133"/>
      <c r="FOE217" s="133"/>
      <c r="FOF217" s="133"/>
      <c r="FOG217" s="133"/>
      <c r="FOH217" s="133"/>
      <c r="FOI217" s="133"/>
      <c r="FOJ217" s="133"/>
      <c r="FOK217" s="133"/>
      <c r="FOL217" s="133"/>
      <c r="FOM217" s="133"/>
      <c r="FON217" s="133"/>
      <c r="FOO217" s="133"/>
      <c r="FOP217" s="133"/>
      <c r="FOQ217" s="133"/>
      <c r="FOR217" s="133"/>
      <c r="FOS217" s="133"/>
      <c r="FOT217" s="133"/>
      <c r="FOU217" s="134"/>
      <c r="FOV217" s="133"/>
      <c r="FOW217" s="133"/>
      <c r="FOX217" s="133"/>
      <c r="FOY217" s="133"/>
      <c r="FOZ217" s="133"/>
      <c r="FPA217" s="133"/>
      <c r="FPB217" s="133"/>
      <c r="FPC217" s="133"/>
      <c r="FPD217" s="133"/>
      <c r="FPE217" s="133"/>
      <c r="FPF217" s="133"/>
      <c r="FPG217" s="133"/>
      <c r="FPH217" s="133"/>
      <c r="FPI217" s="133"/>
      <c r="FPJ217" s="133"/>
      <c r="FPK217" s="133"/>
      <c r="FPL217" s="133"/>
      <c r="FPM217" s="133"/>
      <c r="FPN217" s="133"/>
      <c r="FPO217" s="133"/>
      <c r="FPP217" s="133"/>
      <c r="FPQ217" s="134"/>
      <c r="FPR217" s="133"/>
      <c r="FPS217" s="133"/>
      <c r="FPT217" s="133"/>
      <c r="FPU217" s="133"/>
      <c r="FPV217" s="133"/>
      <c r="FPW217" s="133"/>
      <c r="FPX217" s="133"/>
      <c r="FPY217" s="133"/>
      <c r="FPZ217" s="133"/>
      <c r="FQA217" s="133"/>
      <c r="FQB217" s="133"/>
      <c r="FQC217" s="133"/>
      <c r="FQD217" s="133"/>
      <c r="FQE217" s="133"/>
      <c r="FQF217" s="133"/>
      <c r="FQG217" s="133"/>
      <c r="FQH217" s="133"/>
      <c r="FQI217" s="133"/>
      <c r="FQJ217" s="133"/>
      <c r="FQK217" s="133"/>
      <c r="FQL217" s="133"/>
      <c r="FQM217" s="134"/>
      <c r="FQN217" s="133"/>
      <c r="FQO217" s="133"/>
      <c r="FQP217" s="133"/>
      <c r="FQQ217" s="133"/>
      <c r="FQR217" s="133"/>
      <c r="FQS217" s="133"/>
      <c r="FQT217" s="133"/>
      <c r="FQU217" s="133"/>
      <c r="FQV217" s="133"/>
      <c r="FQW217" s="133"/>
      <c r="FQX217" s="133"/>
      <c r="FQY217" s="133"/>
      <c r="FQZ217" s="133"/>
      <c r="FRA217" s="133"/>
      <c r="FRB217" s="133"/>
      <c r="FRC217" s="133"/>
      <c r="FRD217" s="133"/>
      <c r="FRE217" s="133"/>
      <c r="FRF217" s="133"/>
      <c r="FRG217" s="133"/>
      <c r="FRH217" s="133"/>
      <c r="FRI217" s="134"/>
      <c r="FRJ217" s="133"/>
      <c r="FRK217" s="133"/>
      <c r="FRL217" s="133"/>
      <c r="FRM217" s="133"/>
      <c r="FRN217" s="133"/>
      <c r="FRO217" s="133"/>
      <c r="FRP217" s="133"/>
      <c r="FRQ217" s="133"/>
      <c r="FRR217" s="133"/>
      <c r="FRS217" s="133"/>
      <c r="FRT217" s="133"/>
      <c r="FRU217" s="133"/>
      <c r="FRV217" s="133"/>
      <c r="FRW217" s="133"/>
      <c r="FRX217" s="133"/>
      <c r="FRY217" s="133"/>
      <c r="FRZ217" s="133"/>
      <c r="FSA217" s="133"/>
      <c r="FSB217" s="133"/>
      <c r="FSC217" s="133"/>
      <c r="FSD217" s="133"/>
      <c r="FSE217" s="134"/>
      <c r="FSF217" s="133"/>
      <c r="FSG217" s="133"/>
      <c r="FSH217" s="133"/>
      <c r="FSI217" s="133"/>
      <c r="FSJ217" s="133"/>
      <c r="FSK217" s="133"/>
      <c r="FSL217" s="133"/>
      <c r="FSM217" s="133"/>
      <c r="FSN217" s="133"/>
      <c r="FSO217" s="133"/>
      <c r="FSP217" s="133"/>
      <c r="FSQ217" s="133"/>
      <c r="FSR217" s="133"/>
      <c r="FSS217" s="133"/>
      <c r="FST217" s="133"/>
      <c r="FSU217" s="133"/>
      <c r="FSV217" s="133"/>
      <c r="FSW217" s="133"/>
      <c r="FSX217" s="133"/>
      <c r="FSY217" s="133"/>
      <c r="FSZ217" s="133"/>
      <c r="FTA217" s="134"/>
      <c r="FTB217" s="133"/>
      <c r="FTC217" s="133"/>
      <c r="FTD217" s="133"/>
      <c r="FTE217" s="133"/>
      <c r="FTF217" s="133"/>
      <c r="FTG217" s="133"/>
      <c r="FTH217" s="133"/>
      <c r="FTI217" s="133"/>
      <c r="FTJ217" s="133"/>
      <c r="FTK217" s="133"/>
      <c r="FTL217" s="133"/>
      <c r="FTM217" s="133"/>
      <c r="FTN217" s="133"/>
      <c r="FTO217" s="133"/>
      <c r="FTP217" s="133"/>
      <c r="FTQ217" s="133"/>
      <c r="FTR217" s="133"/>
      <c r="FTS217" s="133"/>
      <c r="FTT217" s="133"/>
      <c r="FTU217" s="133"/>
      <c r="FTV217" s="133"/>
      <c r="FTW217" s="134"/>
      <c r="FTX217" s="133"/>
      <c r="FTY217" s="133"/>
      <c r="FTZ217" s="133"/>
      <c r="FUA217" s="133"/>
      <c r="FUB217" s="133"/>
      <c r="FUC217" s="133"/>
      <c r="FUD217" s="133"/>
      <c r="FUE217" s="133"/>
      <c r="FUF217" s="133"/>
      <c r="FUG217" s="133"/>
      <c r="FUH217" s="133"/>
      <c r="FUI217" s="133"/>
      <c r="FUJ217" s="133"/>
      <c r="FUK217" s="133"/>
      <c r="FUL217" s="133"/>
      <c r="FUM217" s="133"/>
      <c r="FUN217" s="133"/>
      <c r="FUO217" s="133"/>
      <c r="FUP217" s="133"/>
      <c r="FUQ217" s="133"/>
      <c r="FUR217" s="133"/>
      <c r="FUS217" s="134"/>
      <c r="FUT217" s="133"/>
      <c r="FUU217" s="133"/>
      <c r="FUV217" s="133"/>
      <c r="FUW217" s="133"/>
      <c r="FUX217" s="133"/>
      <c r="FUY217" s="133"/>
      <c r="FUZ217" s="133"/>
      <c r="FVA217" s="133"/>
      <c r="FVB217" s="133"/>
      <c r="FVC217" s="133"/>
      <c r="FVD217" s="133"/>
      <c r="FVE217" s="133"/>
      <c r="FVF217" s="133"/>
      <c r="FVG217" s="133"/>
      <c r="FVH217" s="133"/>
      <c r="FVI217" s="133"/>
      <c r="FVJ217" s="133"/>
      <c r="FVK217" s="133"/>
      <c r="FVL217" s="133"/>
      <c r="FVM217" s="133"/>
      <c r="FVN217" s="133"/>
      <c r="FVO217" s="134"/>
      <c r="FVP217" s="133"/>
      <c r="FVQ217" s="133"/>
      <c r="FVR217" s="133"/>
      <c r="FVS217" s="133"/>
      <c r="FVT217" s="133"/>
      <c r="FVU217" s="133"/>
      <c r="FVV217" s="133"/>
      <c r="FVW217" s="133"/>
      <c r="FVX217" s="133"/>
      <c r="FVY217" s="133"/>
      <c r="FVZ217" s="133"/>
      <c r="FWA217" s="133"/>
      <c r="FWB217" s="133"/>
      <c r="FWC217" s="133"/>
      <c r="FWD217" s="133"/>
      <c r="FWE217" s="133"/>
      <c r="FWF217" s="133"/>
      <c r="FWG217" s="133"/>
      <c r="FWH217" s="133"/>
      <c r="FWI217" s="133"/>
      <c r="FWJ217" s="133"/>
      <c r="FWK217" s="134"/>
      <c r="FWL217" s="133"/>
      <c r="FWM217" s="133"/>
      <c r="FWN217" s="133"/>
      <c r="FWO217" s="133"/>
      <c r="FWP217" s="133"/>
      <c r="FWQ217" s="133"/>
      <c r="FWR217" s="133"/>
      <c r="FWS217" s="133"/>
      <c r="FWT217" s="133"/>
      <c r="FWU217" s="133"/>
      <c r="FWV217" s="133"/>
      <c r="FWW217" s="133"/>
      <c r="FWX217" s="133"/>
      <c r="FWY217" s="133"/>
      <c r="FWZ217" s="133"/>
      <c r="FXA217" s="133"/>
      <c r="FXB217" s="133"/>
      <c r="FXC217" s="133"/>
      <c r="FXD217" s="133"/>
      <c r="FXE217" s="133"/>
      <c r="FXF217" s="133"/>
      <c r="FXG217" s="134"/>
      <c r="FXH217" s="133"/>
      <c r="FXI217" s="133"/>
      <c r="FXJ217" s="133"/>
      <c r="FXK217" s="133"/>
      <c r="FXL217" s="133"/>
      <c r="FXM217" s="133"/>
      <c r="FXN217" s="133"/>
      <c r="FXO217" s="133"/>
      <c r="FXP217" s="133"/>
      <c r="FXQ217" s="133"/>
      <c r="FXR217" s="133"/>
      <c r="FXS217" s="133"/>
      <c r="FXT217" s="133"/>
      <c r="FXU217" s="133"/>
      <c r="FXV217" s="133"/>
      <c r="FXW217" s="133"/>
      <c r="FXX217" s="133"/>
      <c r="FXY217" s="133"/>
      <c r="FXZ217" s="133"/>
      <c r="FYA217" s="133"/>
      <c r="FYB217" s="133"/>
      <c r="FYC217" s="134"/>
      <c r="FYD217" s="133"/>
      <c r="FYE217" s="133"/>
      <c r="FYF217" s="133"/>
      <c r="FYG217" s="133"/>
      <c r="FYH217" s="133"/>
      <c r="FYI217" s="133"/>
      <c r="FYJ217" s="133"/>
      <c r="FYK217" s="133"/>
      <c r="FYL217" s="133"/>
      <c r="FYM217" s="133"/>
      <c r="FYN217" s="133"/>
      <c r="FYO217" s="133"/>
      <c r="FYP217" s="133"/>
      <c r="FYQ217" s="133"/>
      <c r="FYR217" s="133"/>
      <c r="FYS217" s="133"/>
      <c r="FYT217" s="133"/>
      <c r="FYU217" s="133"/>
      <c r="FYV217" s="133"/>
      <c r="FYW217" s="133"/>
      <c r="FYX217" s="133"/>
      <c r="FYY217" s="134"/>
      <c r="FYZ217" s="133"/>
      <c r="FZA217" s="133"/>
      <c r="FZB217" s="133"/>
      <c r="FZC217" s="133"/>
      <c r="FZD217" s="133"/>
      <c r="FZE217" s="133"/>
      <c r="FZF217" s="133"/>
      <c r="FZG217" s="133"/>
      <c r="FZH217" s="133"/>
      <c r="FZI217" s="133"/>
      <c r="FZJ217" s="133"/>
      <c r="FZK217" s="133"/>
      <c r="FZL217" s="133"/>
      <c r="FZM217" s="133"/>
      <c r="FZN217" s="133"/>
      <c r="FZO217" s="133"/>
      <c r="FZP217" s="133"/>
      <c r="FZQ217" s="133"/>
      <c r="FZR217" s="133"/>
      <c r="FZS217" s="133"/>
      <c r="FZT217" s="133"/>
      <c r="FZU217" s="134"/>
      <c r="FZV217" s="133"/>
      <c r="FZW217" s="133"/>
      <c r="FZX217" s="133"/>
      <c r="FZY217" s="133"/>
      <c r="FZZ217" s="133"/>
      <c r="GAA217" s="133"/>
      <c r="GAB217" s="133"/>
      <c r="GAC217" s="133"/>
      <c r="GAD217" s="133"/>
      <c r="GAE217" s="133"/>
      <c r="GAF217" s="133"/>
      <c r="GAG217" s="133"/>
      <c r="GAH217" s="133"/>
      <c r="GAI217" s="133"/>
      <c r="GAJ217" s="133"/>
      <c r="GAK217" s="133"/>
      <c r="GAL217" s="133"/>
      <c r="GAM217" s="133"/>
      <c r="GAN217" s="133"/>
      <c r="GAO217" s="133"/>
      <c r="GAP217" s="133"/>
      <c r="GAQ217" s="134"/>
      <c r="GAR217" s="133"/>
      <c r="GAS217" s="133"/>
      <c r="GAT217" s="133"/>
      <c r="GAU217" s="133"/>
      <c r="GAV217" s="133"/>
      <c r="GAW217" s="133"/>
      <c r="GAX217" s="133"/>
      <c r="GAY217" s="133"/>
      <c r="GAZ217" s="133"/>
      <c r="GBA217" s="133"/>
      <c r="GBB217" s="133"/>
      <c r="GBC217" s="133"/>
      <c r="GBD217" s="133"/>
      <c r="GBE217" s="133"/>
      <c r="GBF217" s="133"/>
      <c r="GBG217" s="133"/>
      <c r="GBH217" s="133"/>
      <c r="GBI217" s="133"/>
      <c r="GBJ217" s="133"/>
      <c r="GBK217" s="133"/>
      <c r="GBL217" s="133"/>
      <c r="GBM217" s="134"/>
      <c r="GBN217" s="133"/>
      <c r="GBO217" s="133"/>
      <c r="GBP217" s="133"/>
      <c r="GBQ217" s="133"/>
      <c r="GBR217" s="133"/>
      <c r="GBS217" s="133"/>
      <c r="GBT217" s="133"/>
      <c r="GBU217" s="133"/>
      <c r="GBV217" s="133"/>
      <c r="GBW217" s="133"/>
      <c r="GBX217" s="133"/>
      <c r="GBY217" s="133"/>
      <c r="GBZ217" s="133"/>
      <c r="GCA217" s="133"/>
      <c r="GCB217" s="133"/>
      <c r="GCC217" s="133"/>
      <c r="GCD217" s="133"/>
      <c r="GCE217" s="133"/>
      <c r="GCF217" s="133"/>
      <c r="GCG217" s="133"/>
      <c r="GCH217" s="133"/>
      <c r="GCI217" s="134"/>
      <c r="GCJ217" s="133"/>
      <c r="GCK217" s="133"/>
      <c r="GCL217" s="133"/>
      <c r="GCM217" s="133"/>
      <c r="GCN217" s="133"/>
      <c r="GCO217" s="133"/>
      <c r="GCP217" s="133"/>
      <c r="GCQ217" s="133"/>
      <c r="GCR217" s="133"/>
      <c r="GCS217" s="133"/>
      <c r="GCT217" s="133"/>
      <c r="GCU217" s="133"/>
      <c r="GCV217" s="133"/>
      <c r="GCW217" s="133"/>
      <c r="GCX217" s="133"/>
      <c r="GCY217" s="133"/>
      <c r="GCZ217" s="133"/>
      <c r="GDA217" s="133"/>
      <c r="GDB217" s="133"/>
      <c r="GDC217" s="133"/>
      <c r="GDD217" s="133"/>
      <c r="GDE217" s="134"/>
      <c r="GDF217" s="133"/>
      <c r="GDG217" s="133"/>
      <c r="GDH217" s="133"/>
      <c r="GDI217" s="133"/>
      <c r="GDJ217" s="133"/>
      <c r="GDK217" s="133"/>
      <c r="GDL217" s="133"/>
      <c r="GDM217" s="133"/>
      <c r="GDN217" s="133"/>
      <c r="GDO217" s="133"/>
      <c r="GDP217" s="133"/>
      <c r="GDQ217" s="133"/>
      <c r="GDR217" s="133"/>
      <c r="GDS217" s="133"/>
      <c r="GDT217" s="133"/>
      <c r="GDU217" s="133"/>
      <c r="GDV217" s="133"/>
      <c r="GDW217" s="133"/>
      <c r="GDX217" s="133"/>
      <c r="GDY217" s="133"/>
      <c r="GDZ217" s="133"/>
      <c r="GEA217" s="134"/>
      <c r="GEB217" s="133"/>
      <c r="GEC217" s="133"/>
      <c r="GED217" s="133"/>
      <c r="GEE217" s="133"/>
      <c r="GEF217" s="133"/>
      <c r="GEG217" s="133"/>
      <c r="GEH217" s="133"/>
      <c r="GEI217" s="133"/>
      <c r="GEJ217" s="133"/>
      <c r="GEK217" s="133"/>
      <c r="GEL217" s="133"/>
      <c r="GEM217" s="133"/>
      <c r="GEN217" s="133"/>
      <c r="GEO217" s="133"/>
      <c r="GEP217" s="133"/>
      <c r="GEQ217" s="133"/>
      <c r="GER217" s="133"/>
      <c r="GES217" s="133"/>
      <c r="GET217" s="133"/>
      <c r="GEU217" s="133"/>
      <c r="GEV217" s="133"/>
      <c r="GEW217" s="134"/>
      <c r="GEX217" s="133"/>
      <c r="GEY217" s="133"/>
      <c r="GEZ217" s="133"/>
      <c r="GFA217" s="133"/>
      <c r="GFB217" s="133"/>
      <c r="GFC217" s="133"/>
      <c r="GFD217" s="133"/>
      <c r="GFE217" s="133"/>
      <c r="GFF217" s="133"/>
      <c r="GFG217" s="133"/>
      <c r="GFH217" s="133"/>
      <c r="GFI217" s="133"/>
      <c r="GFJ217" s="133"/>
      <c r="GFK217" s="133"/>
      <c r="GFL217" s="133"/>
      <c r="GFM217" s="133"/>
      <c r="GFN217" s="133"/>
      <c r="GFO217" s="133"/>
      <c r="GFP217" s="133"/>
      <c r="GFQ217" s="133"/>
      <c r="GFR217" s="133"/>
      <c r="GFS217" s="134"/>
      <c r="GFT217" s="133"/>
      <c r="GFU217" s="133"/>
      <c r="GFV217" s="133"/>
      <c r="GFW217" s="133"/>
      <c r="GFX217" s="133"/>
      <c r="GFY217" s="133"/>
      <c r="GFZ217" s="133"/>
      <c r="GGA217" s="133"/>
      <c r="GGB217" s="133"/>
      <c r="GGC217" s="133"/>
      <c r="GGD217" s="133"/>
      <c r="GGE217" s="133"/>
      <c r="GGF217" s="133"/>
      <c r="GGG217" s="133"/>
      <c r="GGH217" s="133"/>
      <c r="GGI217" s="133"/>
      <c r="GGJ217" s="133"/>
      <c r="GGK217" s="133"/>
      <c r="GGL217" s="133"/>
      <c r="GGM217" s="133"/>
      <c r="GGN217" s="133"/>
      <c r="GGO217" s="134"/>
      <c r="GGP217" s="133"/>
      <c r="GGQ217" s="133"/>
      <c r="GGR217" s="133"/>
      <c r="GGS217" s="133"/>
      <c r="GGT217" s="133"/>
      <c r="GGU217" s="133"/>
      <c r="GGV217" s="133"/>
      <c r="GGW217" s="133"/>
      <c r="GGX217" s="133"/>
      <c r="GGY217" s="133"/>
      <c r="GGZ217" s="133"/>
      <c r="GHA217" s="133"/>
      <c r="GHB217" s="133"/>
      <c r="GHC217" s="133"/>
      <c r="GHD217" s="133"/>
      <c r="GHE217" s="133"/>
      <c r="GHF217" s="133"/>
      <c r="GHG217" s="133"/>
      <c r="GHH217" s="133"/>
      <c r="GHI217" s="133"/>
      <c r="GHJ217" s="133"/>
      <c r="GHK217" s="134"/>
      <c r="GHL217" s="133"/>
      <c r="GHM217" s="133"/>
      <c r="GHN217" s="133"/>
      <c r="GHO217" s="133"/>
      <c r="GHP217" s="133"/>
      <c r="GHQ217" s="133"/>
      <c r="GHR217" s="133"/>
      <c r="GHS217" s="133"/>
      <c r="GHT217" s="133"/>
      <c r="GHU217" s="133"/>
      <c r="GHV217" s="133"/>
      <c r="GHW217" s="133"/>
      <c r="GHX217" s="133"/>
      <c r="GHY217" s="133"/>
      <c r="GHZ217" s="133"/>
      <c r="GIA217" s="133"/>
      <c r="GIB217" s="133"/>
      <c r="GIC217" s="133"/>
      <c r="GID217" s="133"/>
      <c r="GIE217" s="133"/>
      <c r="GIF217" s="133"/>
      <c r="GIG217" s="134"/>
      <c r="GIH217" s="133"/>
      <c r="GII217" s="133"/>
      <c r="GIJ217" s="133"/>
      <c r="GIK217" s="133"/>
      <c r="GIL217" s="133"/>
      <c r="GIM217" s="133"/>
      <c r="GIN217" s="133"/>
      <c r="GIO217" s="133"/>
      <c r="GIP217" s="133"/>
      <c r="GIQ217" s="133"/>
      <c r="GIR217" s="133"/>
      <c r="GIS217" s="133"/>
      <c r="GIT217" s="133"/>
      <c r="GIU217" s="133"/>
      <c r="GIV217" s="133"/>
      <c r="GIW217" s="133"/>
      <c r="GIX217" s="133"/>
      <c r="GIY217" s="133"/>
      <c r="GIZ217" s="133"/>
      <c r="GJA217" s="133"/>
      <c r="GJB217" s="133"/>
      <c r="GJC217" s="134"/>
      <c r="GJD217" s="133"/>
      <c r="GJE217" s="133"/>
      <c r="GJF217" s="133"/>
      <c r="GJG217" s="133"/>
      <c r="GJH217" s="133"/>
      <c r="GJI217" s="133"/>
      <c r="GJJ217" s="133"/>
      <c r="GJK217" s="133"/>
      <c r="GJL217" s="133"/>
      <c r="GJM217" s="133"/>
      <c r="GJN217" s="133"/>
      <c r="GJO217" s="133"/>
      <c r="GJP217" s="133"/>
      <c r="GJQ217" s="133"/>
      <c r="GJR217" s="133"/>
      <c r="GJS217" s="133"/>
      <c r="GJT217" s="133"/>
      <c r="GJU217" s="133"/>
      <c r="GJV217" s="133"/>
      <c r="GJW217" s="133"/>
      <c r="GJX217" s="133"/>
      <c r="GJY217" s="134"/>
      <c r="GJZ217" s="133"/>
      <c r="GKA217" s="133"/>
      <c r="GKB217" s="133"/>
      <c r="GKC217" s="133"/>
      <c r="GKD217" s="133"/>
      <c r="GKE217" s="133"/>
      <c r="GKF217" s="133"/>
      <c r="GKG217" s="133"/>
      <c r="GKH217" s="133"/>
      <c r="GKI217" s="133"/>
      <c r="GKJ217" s="133"/>
      <c r="GKK217" s="133"/>
      <c r="GKL217" s="133"/>
      <c r="GKM217" s="133"/>
      <c r="GKN217" s="133"/>
      <c r="GKO217" s="133"/>
      <c r="GKP217" s="133"/>
      <c r="GKQ217" s="133"/>
      <c r="GKR217" s="133"/>
      <c r="GKS217" s="133"/>
      <c r="GKT217" s="133"/>
      <c r="GKU217" s="134"/>
      <c r="GKV217" s="133"/>
      <c r="GKW217" s="133"/>
      <c r="GKX217" s="133"/>
      <c r="GKY217" s="133"/>
      <c r="GKZ217" s="133"/>
      <c r="GLA217" s="133"/>
      <c r="GLB217" s="133"/>
      <c r="GLC217" s="133"/>
      <c r="GLD217" s="133"/>
      <c r="GLE217" s="133"/>
      <c r="GLF217" s="133"/>
      <c r="GLG217" s="133"/>
      <c r="GLH217" s="133"/>
      <c r="GLI217" s="133"/>
      <c r="GLJ217" s="133"/>
      <c r="GLK217" s="133"/>
      <c r="GLL217" s="133"/>
      <c r="GLM217" s="133"/>
      <c r="GLN217" s="133"/>
      <c r="GLO217" s="133"/>
      <c r="GLP217" s="133"/>
      <c r="GLQ217" s="134"/>
      <c r="GLR217" s="133"/>
      <c r="GLS217" s="133"/>
      <c r="GLT217" s="133"/>
      <c r="GLU217" s="133"/>
      <c r="GLV217" s="133"/>
      <c r="GLW217" s="133"/>
      <c r="GLX217" s="133"/>
      <c r="GLY217" s="133"/>
      <c r="GLZ217" s="133"/>
      <c r="GMA217" s="133"/>
      <c r="GMB217" s="133"/>
      <c r="GMC217" s="133"/>
      <c r="GMD217" s="133"/>
      <c r="GME217" s="133"/>
      <c r="GMF217" s="133"/>
      <c r="GMG217" s="133"/>
      <c r="GMH217" s="133"/>
      <c r="GMI217" s="133"/>
      <c r="GMJ217" s="133"/>
      <c r="GMK217" s="133"/>
      <c r="GML217" s="133"/>
      <c r="GMM217" s="134"/>
      <c r="GMN217" s="133"/>
      <c r="GMO217" s="133"/>
      <c r="GMP217" s="133"/>
      <c r="GMQ217" s="133"/>
      <c r="GMR217" s="133"/>
      <c r="GMS217" s="133"/>
      <c r="GMT217" s="133"/>
      <c r="GMU217" s="133"/>
      <c r="GMV217" s="133"/>
      <c r="GMW217" s="133"/>
      <c r="GMX217" s="133"/>
      <c r="GMY217" s="133"/>
      <c r="GMZ217" s="133"/>
      <c r="GNA217" s="133"/>
      <c r="GNB217" s="133"/>
      <c r="GNC217" s="133"/>
      <c r="GND217" s="133"/>
      <c r="GNE217" s="133"/>
      <c r="GNF217" s="133"/>
      <c r="GNG217" s="133"/>
      <c r="GNH217" s="133"/>
      <c r="GNI217" s="134"/>
      <c r="GNJ217" s="133"/>
      <c r="GNK217" s="133"/>
      <c r="GNL217" s="133"/>
      <c r="GNM217" s="133"/>
      <c r="GNN217" s="133"/>
      <c r="GNO217" s="133"/>
      <c r="GNP217" s="133"/>
      <c r="GNQ217" s="133"/>
      <c r="GNR217" s="133"/>
      <c r="GNS217" s="133"/>
      <c r="GNT217" s="133"/>
      <c r="GNU217" s="133"/>
      <c r="GNV217" s="133"/>
      <c r="GNW217" s="133"/>
      <c r="GNX217" s="133"/>
      <c r="GNY217" s="133"/>
      <c r="GNZ217" s="133"/>
      <c r="GOA217" s="133"/>
      <c r="GOB217" s="133"/>
      <c r="GOC217" s="133"/>
      <c r="GOD217" s="133"/>
      <c r="GOE217" s="134"/>
      <c r="GOF217" s="133"/>
      <c r="GOG217" s="133"/>
      <c r="GOH217" s="133"/>
      <c r="GOI217" s="133"/>
      <c r="GOJ217" s="133"/>
      <c r="GOK217" s="133"/>
      <c r="GOL217" s="133"/>
      <c r="GOM217" s="133"/>
      <c r="GON217" s="133"/>
      <c r="GOO217" s="133"/>
      <c r="GOP217" s="133"/>
      <c r="GOQ217" s="133"/>
      <c r="GOR217" s="133"/>
      <c r="GOS217" s="133"/>
      <c r="GOT217" s="133"/>
      <c r="GOU217" s="133"/>
      <c r="GOV217" s="133"/>
      <c r="GOW217" s="133"/>
      <c r="GOX217" s="133"/>
      <c r="GOY217" s="133"/>
      <c r="GOZ217" s="133"/>
      <c r="GPA217" s="134"/>
      <c r="GPB217" s="133"/>
      <c r="GPC217" s="133"/>
      <c r="GPD217" s="133"/>
      <c r="GPE217" s="133"/>
      <c r="GPF217" s="133"/>
      <c r="GPG217" s="133"/>
      <c r="GPH217" s="133"/>
      <c r="GPI217" s="133"/>
      <c r="GPJ217" s="133"/>
      <c r="GPK217" s="133"/>
      <c r="GPL217" s="133"/>
      <c r="GPM217" s="133"/>
      <c r="GPN217" s="133"/>
      <c r="GPO217" s="133"/>
      <c r="GPP217" s="133"/>
      <c r="GPQ217" s="133"/>
      <c r="GPR217" s="133"/>
      <c r="GPS217" s="133"/>
      <c r="GPT217" s="133"/>
      <c r="GPU217" s="133"/>
      <c r="GPV217" s="133"/>
      <c r="GPW217" s="134"/>
      <c r="GPX217" s="133"/>
      <c r="GPY217" s="133"/>
      <c r="GPZ217" s="133"/>
      <c r="GQA217" s="133"/>
      <c r="GQB217" s="133"/>
      <c r="GQC217" s="133"/>
      <c r="GQD217" s="133"/>
      <c r="GQE217" s="133"/>
      <c r="GQF217" s="133"/>
      <c r="GQG217" s="133"/>
      <c r="GQH217" s="133"/>
      <c r="GQI217" s="133"/>
      <c r="GQJ217" s="133"/>
      <c r="GQK217" s="133"/>
      <c r="GQL217" s="133"/>
      <c r="GQM217" s="133"/>
      <c r="GQN217" s="133"/>
      <c r="GQO217" s="133"/>
      <c r="GQP217" s="133"/>
      <c r="GQQ217" s="133"/>
      <c r="GQR217" s="133"/>
      <c r="GQS217" s="134"/>
      <c r="GQT217" s="133"/>
      <c r="GQU217" s="133"/>
      <c r="GQV217" s="133"/>
      <c r="GQW217" s="133"/>
      <c r="GQX217" s="133"/>
      <c r="GQY217" s="133"/>
      <c r="GQZ217" s="133"/>
      <c r="GRA217" s="133"/>
      <c r="GRB217" s="133"/>
      <c r="GRC217" s="133"/>
      <c r="GRD217" s="133"/>
      <c r="GRE217" s="133"/>
      <c r="GRF217" s="133"/>
      <c r="GRG217" s="133"/>
      <c r="GRH217" s="133"/>
      <c r="GRI217" s="133"/>
      <c r="GRJ217" s="133"/>
      <c r="GRK217" s="133"/>
      <c r="GRL217" s="133"/>
      <c r="GRM217" s="133"/>
      <c r="GRN217" s="133"/>
      <c r="GRO217" s="134"/>
      <c r="GRP217" s="133"/>
      <c r="GRQ217" s="133"/>
      <c r="GRR217" s="133"/>
      <c r="GRS217" s="133"/>
      <c r="GRT217" s="133"/>
      <c r="GRU217" s="133"/>
      <c r="GRV217" s="133"/>
      <c r="GRW217" s="133"/>
      <c r="GRX217" s="133"/>
      <c r="GRY217" s="133"/>
      <c r="GRZ217" s="133"/>
      <c r="GSA217" s="133"/>
      <c r="GSB217" s="133"/>
      <c r="GSC217" s="133"/>
      <c r="GSD217" s="133"/>
      <c r="GSE217" s="133"/>
      <c r="GSF217" s="133"/>
      <c r="GSG217" s="133"/>
      <c r="GSH217" s="133"/>
      <c r="GSI217" s="133"/>
      <c r="GSJ217" s="133"/>
      <c r="GSK217" s="134"/>
      <c r="GSL217" s="133"/>
      <c r="GSM217" s="133"/>
      <c r="GSN217" s="133"/>
      <c r="GSO217" s="133"/>
      <c r="GSP217" s="133"/>
      <c r="GSQ217" s="133"/>
      <c r="GSR217" s="133"/>
      <c r="GSS217" s="133"/>
      <c r="GST217" s="133"/>
      <c r="GSU217" s="133"/>
      <c r="GSV217" s="133"/>
      <c r="GSW217" s="133"/>
      <c r="GSX217" s="133"/>
      <c r="GSY217" s="133"/>
      <c r="GSZ217" s="133"/>
      <c r="GTA217" s="133"/>
      <c r="GTB217" s="133"/>
      <c r="GTC217" s="133"/>
      <c r="GTD217" s="133"/>
      <c r="GTE217" s="133"/>
      <c r="GTF217" s="133"/>
      <c r="GTG217" s="134"/>
      <c r="GTH217" s="133"/>
      <c r="GTI217" s="133"/>
      <c r="GTJ217" s="133"/>
      <c r="GTK217" s="133"/>
      <c r="GTL217" s="133"/>
      <c r="GTM217" s="133"/>
      <c r="GTN217" s="133"/>
      <c r="GTO217" s="133"/>
      <c r="GTP217" s="133"/>
      <c r="GTQ217" s="133"/>
      <c r="GTR217" s="133"/>
      <c r="GTS217" s="133"/>
      <c r="GTT217" s="133"/>
      <c r="GTU217" s="133"/>
      <c r="GTV217" s="133"/>
      <c r="GTW217" s="133"/>
      <c r="GTX217" s="133"/>
      <c r="GTY217" s="133"/>
      <c r="GTZ217" s="133"/>
      <c r="GUA217" s="133"/>
      <c r="GUB217" s="133"/>
      <c r="GUC217" s="134"/>
      <c r="GUD217" s="133"/>
      <c r="GUE217" s="133"/>
      <c r="GUF217" s="133"/>
      <c r="GUG217" s="133"/>
      <c r="GUH217" s="133"/>
      <c r="GUI217" s="133"/>
      <c r="GUJ217" s="133"/>
      <c r="GUK217" s="133"/>
      <c r="GUL217" s="133"/>
      <c r="GUM217" s="133"/>
      <c r="GUN217" s="133"/>
      <c r="GUO217" s="133"/>
      <c r="GUP217" s="133"/>
      <c r="GUQ217" s="133"/>
      <c r="GUR217" s="133"/>
      <c r="GUS217" s="133"/>
      <c r="GUT217" s="133"/>
      <c r="GUU217" s="133"/>
      <c r="GUV217" s="133"/>
      <c r="GUW217" s="133"/>
      <c r="GUX217" s="133"/>
      <c r="GUY217" s="134"/>
      <c r="GUZ217" s="133"/>
      <c r="GVA217" s="133"/>
      <c r="GVB217" s="133"/>
      <c r="GVC217" s="133"/>
      <c r="GVD217" s="133"/>
      <c r="GVE217" s="133"/>
      <c r="GVF217" s="133"/>
      <c r="GVG217" s="133"/>
      <c r="GVH217" s="133"/>
      <c r="GVI217" s="133"/>
      <c r="GVJ217" s="133"/>
      <c r="GVK217" s="133"/>
      <c r="GVL217" s="133"/>
      <c r="GVM217" s="133"/>
      <c r="GVN217" s="133"/>
      <c r="GVO217" s="133"/>
      <c r="GVP217" s="133"/>
      <c r="GVQ217" s="133"/>
      <c r="GVR217" s="133"/>
      <c r="GVS217" s="133"/>
      <c r="GVT217" s="133"/>
      <c r="GVU217" s="134"/>
      <c r="GVV217" s="133"/>
      <c r="GVW217" s="133"/>
      <c r="GVX217" s="133"/>
      <c r="GVY217" s="133"/>
      <c r="GVZ217" s="133"/>
      <c r="GWA217" s="133"/>
      <c r="GWB217" s="133"/>
      <c r="GWC217" s="133"/>
      <c r="GWD217" s="133"/>
      <c r="GWE217" s="133"/>
      <c r="GWF217" s="133"/>
      <c r="GWG217" s="133"/>
      <c r="GWH217" s="133"/>
      <c r="GWI217" s="133"/>
      <c r="GWJ217" s="133"/>
      <c r="GWK217" s="133"/>
      <c r="GWL217" s="133"/>
      <c r="GWM217" s="133"/>
      <c r="GWN217" s="133"/>
      <c r="GWO217" s="133"/>
      <c r="GWP217" s="133"/>
      <c r="GWQ217" s="134"/>
      <c r="GWR217" s="133"/>
      <c r="GWS217" s="133"/>
      <c r="GWT217" s="133"/>
      <c r="GWU217" s="133"/>
      <c r="GWV217" s="133"/>
      <c r="GWW217" s="133"/>
      <c r="GWX217" s="133"/>
      <c r="GWY217" s="133"/>
      <c r="GWZ217" s="133"/>
      <c r="GXA217" s="133"/>
      <c r="GXB217" s="133"/>
      <c r="GXC217" s="133"/>
      <c r="GXD217" s="133"/>
      <c r="GXE217" s="133"/>
      <c r="GXF217" s="133"/>
      <c r="GXG217" s="133"/>
      <c r="GXH217" s="133"/>
      <c r="GXI217" s="133"/>
      <c r="GXJ217" s="133"/>
      <c r="GXK217" s="133"/>
      <c r="GXL217" s="133"/>
      <c r="GXM217" s="134"/>
      <c r="GXN217" s="133"/>
      <c r="GXO217" s="133"/>
      <c r="GXP217" s="133"/>
      <c r="GXQ217" s="133"/>
      <c r="GXR217" s="133"/>
      <c r="GXS217" s="133"/>
      <c r="GXT217" s="133"/>
      <c r="GXU217" s="133"/>
      <c r="GXV217" s="133"/>
      <c r="GXW217" s="133"/>
      <c r="GXX217" s="133"/>
      <c r="GXY217" s="133"/>
      <c r="GXZ217" s="133"/>
      <c r="GYA217" s="133"/>
      <c r="GYB217" s="133"/>
      <c r="GYC217" s="133"/>
      <c r="GYD217" s="133"/>
      <c r="GYE217" s="133"/>
      <c r="GYF217" s="133"/>
      <c r="GYG217" s="133"/>
      <c r="GYH217" s="133"/>
      <c r="GYI217" s="134"/>
      <c r="GYJ217" s="133"/>
      <c r="GYK217" s="133"/>
      <c r="GYL217" s="133"/>
      <c r="GYM217" s="133"/>
      <c r="GYN217" s="133"/>
      <c r="GYO217" s="133"/>
      <c r="GYP217" s="133"/>
      <c r="GYQ217" s="133"/>
      <c r="GYR217" s="133"/>
      <c r="GYS217" s="133"/>
      <c r="GYT217" s="133"/>
      <c r="GYU217" s="133"/>
      <c r="GYV217" s="133"/>
      <c r="GYW217" s="133"/>
      <c r="GYX217" s="133"/>
      <c r="GYY217" s="133"/>
      <c r="GYZ217" s="133"/>
      <c r="GZA217" s="133"/>
      <c r="GZB217" s="133"/>
      <c r="GZC217" s="133"/>
      <c r="GZD217" s="133"/>
      <c r="GZE217" s="134"/>
      <c r="GZF217" s="133"/>
      <c r="GZG217" s="133"/>
      <c r="GZH217" s="133"/>
      <c r="GZI217" s="133"/>
      <c r="GZJ217" s="133"/>
      <c r="GZK217" s="133"/>
      <c r="GZL217" s="133"/>
      <c r="GZM217" s="133"/>
      <c r="GZN217" s="133"/>
      <c r="GZO217" s="133"/>
      <c r="GZP217" s="133"/>
      <c r="GZQ217" s="133"/>
      <c r="GZR217" s="133"/>
      <c r="GZS217" s="133"/>
      <c r="GZT217" s="133"/>
      <c r="GZU217" s="133"/>
      <c r="GZV217" s="133"/>
      <c r="GZW217" s="133"/>
      <c r="GZX217" s="133"/>
      <c r="GZY217" s="133"/>
      <c r="GZZ217" s="133"/>
      <c r="HAA217" s="134"/>
      <c r="HAB217" s="133"/>
      <c r="HAC217" s="133"/>
      <c r="HAD217" s="133"/>
      <c r="HAE217" s="133"/>
      <c r="HAF217" s="133"/>
      <c r="HAG217" s="133"/>
      <c r="HAH217" s="133"/>
      <c r="HAI217" s="133"/>
      <c r="HAJ217" s="133"/>
      <c r="HAK217" s="133"/>
      <c r="HAL217" s="133"/>
      <c r="HAM217" s="133"/>
      <c r="HAN217" s="133"/>
      <c r="HAO217" s="133"/>
      <c r="HAP217" s="133"/>
      <c r="HAQ217" s="133"/>
      <c r="HAR217" s="133"/>
      <c r="HAS217" s="133"/>
      <c r="HAT217" s="133"/>
      <c r="HAU217" s="133"/>
      <c r="HAV217" s="133"/>
      <c r="HAW217" s="134"/>
      <c r="HAX217" s="133"/>
      <c r="HAY217" s="133"/>
      <c r="HAZ217" s="133"/>
      <c r="HBA217" s="133"/>
      <c r="HBB217" s="133"/>
      <c r="HBC217" s="133"/>
      <c r="HBD217" s="133"/>
      <c r="HBE217" s="133"/>
      <c r="HBF217" s="133"/>
      <c r="HBG217" s="133"/>
      <c r="HBH217" s="133"/>
      <c r="HBI217" s="133"/>
      <c r="HBJ217" s="133"/>
      <c r="HBK217" s="133"/>
      <c r="HBL217" s="133"/>
      <c r="HBM217" s="133"/>
      <c r="HBN217" s="133"/>
      <c r="HBO217" s="133"/>
      <c r="HBP217" s="133"/>
      <c r="HBQ217" s="133"/>
      <c r="HBR217" s="133"/>
      <c r="HBS217" s="134"/>
      <c r="HBT217" s="133"/>
      <c r="HBU217" s="133"/>
      <c r="HBV217" s="133"/>
      <c r="HBW217" s="133"/>
      <c r="HBX217" s="133"/>
      <c r="HBY217" s="133"/>
      <c r="HBZ217" s="133"/>
      <c r="HCA217" s="133"/>
      <c r="HCB217" s="133"/>
      <c r="HCC217" s="133"/>
      <c r="HCD217" s="133"/>
      <c r="HCE217" s="133"/>
      <c r="HCF217" s="133"/>
      <c r="HCG217" s="133"/>
      <c r="HCH217" s="133"/>
      <c r="HCI217" s="133"/>
      <c r="HCJ217" s="133"/>
      <c r="HCK217" s="133"/>
      <c r="HCL217" s="133"/>
      <c r="HCM217" s="133"/>
      <c r="HCN217" s="133"/>
      <c r="HCO217" s="134"/>
      <c r="HCP217" s="133"/>
      <c r="HCQ217" s="133"/>
      <c r="HCR217" s="133"/>
      <c r="HCS217" s="133"/>
      <c r="HCT217" s="133"/>
      <c r="HCU217" s="133"/>
      <c r="HCV217" s="133"/>
      <c r="HCW217" s="133"/>
      <c r="HCX217" s="133"/>
      <c r="HCY217" s="133"/>
      <c r="HCZ217" s="133"/>
      <c r="HDA217" s="133"/>
      <c r="HDB217" s="133"/>
      <c r="HDC217" s="133"/>
      <c r="HDD217" s="133"/>
      <c r="HDE217" s="133"/>
      <c r="HDF217" s="133"/>
      <c r="HDG217" s="133"/>
      <c r="HDH217" s="133"/>
      <c r="HDI217" s="133"/>
      <c r="HDJ217" s="133"/>
      <c r="HDK217" s="134"/>
      <c r="HDL217" s="133"/>
      <c r="HDM217" s="133"/>
      <c r="HDN217" s="133"/>
      <c r="HDO217" s="133"/>
      <c r="HDP217" s="133"/>
      <c r="HDQ217" s="133"/>
      <c r="HDR217" s="133"/>
      <c r="HDS217" s="133"/>
      <c r="HDT217" s="133"/>
      <c r="HDU217" s="133"/>
      <c r="HDV217" s="133"/>
      <c r="HDW217" s="133"/>
      <c r="HDX217" s="133"/>
      <c r="HDY217" s="133"/>
      <c r="HDZ217" s="133"/>
      <c r="HEA217" s="133"/>
      <c r="HEB217" s="133"/>
      <c r="HEC217" s="133"/>
      <c r="HED217" s="133"/>
      <c r="HEE217" s="133"/>
      <c r="HEF217" s="133"/>
      <c r="HEG217" s="134"/>
      <c r="HEH217" s="133"/>
      <c r="HEI217" s="133"/>
      <c r="HEJ217" s="133"/>
      <c r="HEK217" s="133"/>
      <c r="HEL217" s="133"/>
      <c r="HEM217" s="133"/>
      <c r="HEN217" s="133"/>
      <c r="HEO217" s="133"/>
      <c r="HEP217" s="133"/>
      <c r="HEQ217" s="133"/>
      <c r="HER217" s="133"/>
      <c r="HES217" s="133"/>
      <c r="HET217" s="133"/>
      <c r="HEU217" s="133"/>
      <c r="HEV217" s="133"/>
      <c r="HEW217" s="133"/>
      <c r="HEX217" s="133"/>
      <c r="HEY217" s="133"/>
      <c r="HEZ217" s="133"/>
      <c r="HFA217" s="133"/>
      <c r="HFB217" s="133"/>
      <c r="HFC217" s="134"/>
      <c r="HFD217" s="133"/>
      <c r="HFE217" s="133"/>
      <c r="HFF217" s="133"/>
      <c r="HFG217" s="133"/>
      <c r="HFH217" s="133"/>
      <c r="HFI217" s="133"/>
      <c r="HFJ217" s="133"/>
      <c r="HFK217" s="133"/>
      <c r="HFL217" s="133"/>
      <c r="HFM217" s="133"/>
      <c r="HFN217" s="133"/>
      <c r="HFO217" s="133"/>
      <c r="HFP217" s="133"/>
      <c r="HFQ217" s="133"/>
      <c r="HFR217" s="133"/>
      <c r="HFS217" s="133"/>
      <c r="HFT217" s="133"/>
      <c r="HFU217" s="133"/>
      <c r="HFV217" s="133"/>
      <c r="HFW217" s="133"/>
      <c r="HFX217" s="133"/>
      <c r="HFY217" s="134"/>
      <c r="HFZ217" s="133"/>
      <c r="HGA217" s="133"/>
      <c r="HGB217" s="133"/>
      <c r="HGC217" s="133"/>
      <c r="HGD217" s="133"/>
      <c r="HGE217" s="133"/>
      <c r="HGF217" s="133"/>
      <c r="HGG217" s="133"/>
      <c r="HGH217" s="133"/>
      <c r="HGI217" s="133"/>
      <c r="HGJ217" s="133"/>
      <c r="HGK217" s="133"/>
      <c r="HGL217" s="133"/>
      <c r="HGM217" s="133"/>
      <c r="HGN217" s="133"/>
      <c r="HGO217" s="133"/>
      <c r="HGP217" s="133"/>
      <c r="HGQ217" s="133"/>
      <c r="HGR217" s="133"/>
      <c r="HGS217" s="133"/>
      <c r="HGT217" s="133"/>
      <c r="HGU217" s="134"/>
      <c r="HGV217" s="133"/>
      <c r="HGW217" s="133"/>
      <c r="HGX217" s="133"/>
      <c r="HGY217" s="133"/>
      <c r="HGZ217" s="133"/>
      <c r="HHA217" s="133"/>
      <c r="HHB217" s="133"/>
      <c r="HHC217" s="133"/>
      <c r="HHD217" s="133"/>
      <c r="HHE217" s="133"/>
      <c r="HHF217" s="133"/>
      <c r="HHG217" s="133"/>
      <c r="HHH217" s="133"/>
      <c r="HHI217" s="133"/>
      <c r="HHJ217" s="133"/>
      <c r="HHK217" s="133"/>
      <c r="HHL217" s="133"/>
      <c r="HHM217" s="133"/>
      <c r="HHN217" s="133"/>
      <c r="HHO217" s="133"/>
      <c r="HHP217" s="133"/>
      <c r="HHQ217" s="134"/>
      <c r="HHR217" s="133"/>
      <c r="HHS217" s="133"/>
      <c r="HHT217" s="133"/>
      <c r="HHU217" s="133"/>
      <c r="HHV217" s="133"/>
      <c r="HHW217" s="133"/>
      <c r="HHX217" s="133"/>
      <c r="HHY217" s="133"/>
      <c r="HHZ217" s="133"/>
      <c r="HIA217" s="133"/>
      <c r="HIB217" s="133"/>
      <c r="HIC217" s="133"/>
      <c r="HID217" s="133"/>
      <c r="HIE217" s="133"/>
      <c r="HIF217" s="133"/>
      <c r="HIG217" s="133"/>
      <c r="HIH217" s="133"/>
      <c r="HII217" s="133"/>
      <c r="HIJ217" s="133"/>
      <c r="HIK217" s="133"/>
      <c r="HIL217" s="133"/>
      <c r="HIM217" s="134"/>
      <c r="HIN217" s="133"/>
      <c r="HIO217" s="133"/>
      <c r="HIP217" s="133"/>
      <c r="HIQ217" s="133"/>
      <c r="HIR217" s="133"/>
      <c r="HIS217" s="133"/>
      <c r="HIT217" s="133"/>
      <c r="HIU217" s="133"/>
      <c r="HIV217" s="133"/>
      <c r="HIW217" s="133"/>
      <c r="HIX217" s="133"/>
      <c r="HIY217" s="133"/>
      <c r="HIZ217" s="133"/>
      <c r="HJA217" s="133"/>
      <c r="HJB217" s="133"/>
      <c r="HJC217" s="133"/>
      <c r="HJD217" s="133"/>
      <c r="HJE217" s="133"/>
      <c r="HJF217" s="133"/>
      <c r="HJG217" s="133"/>
      <c r="HJH217" s="133"/>
      <c r="HJI217" s="134"/>
      <c r="HJJ217" s="133"/>
      <c r="HJK217" s="133"/>
      <c r="HJL217" s="133"/>
      <c r="HJM217" s="133"/>
      <c r="HJN217" s="133"/>
      <c r="HJO217" s="133"/>
      <c r="HJP217" s="133"/>
      <c r="HJQ217" s="133"/>
      <c r="HJR217" s="133"/>
      <c r="HJS217" s="133"/>
      <c r="HJT217" s="133"/>
      <c r="HJU217" s="133"/>
      <c r="HJV217" s="133"/>
      <c r="HJW217" s="133"/>
      <c r="HJX217" s="133"/>
      <c r="HJY217" s="133"/>
      <c r="HJZ217" s="133"/>
      <c r="HKA217" s="133"/>
      <c r="HKB217" s="133"/>
      <c r="HKC217" s="133"/>
      <c r="HKD217" s="133"/>
      <c r="HKE217" s="134"/>
      <c r="HKF217" s="133"/>
      <c r="HKG217" s="133"/>
      <c r="HKH217" s="133"/>
      <c r="HKI217" s="133"/>
      <c r="HKJ217" s="133"/>
      <c r="HKK217" s="133"/>
      <c r="HKL217" s="133"/>
      <c r="HKM217" s="133"/>
      <c r="HKN217" s="133"/>
      <c r="HKO217" s="133"/>
      <c r="HKP217" s="133"/>
      <c r="HKQ217" s="133"/>
      <c r="HKR217" s="133"/>
      <c r="HKS217" s="133"/>
      <c r="HKT217" s="133"/>
      <c r="HKU217" s="133"/>
      <c r="HKV217" s="133"/>
      <c r="HKW217" s="133"/>
      <c r="HKX217" s="133"/>
      <c r="HKY217" s="133"/>
      <c r="HKZ217" s="133"/>
      <c r="HLA217" s="134"/>
      <c r="HLB217" s="133"/>
      <c r="HLC217" s="133"/>
      <c r="HLD217" s="133"/>
      <c r="HLE217" s="133"/>
      <c r="HLF217" s="133"/>
      <c r="HLG217" s="133"/>
      <c r="HLH217" s="133"/>
      <c r="HLI217" s="133"/>
      <c r="HLJ217" s="133"/>
      <c r="HLK217" s="133"/>
      <c r="HLL217" s="133"/>
      <c r="HLM217" s="133"/>
      <c r="HLN217" s="133"/>
      <c r="HLO217" s="133"/>
      <c r="HLP217" s="133"/>
      <c r="HLQ217" s="133"/>
      <c r="HLR217" s="133"/>
      <c r="HLS217" s="133"/>
      <c r="HLT217" s="133"/>
      <c r="HLU217" s="133"/>
      <c r="HLV217" s="133"/>
      <c r="HLW217" s="134"/>
      <c r="HLX217" s="133"/>
      <c r="HLY217" s="133"/>
      <c r="HLZ217" s="133"/>
      <c r="HMA217" s="133"/>
      <c r="HMB217" s="133"/>
      <c r="HMC217" s="133"/>
      <c r="HMD217" s="133"/>
      <c r="HME217" s="133"/>
      <c r="HMF217" s="133"/>
      <c r="HMG217" s="133"/>
      <c r="HMH217" s="133"/>
      <c r="HMI217" s="133"/>
      <c r="HMJ217" s="133"/>
      <c r="HMK217" s="133"/>
      <c r="HML217" s="133"/>
      <c r="HMM217" s="133"/>
      <c r="HMN217" s="133"/>
      <c r="HMO217" s="133"/>
      <c r="HMP217" s="133"/>
      <c r="HMQ217" s="133"/>
      <c r="HMR217" s="133"/>
      <c r="HMS217" s="134"/>
      <c r="HMT217" s="133"/>
      <c r="HMU217" s="133"/>
      <c r="HMV217" s="133"/>
      <c r="HMW217" s="133"/>
      <c r="HMX217" s="133"/>
      <c r="HMY217" s="133"/>
      <c r="HMZ217" s="133"/>
      <c r="HNA217" s="133"/>
      <c r="HNB217" s="133"/>
      <c r="HNC217" s="133"/>
      <c r="HND217" s="133"/>
      <c r="HNE217" s="133"/>
      <c r="HNF217" s="133"/>
      <c r="HNG217" s="133"/>
      <c r="HNH217" s="133"/>
      <c r="HNI217" s="133"/>
      <c r="HNJ217" s="133"/>
      <c r="HNK217" s="133"/>
      <c r="HNL217" s="133"/>
      <c r="HNM217" s="133"/>
      <c r="HNN217" s="133"/>
      <c r="HNO217" s="134"/>
      <c r="HNP217" s="133"/>
      <c r="HNQ217" s="133"/>
      <c r="HNR217" s="133"/>
      <c r="HNS217" s="133"/>
      <c r="HNT217" s="133"/>
      <c r="HNU217" s="133"/>
      <c r="HNV217" s="133"/>
      <c r="HNW217" s="133"/>
      <c r="HNX217" s="133"/>
      <c r="HNY217" s="133"/>
      <c r="HNZ217" s="133"/>
      <c r="HOA217" s="133"/>
      <c r="HOB217" s="133"/>
      <c r="HOC217" s="133"/>
      <c r="HOD217" s="133"/>
      <c r="HOE217" s="133"/>
      <c r="HOF217" s="133"/>
      <c r="HOG217" s="133"/>
      <c r="HOH217" s="133"/>
      <c r="HOI217" s="133"/>
      <c r="HOJ217" s="133"/>
      <c r="HOK217" s="134"/>
      <c r="HOL217" s="133"/>
      <c r="HOM217" s="133"/>
      <c r="HON217" s="133"/>
      <c r="HOO217" s="133"/>
      <c r="HOP217" s="133"/>
      <c r="HOQ217" s="133"/>
      <c r="HOR217" s="133"/>
      <c r="HOS217" s="133"/>
      <c r="HOT217" s="133"/>
      <c r="HOU217" s="133"/>
      <c r="HOV217" s="133"/>
      <c r="HOW217" s="133"/>
      <c r="HOX217" s="133"/>
      <c r="HOY217" s="133"/>
      <c r="HOZ217" s="133"/>
      <c r="HPA217" s="133"/>
      <c r="HPB217" s="133"/>
      <c r="HPC217" s="133"/>
      <c r="HPD217" s="133"/>
      <c r="HPE217" s="133"/>
      <c r="HPF217" s="133"/>
      <c r="HPG217" s="134"/>
      <c r="HPH217" s="133"/>
      <c r="HPI217" s="133"/>
      <c r="HPJ217" s="133"/>
      <c r="HPK217" s="133"/>
      <c r="HPL217" s="133"/>
      <c r="HPM217" s="133"/>
      <c r="HPN217" s="133"/>
      <c r="HPO217" s="133"/>
      <c r="HPP217" s="133"/>
      <c r="HPQ217" s="133"/>
      <c r="HPR217" s="133"/>
      <c r="HPS217" s="133"/>
      <c r="HPT217" s="133"/>
      <c r="HPU217" s="133"/>
      <c r="HPV217" s="133"/>
      <c r="HPW217" s="133"/>
      <c r="HPX217" s="133"/>
      <c r="HPY217" s="133"/>
      <c r="HPZ217" s="133"/>
      <c r="HQA217" s="133"/>
      <c r="HQB217" s="133"/>
      <c r="HQC217" s="134"/>
      <c r="HQD217" s="133"/>
      <c r="HQE217" s="133"/>
      <c r="HQF217" s="133"/>
      <c r="HQG217" s="133"/>
      <c r="HQH217" s="133"/>
      <c r="HQI217" s="133"/>
      <c r="HQJ217" s="133"/>
      <c r="HQK217" s="133"/>
      <c r="HQL217" s="133"/>
      <c r="HQM217" s="133"/>
      <c r="HQN217" s="133"/>
      <c r="HQO217" s="133"/>
      <c r="HQP217" s="133"/>
      <c r="HQQ217" s="133"/>
      <c r="HQR217" s="133"/>
      <c r="HQS217" s="133"/>
      <c r="HQT217" s="133"/>
      <c r="HQU217" s="133"/>
      <c r="HQV217" s="133"/>
      <c r="HQW217" s="133"/>
      <c r="HQX217" s="133"/>
      <c r="HQY217" s="134"/>
      <c r="HQZ217" s="133"/>
      <c r="HRA217" s="133"/>
      <c r="HRB217" s="133"/>
      <c r="HRC217" s="133"/>
      <c r="HRD217" s="133"/>
      <c r="HRE217" s="133"/>
      <c r="HRF217" s="133"/>
      <c r="HRG217" s="133"/>
      <c r="HRH217" s="133"/>
      <c r="HRI217" s="133"/>
      <c r="HRJ217" s="133"/>
      <c r="HRK217" s="133"/>
      <c r="HRL217" s="133"/>
      <c r="HRM217" s="133"/>
      <c r="HRN217" s="133"/>
      <c r="HRO217" s="133"/>
      <c r="HRP217" s="133"/>
      <c r="HRQ217" s="133"/>
      <c r="HRR217" s="133"/>
      <c r="HRS217" s="133"/>
      <c r="HRT217" s="133"/>
      <c r="HRU217" s="134"/>
      <c r="HRV217" s="133"/>
      <c r="HRW217" s="133"/>
      <c r="HRX217" s="133"/>
      <c r="HRY217" s="133"/>
      <c r="HRZ217" s="133"/>
      <c r="HSA217" s="133"/>
      <c r="HSB217" s="133"/>
      <c r="HSC217" s="133"/>
      <c r="HSD217" s="133"/>
      <c r="HSE217" s="133"/>
      <c r="HSF217" s="133"/>
      <c r="HSG217" s="133"/>
      <c r="HSH217" s="133"/>
      <c r="HSI217" s="133"/>
      <c r="HSJ217" s="133"/>
      <c r="HSK217" s="133"/>
      <c r="HSL217" s="133"/>
      <c r="HSM217" s="133"/>
      <c r="HSN217" s="133"/>
      <c r="HSO217" s="133"/>
      <c r="HSP217" s="133"/>
      <c r="HSQ217" s="134"/>
      <c r="HSR217" s="133"/>
      <c r="HSS217" s="133"/>
      <c r="HST217" s="133"/>
      <c r="HSU217" s="133"/>
      <c r="HSV217" s="133"/>
      <c r="HSW217" s="133"/>
      <c r="HSX217" s="133"/>
      <c r="HSY217" s="133"/>
      <c r="HSZ217" s="133"/>
      <c r="HTA217" s="133"/>
      <c r="HTB217" s="133"/>
      <c r="HTC217" s="133"/>
      <c r="HTD217" s="133"/>
      <c r="HTE217" s="133"/>
      <c r="HTF217" s="133"/>
      <c r="HTG217" s="133"/>
      <c r="HTH217" s="133"/>
      <c r="HTI217" s="133"/>
      <c r="HTJ217" s="133"/>
      <c r="HTK217" s="133"/>
      <c r="HTL217" s="133"/>
      <c r="HTM217" s="134"/>
      <c r="HTN217" s="133"/>
      <c r="HTO217" s="133"/>
      <c r="HTP217" s="133"/>
      <c r="HTQ217" s="133"/>
      <c r="HTR217" s="133"/>
      <c r="HTS217" s="133"/>
      <c r="HTT217" s="133"/>
      <c r="HTU217" s="133"/>
      <c r="HTV217" s="133"/>
      <c r="HTW217" s="133"/>
      <c r="HTX217" s="133"/>
      <c r="HTY217" s="133"/>
      <c r="HTZ217" s="133"/>
      <c r="HUA217" s="133"/>
      <c r="HUB217" s="133"/>
      <c r="HUC217" s="133"/>
      <c r="HUD217" s="133"/>
      <c r="HUE217" s="133"/>
      <c r="HUF217" s="133"/>
      <c r="HUG217" s="133"/>
      <c r="HUH217" s="133"/>
      <c r="HUI217" s="134"/>
      <c r="HUJ217" s="133"/>
      <c r="HUK217" s="133"/>
      <c r="HUL217" s="133"/>
      <c r="HUM217" s="133"/>
      <c r="HUN217" s="133"/>
      <c r="HUO217" s="133"/>
      <c r="HUP217" s="133"/>
      <c r="HUQ217" s="133"/>
      <c r="HUR217" s="133"/>
      <c r="HUS217" s="133"/>
      <c r="HUT217" s="133"/>
      <c r="HUU217" s="133"/>
      <c r="HUV217" s="133"/>
      <c r="HUW217" s="133"/>
      <c r="HUX217" s="133"/>
      <c r="HUY217" s="133"/>
      <c r="HUZ217" s="133"/>
      <c r="HVA217" s="133"/>
      <c r="HVB217" s="133"/>
      <c r="HVC217" s="133"/>
      <c r="HVD217" s="133"/>
      <c r="HVE217" s="134"/>
      <c r="HVF217" s="133"/>
      <c r="HVG217" s="133"/>
      <c r="HVH217" s="133"/>
      <c r="HVI217" s="133"/>
      <c r="HVJ217" s="133"/>
      <c r="HVK217" s="133"/>
      <c r="HVL217" s="133"/>
      <c r="HVM217" s="133"/>
      <c r="HVN217" s="133"/>
      <c r="HVO217" s="133"/>
      <c r="HVP217" s="133"/>
      <c r="HVQ217" s="133"/>
      <c r="HVR217" s="133"/>
      <c r="HVS217" s="133"/>
      <c r="HVT217" s="133"/>
      <c r="HVU217" s="133"/>
      <c r="HVV217" s="133"/>
      <c r="HVW217" s="133"/>
      <c r="HVX217" s="133"/>
      <c r="HVY217" s="133"/>
      <c r="HVZ217" s="133"/>
      <c r="HWA217" s="134"/>
      <c r="HWB217" s="133"/>
      <c r="HWC217" s="133"/>
      <c r="HWD217" s="133"/>
      <c r="HWE217" s="133"/>
      <c r="HWF217" s="133"/>
      <c r="HWG217" s="133"/>
      <c r="HWH217" s="133"/>
      <c r="HWI217" s="133"/>
      <c r="HWJ217" s="133"/>
      <c r="HWK217" s="133"/>
      <c r="HWL217" s="133"/>
      <c r="HWM217" s="133"/>
      <c r="HWN217" s="133"/>
      <c r="HWO217" s="133"/>
      <c r="HWP217" s="133"/>
      <c r="HWQ217" s="133"/>
      <c r="HWR217" s="133"/>
      <c r="HWS217" s="133"/>
      <c r="HWT217" s="133"/>
      <c r="HWU217" s="133"/>
      <c r="HWV217" s="133"/>
      <c r="HWW217" s="134"/>
      <c r="HWX217" s="133"/>
      <c r="HWY217" s="133"/>
      <c r="HWZ217" s="133"/>
      <c r="HXA217" s="133"/>
      <c r="HXB217" s="133"/>
      <c r="HXC217" s="133"/>
      <c r="HXD217" s="133"/>
      <c r="HXE217" s="133"/>
      <c r="HXF217" s="133"/>
      <c r="HXG217" s="133"/>
      <c r="HXH217" s="133"/>
      <c r="HXI217" s="133"/>
      <c r="HXJ217" s="133"/>
      <c r="HXK217" s="133"/>
      <c r="HXL217" s="133"/>
      <c r="HXM217" s="133"/>
      <c r="HXN217" s="133"/>
      <c r="HXO217" s="133"/>
      <c r="HXP217" s="133"/>
      <c r="HXQ217" s="133"/>
      <c r="HXR217" s="133"/>
      <c r="HXS217" s="134"/>
      <c r="HXT217" s="133"/>
      <c r="HXU217" s="133"/>
      <c r="HXV217" s="133"/>
      <c r="HXW217" s="133"/>
      <c r="HXX217" s="133"/>
      <c r="HXY217" s="133"/>
      <c r="HXZ217" s="133"/>
      <c r="HYA217" s="133"/>
      <c r="HYB217" s="133"/>
      <c r="HYC217" s="133"/>
      <c r="HYD217" s="133"/>
      <c r="HYE217" s="133"/>
      <c r="HYF217" s="133"/>
      <c r="HYG217" s="133"/>
      <c r="HYH217" s="133"/>
      <c r="HYI217" s="133"/>
      <c r="HYJ217" s="133"/>
      <c r="HYK217" s="133"/>
      <c r="HYL217" s="133"/>
      <c r="HYM217" s="133"/>
      <c r="HYN217" s="133"/>
      <c r="HYO217" s="134"/>
      <c r="HYP217" s="133"/>
      <c r="HYQ217" s="133"/>
      <c r="HYR217" s="133"/>
      <c r="HYS217" s="133"/>
      <c r="HYT217" s="133"/>
      <c r="HYU217" s="133"/>
      <c r="HYV217" s="133"/>
      <c r="HYW217" s="133"/>
      <c r="HYX217" s="133"/>
      <c r="HYY217" s="133"/>
      <c r="HYZ217" s="133"/>
      <c r="HZA217" s="133"/>
      <c r="HZB217" s="133"/>
      <c r="HZC217" s="133"/>
      <c r="HZD217" s="133"/>
      <c r="HZE217" s="133"/>
      <c r="HZF217" s="133"/>
      <c r="HZG217" s="133"/>
      <c r="HZH217" s="133"/>
      <c r="HZI217" s="133"/>
      <c r="HZJ217" s="133"/>
      <c r="HZK217" s="134"/>
      <c r="HZL217" s="133"/>
      <c r="HZM217" s="133"/>
      <c r="HZN217" s="133"/>
      <c r="HZO217" s="133"/>
      <c r="HZP217" s="133"/>
      <c r="HZQ217" s="133"/>
      <c r="HZR217" s="133"/>
      <c r="HZS217" s="133"/>
      <c r="HZT217" s="133"/>
      <c r="HZU217" s="133"/>
      <c r="HZV217" s="133"/>
      <c r="HZW217" s="133"/>
      <c r="HZX217" s="133"/>
      <c r="HZY217" s="133"/>
      <c r="HZZ217" s="133"/>
      <c r="IAA217" s="133"/>
      <c r="IAB217" s="133"/>
      <c r="IAC217" s="133"/>
      <c r="IAD217" s="133"/>
      <c r="IAE217" s="133"/>
      <c r="IAF217" s="133"/>
      <c r="IAG217" s="134"/>
      <c r="IAH217" s="133"/>
      <c r="IAI217" s="133"/>
      <c r="IAJ217" s="133"/>
      <c r="IAK217" s="133"/>
      <c r="IAL217" s="133"/>
      <c r="IAM217" s="133"/>
      <c r="IAN217" s="133"/>
      <c r="IAO217" s="133"/>
      <c r="IAP217" s="133"/>
      <c r="IAQ217" s="133"/>
      <c r="IAR217" s="133"/>
      <c r="IAS217" s="133"/>
      <c r="IAT217" s="133"/>
      <c r="IAU217" s="133"/>
      <c r="IAV217" s="133"/>
      <c r="IAW217" s="133"/>
      <c r="IAX217" s="133"/>
      <c r="IAY217" s="133"/>
      <c r="IAZ217" s="133"/>
      <c r="IBA217" s="133"/>
      <c r="IBB217" s="133"/>
      <c r="IBC217" s="134"/>
      <c r="IBD217" s="133"/>
      <c r="IBE217" s="133"/>
      <c r="IBF217" s="133"/>
      <c r="IBG217" s="133"/>
      <c r="IBH217" s="133"/>
      <c r="IBI217" s="133"/>
      <c r="IBJ217" s="133"/>
      <c r="IBK217" s="133"/>
      <c r="IBL217" s="133"/>
      <c r="IBM217" s="133"/>
      <c r="IBN217" s="133"/>
      <c r="IBO217" s="133"/>
      <c r="IBP217" s="133"/>
      <c r="IBQ217" s="133"/>
      <c r="IBR217" s="133"/>
      <c r="IBS217" s="133"/>
      <c r="IBT217" s="133"/>
      <c r="IBU217" s="133"/>
      <c r="IBV217" s="133"/>
      <c r="IBW217" s="133"/>
      <c r="IBX217" s="133"/>
      <c r="IBY217" s="134"/>
      <c r="IBZ217" s="133"/>
      <c r="ICA217" s="133"/>
      <c r="ICB217" s="133"/>
      <c r="ICC217" s="133"/>
      <c r="ICD217" s="133"/>
      <c r="ICE217" s="133"/>
      <c r="ICF217" s="133"/>
      <c r="ICG217" s="133"/>
      <c r="ICH217" s="133"/>
      <c r="ICI217" s="133"/>
      <c r="ICJ217" s="133"/>
      <c r="ICK217" s="133"/>
      <c r="ICL217" s="133"/>
      <c r="ICM217" s="133"/>
      <c r="ICN217" s="133"/>
      <c r="ICO217" s="133"/>
      <c r="ICP217" s="133"/>
      <c r="ICQ217" s="133"/>
      <c r="ICR217" s="133"/>
      <c r="ICS217" s="133"/>
      <c r="ICT217" s="133"/>
      <c r="ICU217" s="134"/>
      <c r="ICV217" s="133"/>
      <c r="ICW217" s="133"/>
      <c r="ICX217" s="133"/>
      <c r="ICY217" s="133"/>
      <c r="ICZ217" s="133"/>
      <c r="IDA217" s="133"/>
      <c r="IDB217" s="133"/>
      <c r="IDC217" s="133"/>
      <c r="IDD217" s="133"/>
      <c r="IDE217" s="133"/>
      <c r="IDF217" s="133"/>
      <c r="IDG217" s="133"/>
      <c r="IDH217" s="133"/>
      <c r="IDI217" s="133"/>
      <c r="IDJ217" s="133"/>
      <c r="IDK217" s="133"/>
      <c r="IDL217" s="133"/>
      <c r="IDM217" s="133"/>
      <c r="IDN217" s="133"/>
      <c r="IDO217" s="133"/>
      <c r="IDP217" s="133"/>
      <c r="IDQ217" s="134"/>
      <c r="IDR217" s="133"/>
      <c r="IDS217" s="133"/>
      <c r="IDT217" s="133"/>
      <c r="IDU217" s="133"/>
      <c r="IDV217" s="133"/>
      <c r="IDW217" s="133"/>
      <c r="IDX217" s="133"/>
      <c r="IDY217" s="133"/>
      <c r="IDZ217" s="133"/>
      <c r="IEA217" s="133"/>
      <c r="IEB217" s="133"/>
      <c r="IEC217" s="133"/>
      <c r="IED217" s="133"/>
      <c r="IEE217" s="133"/>
      <c r="IEF217" s="133"/>
      <c r="IEG217" s="133"/>
      <c r="IEH217" s="133"/>
      <c r="IEI217" s="133"/>
      <c r="IEJ217" s="133"/>
      <c r="IEK217" s="133"/>
      <c r="IEL217" s="133"/>
      <c r="IEM217" s="134"/>
      <c r="IEN217" s="133"/>
      <c r="IEO217" s="133"/>
      <c r="IEP217" s="133"/>
      <c r="IEQ217" s="133"/>
      <c r="IER217" s="133"/>
      <c r="IES217" s="133"/>
      <c r="IET217" s="133"/>
      <c r="IEU217" s="133"/>
      <c r="IEV217" s="133"/>
      <c r="IEW217" s="133"/>
      <c r="IEX217" s="133"/>
      <c r="IEY217" s="133"/>
      <c r="IEZ217" s="133"/>
      <c r="IFA217" s="133"/>
      <c r="IFB217" s="133"/>
      <c r="IFC217" s="133"/>
      <c r="IFD217" s="133"/>
      <c r="IFE217" s="133"/>
      <c r="IFF217" s="133"/>
      <c r="IFG217" s="133"/>
      <c r="IFH217" s="133"/>
      <c r="IFI217" s="134"/>
      <c r="IFJ217" s="133"/>
      <c r="IFK217" s="133"/>
      <c r="IFL217" s="133"/>
      <c r="IFM217" s="133"/>
      <c r="IFN217" s="133"/>
      <c r="IFO217" s="133"/>
      <c r="IFP217" s="133"/>
      <c r="IFQ217" s="133"/>
      <c r="IFR217" s="133"/>
      <c r="IFS217" s="133"/>
      <c r="IFT217" s="133"/>
      <c r="IFU217" s="133"/>
      <c r="IFV217" s="133"/>
      <c r="IFW217" s="133"/>
      <c r="IFX217" s="133"/>
      <c r="IFY217" s="133"/>
      <c r="IFZ217" s="133"/>
      <c r="IGA217" s="133"/>
      <c r="IGB217" s="133"/>
      <c r="IGC217" s="133"/>
      <c r="IGD217" s="133"/>
      <c r="IGE217" s="134"/>
      <c r="IGF217" s="133"/>
      <c r="IGG217" s="133"/>
      <c r="IGH217" s="133"/>
      <c r="IGI217" s="133"/>
      <c r="IGJ217" s="133"/>
      <c r="IGK217" s="133"/>
      <c r="IGL217" s="133"/>
      <c r="IGM217" s="133"/>
      <c r="IGN217" s="133"/>
      <c r="IGO217" s="133"/>
      <c r="IGP217" s="133"/>
      <c r="IGQ217" s="133"/>
      <c r="IGR217" s="133"/>
      <c r="IGS217" s="133"/>
      <c r="IGT217" s="133"/>
      <c r="IGU217" s="133"/>
      <c r="IGV217" s="133"/>
      <c r="IGW217" s="133"/>
      <c r="IGX217" s="133"/>
      <c r="IGY217" s="133"/>
      <c r="IGZ217" s="133"/>
      <c r="IHA217" s="134"/>
      <c r="IHB217" s="133"/>
      <c r="IHC217" s="133"/>
      <c r="IHD217" s="133"/>
      <c r="IHE217" s="133"/>
      <c r="IHF217" s="133"/>
      <c r="IHG217" s="133"/>
      <c r="IHH217" s="133"/>
      <c r="IHI217" s="133"/>
      <c r="IHJ217" s="133"/>
      <c r="IHK217" s="133"/>
      <c r="IHL217" s="133"/>
      <c r="IHM217" s="133"/>
      <c r="IHN217" s="133"/>
      <c r="IHO217" s="133"/>
      <c r="IHP217" s="133"/>
      <c r="IHQ217" s="133"/>
      <c r="IHR217" s="133"/>
      <c r="IHS217" s="133"/>
      <c r="IHT217" s="133"/>
      <c r="IHU217" s="133"/>
      <c r="IHV217" s="133"/>
      <c r="IHW217" s="134"/>
      <c r="IHX217" s="133"/>
      <c r="IHY217" s="133"/>
      <c r="IHZ217" s="133"/>
      <c r="IIA217" s="133"/>
      <c r="IIB217" s="133"/>
      <c r="IIC217" s="133"/>
      <c r="IID217" s="133"/>
      <c r="IIE217" s="133"/>
      <c r="IIF217" s="133"/>
      <c r="IIG217" s="133"/>
      <c r="IIH217" s="133"/>
      <c r="III217" s="133"/>
      <c r="IIJ217" s="133"/>
      <c r="IIK217" s="133"/>
      <c r="IIL217" s="133"/>
      <c r="IIM217" s="133"/>
      <c r="IIN217" s="133"/>
      <c r="IIO217" s="133"/>
      <c r="IIP217" s="133"/>
      <c r="IIQ217" s="133"/>
      <c r="IIR217" s="133"/>
      <c r="IIS217" s="134"/>
      <c r="IIT217" s="133"/>
      <c r="IIU217" s="133"/>
      <c r="IIV217" s="133"/>
      <c r="IIW217" s="133"/>
      <c r="IIX217" s="133"/>
      <c r="IIY217" s="133"/>
      <c r="IIZ217" s="133"/>
      <c r="IJA217" s="133"/>
      <c r="IJB217" s="133"/>
      <c r="IJC217" s="133"/>
      <c r="IJD217" s="133"/>
      <c r="IJE217" s="133"/>
      <c r="IJF217" s="133"/>
      <c r="IJG217" s="133"/>
      <c r="IJH217" s="133"/>
      <c r="IJI217" s="133"/>
      <c r="IJJ217" s="133"/>
      <c r="IJK217" s="133"/>
      <c r="IJL217" s="133"/>
      <c r="IJM217" s="133"/>
      <c r="IJN217" s="133"/>
      <c r="IJO217" s="134"/>
      <c r="IJP217" s="133"/>
      <c r="IJQ217" s="133"/>
      <c r="IJR217" s="133"/>
      <c r="IJS217" s="133"/>
      <c r="IJT217" s="133"/>
      <c r="IJU217" s="133"/>
      <c r="IJV217" s="133"/>
      <c r="IJW217" s="133"/>
      <c r="IJX217" s="133"/>
      <c r="IJY217" s="133"/>
      <c r="IJZ217" s="133"/>
      <c r="IKA217" s="133"/>
      <c r="IKB217" s="133"/>
      <c r="IKC217" s="133"/>
      <c r="IKD217" s="133"/>
      <c r="IKE217" s="133"/>
      <c r="IKF217" s="133"/>
      <c r="IKG217" s="133"/>
      <c r="IKH217" s="133"/>
      <c r="IKI217" s="133"/>
      <c r="IKJ217" s="133"/>
      <c r="IKK217" s="134"/>
      <c r="IKL217" s="133"/>
      <c r="IKM217" s="133"/>
      <c r="IKN217" s="133"/>
      <c r="IKO217" s="133"/>
      <c r="IKP217" s="133"/>
      <c r="IKQ217" s="133"/>
      <c r="IKR217" s="133"/>
      <c r="IKS217" s="133"/>
      <c r="IKT217" s="133"/>
      <c r="IKU217" s="133"/>
      <c r="IKV217" s="133"/>
      <c r="IKW217" s="133"/>
      <c r="IKX217" s="133"/>
      <c r="IKY217" s="133"/>
      <c r="IKZ217" s="133"/>
      <c r="ILA217" s="133"/>
      <c r="ILB217" s="133"/>
      <c r="ILC217" s="133"/>
      <c r="ILD217" s="133"/>
      <c r="ILE217" s="133"/>
      <c r="ILF217" s="133"/>
      <c r="ILG217" s="134"/>
      <c r="ILH217" s="133"/>
      <c r="ILI217" s="133"/>
      <c r="ILJ217" s="133"/>
      <c r="ILK217" s="133"/>
      <c r="ILL217" s="133"/>
      <c r="ILM217" s="133"/>
      <c r="ILN217" s="133"/>
      <c r="ILO217" s="133"/>
      <c r="ILP217" s="133"/>
      <c r="ILQ217" s="133"/>
      <c r="ILR217" s="133"/>
      <c r="ILS217" s="133"/>
      <c r="ILT217" s="133"/>
      <c r="ILU217" s="133"/>
      <c r="ILV217" s="133"/>
      <c r="ILW217" s="133"/>
      <c r="ILX217" s="133"/>
      <c r="ILY217" s="133"/>
      <c r="ILZ217" s="133"/>
      <c r="IMA217" s="133"/>
      <c r="IMB217" s="133"/>
      <c r="IMC217" s="134"/>
      <c r="IMD217" s="133"/>
      <c r="IME217" s="133"/>
      <c r="IMF217" s="133"/>
      <c r="IMG217" s="133"/>
      <c r="IMH217" s="133"/>
      <c r="IMI217" s="133"/>
      <c r="IMJ217" s="133"/>
      <c r="IMK217" s="133"/>
      <c r="IML217" s="133"/>
      <c r="IMM217" s="133"/>
      <c r="IMN217" s="133"/>
      <c r="IMO217" s="133"/>
      <c r="IMP217" s="133"/>
      <c r="IMQ217" s="133"/>
      <c r="IMR217" s="133"/>
      <c r="IMS217" s="133"/>
      <c r="IMT217" s="133"/>
      <c r="IMU217" s="133"/>
      <c r="IMV217" s="133"/>
      <c r="IMW217" s="133"/>
      <c r="IMX217" s="133"/>
      <c r="IMY217" s="134"/>
      <c r="IMZ217" s="133"/>
      <c r="INA217" s="133"/>
      <c r="INB217" s="133"/>
      <c r="INC217" s="133"/>
      <c r="IND217" s="133"/>
      <c r="INE217" s="133"/>
      <c r="INF217" s="133"/>
      <c r="ING217" s="133"/>
      <c r="INH217" s="133"/>
      <c r="INI217" s="133"/>
      <c r="INJ217" s="133"/>
      <c r="INK217" s="133"/>
      <c r="INL217" s="133"/>
      <c r="INM217" s="133"/>
      <c r="INN217" s="133"/>
      <c r="INO217" s="133"/>
      <c r="INP217" s="133"/>
      <c r="INQ217" s="133"/>
      <c r="INR217" s="133"/>
      <c r="INS217" s="133"/>
      <c r="INT217" s="133"/>
      <c r="INU217" s="134"/>
      <c r="INV217" s="133"/>
      <c r="INW217" s="133"/>
      <c r="INX217" s="133"/>
      <c r="INY217" s="133"/>
      <c r="INZ217" s="133"/>
      <c r="IOA217" s="133"/>
      <c r="IOB217" s="133"/>
      <c r="IOC217" s="133"/>
      <c r="IOD217" s="133"/>
      <c r="IOE217" s="133"/>
      <c r="IOF217" s="133"/>
      <c r="IOG217" s="133"/>
      <c r="IOH217" s="133"/>
      <c r="IOI217" s="133"/>
      <c r="IOJ217" s="133"/>
      <c r="IOK217" s="133"/>
      <c r="IOL217" s="133"/>
      <c r="IOM217" s="133"/>
      <c r="ION217" s="133"/>
      <c r="IOO217" s="133"/>
      <c r="IOP217" s="133"/>
      <c r="IOQ217" s="134"/>
      <c r="IOR217" s="133"/>
      <c r="IOS217" s="133"/>
      <c r="IOT217" s="133"/>
      <c r="IOU217" s="133"/>
      <c r="IOV217" s="133"/>
      <c r="IOW217" s="133"/>
      <c r="IOX217" s="133"/>
      <c r="IOY217" s="133"/>
      <c r="IOZ217" s="133"/>
      <c r="IPA217" s="133"/>
      <c r="IPB217" s="133"/>
      <c r="IPC217" s="133"/>
      <c r="IPD217" s="133"/>
      <c r="IPE217" s="133"/>
      <c r="IPF217" s="133"/>
      <c r="IPG217" s="133"/>
      <c r="IPH217" s="133"/>
      <c r="IPI217" s="133"/>
      <c r="IPJ217" s="133"/>
      <c r="IPK217" s="133"/>
      <c r="IPL217" s="133"/>
      <c r="IPM217" s="134"/>
      <c r="IPN217" s="133"/>
      <c r="IPO217" s="133"/>
      <c r="IPP217" s="133"/>
      <c r="IPQ217" s="133"/>
      <c r="IPR217" s="133"/>
      <c r="IPS217" s="133"/>
      <c r="IPT217" s="133"/>
      <c r="IPU217" s="133"/>
      <c r="IPV217" s="133"/>
      <c r="IPW217" s="133"/>
      <c r="IPX217" s="133"/>
      <c r="IPY217" s="133"/>
      <c r="IPZ217" s="133"/>
      <c r="IQA217" s="133"/>
      <c r="IQB217" s="133"/>
      <c r="IQC217" s="133"/>
      <c r="IQD217" s="133"/>
      <c r="IQE217" s="133"/>
      <c r="IQF217" s="133"/>
      <c r="IQG217" s="133"/>
      <c r="IQH217" s="133"/>
      <c r="IQI217" s="134"/>
      <c r="IQJ217" s="133"/>
      <c r="IQK217" s="133"/>
      <c r="IQL217" s="133"/>
      <c r="IQM217" s="133"/>
      <c r="IQN217" s="133"/>
      <c r="IQO217" s="133"/>
      <c r="IQP217" s="133"/>
      <c r="IQQ217" s="133"/>
      <c r="IQR217" s="133"/>
      <c r="IQS217" s="133"/>
      <c r="IQT217" s="133"/>
      <c r="IQU217" s="133"/>
      <c r="IQV217" s="133"/>
      <c r="IQW217" s="133"/>
      <c r="IQX217" s="133"/>
      <c r="IQY217" s="133"/>
      <c r="IQZ217" s="133"/>
      <c r="IRA217" s="133"/>
      <c r="IRB217" s="133"/>
      <c r="IRC217" s="133"/>
      <c r="IRD217" s="133"/>
      <c r="IRE217" s="134"/>
      <c r="IRF217" s="133"/>
      <c r="IRG217" s="133"/>
      <c r="IRH217" s="133"/>
      <c r="IRI217" s="133"/>
      <c r="IRJ217" s="133"/>
      <c r="IRK217" s="133"/>
      <c r="IRL217" s="133"/>
      <c r="IRM217" s="133"/>
      <c r="IRN217" s="133"/>
      <c r="IRO217" s="133"/>
      <c r="IRP217" s="133"/>
      <c r="IRQ217" s="133"/>
      <c r="IRR217" s="133"/>
      <c r="IRS217" s="133"/>
      <c r="IRT217" s="133"/>
      <c r="IRU217" s="133"/>
      <c r="IRV217" s="133"/>
      <c r="IRW217" s="133"/>
      <c r="IRX217" s="133"/>
      <c r="IRY217" s="133"/>
      <c r="IRZ217" s="133"/>
      <c r="ISA217" s="134"/>
      <c r="ISB217" s="133"/>
      <c r="ISC217" s="133"/>
      <c r="ISD217" s="133"/>
      <c r="ISE217" s="133"/>
      <c r="ISF217" s="133"/>
      <c r="ISG217" s="133"/>
      <c r="ISH217" s="133"/>
      <c r="ISI217" s="133"/>
      <c r="ISJ217" s="133"/>
      <c r="ISK217" s="133"/>
      <c r="ISL217" s="133"/>
      <c r="ISM217" s="133"/>
      <c r="ISN217" s="133"/>
      <c r="ISO217" s="133"/>
      <c r="ISP217" s="133"/>
      <c r="ISQ217" s="133"/>
      <c r="ISR217" s="133"/>
      <c r="ISS217" s="133"/>
      <c r="IST217" s="133"/>
      <c r="ISU217" s="133"/>
      <c r="ISV217" s="133"/>
      <c r="ISW217" s="134"/>
      <c r="ISX217" s="133"/>
      <c r="ISY217" s="133"/>
      <c r="ISZ217" s="133"/>
      <c r="ITA217" s="133"/>
      <c r="ITB217" s="133"/>
      <c r="ITC217" s="133"/>
      <c r="ITD217" s="133"/>
      <c r="ITE217" s="133"/>
      <c r="ITF217" s="133"/>
      <c r="ITG217" s="133"/>
      <c r="ITH217" s="133"/>
      <c r="ITI217" s="133"/>
      <c r="ITJ217" s="133"/>
      <c r="ITK217" s="133"/>
      <c r="ITL217" s="133"/>
      <c r="ITM217" s="133"/>
      <c r="ITN217" s="133"/>
      <c r="ITO217" s="133"/>
      <c r="ITP217" s="133"/>
      <c r="ITQ217" s="133"/>
      <c r="ITR217" s="133"/>
      <c r="ITS217" s="134"/>
      <c r="ITT217" s="133"/>
      <c r="ITU217" s="133"/>
      <c r="ITV217" s="133"/>
      <c r="ITW217" s="133"/>
      <c r="ITX217" s="133"/>
      <c r="ITY217" s="133"/>
      <c r="ITZ217" s="133"/>
      <c r="IUA217" s="133"/>
      <c r="IUB217" s="133"/>
      <c r="IUC217" s="133"/>
      <c r="IUD217" s="133"/>
      <c r="IUE217" s="133"/>
      <c r="IUF217" s="133"/>
      <c r="IUG217" s="133"/>
      <c r="IUH217" s="133"/>
      <c r="IUI217" s="133"/>
      <c r="IUJ217" s="133"/>
      <c r="IUK217" s="133"/>
      <c r="IUL217" s="133"/>
      <c r="IUM217" s="133"/>
      <c r="IUN217" s="133"/>
      <c r="IUO217" s="134"/>
      <c r="IUP217" s="133"/>
      <c r="IUQ217" s="133"/>
      <c r="IUR217" s="133"/>
      <c r="IUS217" s="133"/>
      <c r="IUT217" s="133"/>
      <c r="IUU217" s="133"/>
      <c r="IUV217" s="133"/>
      <c r="IUW217" s="133"/>
      <c r="IUX217" s="133"/>
      <c r="IUY217" s="133"/>
      <c r="IUZ217" s="133"/>
      <c r="IVA217" s="133"/>
      <c r="IVB217" s="133"/>
      <c r="IVC217" s="133"/>
      <c r="IVD217" s="133"/>
      <c r="IVE217" s="133"/>
      <c r="IVF217" s="133"/>
      <c r="IVG217" s="133"/>
      <c r="IVH217" s="133"/>
      <c r="IVI217" s="133"/>
      <c r="IVJ217" s="133"/>
      <c r="IVK217" s="134"/>
      <c r="IVL217" s="133"/>
      <c r="IVM217" s="133"/>
      <c r="IVN217" s="133"/>
      <c r="IVO217" s="133"/>
      <c r="IVP217" s="133"/>
      <c r="IVQ217" s="133"/>
      <c r="IVR217" s="133"/>
      <c r="IVS217" s="133"/>
      <c r="IVT217" s="133"/>
      <c r="IVU217" s="133"/>
      <c r="IVV217" s="133"/>
      <c r="IVW217" s="133"/>
      <c r="IVX217" s="133"/>
      <c r="IVY217" s="133"/>
      <c r="IVZ217" s="133"/>
      <c r="IWA217" s="133"/>
      <c r="IWB217" s="133"/>
      <c r="IWC217" s="133"/>
      <c r="IWD217" s="133"/>
      <c r="IWE217" s="133"/>
      <c r="IWF217" s="133"/>
      <c r="IWG217" s="134"/>
      <c r="IWH217" s="133"/>
      <c r="IWI217" s="133"/>
      <c r="IWJ217" s="133"/>
      <c r="IWK217" s="133"/>
      <c r="IWL217" s="133"/>
      <c r="IWM217" s="133"/>
      <c r="IWN217" s="133"/>
      <c r="IWO217" s="133"/>
      <c r="IWP217" s="133"/>
      <c r="IWQ217" s="133"/>
      <c r="IWR217" s="133"/>
      <c r="IWS217" s="133"/>
      <c r="IWT217" s="133"/>
      <c r="IWU217" s="133"/>
      <c r="IWV217" s="133"/>
      <c r="IWW217" s="133"/>
      <c r="IWX217" s="133"/>
      <c r="IWY217" s="133"/>
      <c r="IWZ217" s="133"/>
      <c r="IXA217" s="133"/>
      <c r="IXB217" s="133"/>
      <c r="IXC217" s="134"/>
      <c r="IXD217" s="133"/>
      <c r="IXE217" s="133"/>
      <c r="IXF217" s="133"/>
      <c r="IXG217" s="133"/>
      <c r="IXH217" s="133"/>
      <c r="IXI217" s="133"/>
      <c r="IXJ217" s="133"/>
      <c r="IXK217" s="133"/>
      <c r="IXL217" s="133"/>
      <c r="IXM217" s="133"/>
      <c r="IXN217" s="133"/>
      <c r="IXO217" s="133"/>
      <c r="IXP217" s="133"/>
      <c r="IXQ217" s="133"/>
      <c r="IXR217" s="133"/>
      <c r="IXS217" s="133"/>
      <c r="IXT217" s="133"/>
      <c r="IXU217" s="133"/>
      <c r="IXV217" s="133"/>
      <c r="IXW217" s="133"/>
      <c r="IXX217" s="133"/>
      <c r="IXY217" s="134"/>
      <c r="IXZ217" s="133"/>
      <c r="IYA217" s="133"/>
      <c r="IYB217" s="133"/>
      <c r="IYC217" s="133"/>
      <c r="IYD217" s="133"/>
      <c r="IYE217" s="133"/>
      <c r="IYF217" s="133"/>
      <c r="IYG217" s="133"/>
      <c r="IYH217" s="133"/>
      <c r="IYI217" s="133"/>
      <c r="IYJ217" s="133"/>
      <c r="IYK217" s="133"/>
      <c r="IYL217" s="133"/>
      <c r="IYM217" s="133"/>
      <c r="IYN217" s="133"/>
      <c r="IYO217" s="133"/>
      <c r="IYP217" s="133"/>
      <c r="IYQ217" s="133"/>
      <c r="IYR217" s="133"/>
      <c r="IYS217" s="133"/>
      <c r="IYT217" s="133"/>
      <c r="IYU217" s="134"/>
      <c r="IYV217" s="133"/>
      <c r="IYW217" s="133"/>
      <c r="IYX217" s="133"/>
      <c r="IYY217" s="133"/>
      <c r="IYZ217" s="133"/>
      <c r="IZA217" s="133"/>
      <c r="IZB217" s="133"/>
      <c r="IZC217" s="133"/>
      <c r="IZD217" s="133"/>
      <c r="IZE217" s="133"/>
      <c r="IZF217" s="133"/>
      <c r="IZG217" s="133"/>
      <c r="IZH217" s="133"/>
      <c r="IZI217" s="133"/>
      <c r="IZJ217" s="133"/>
      <c r="IZK217" s="133"/>
      <c r="IZL217" s="133"/>
      <c r="IZM217" s="133"/>
      <c r="IZN217" s="133"/>
      <c r="IZO217" s="133"/>
      <c r="IZP217" s="133"/>
      <c r="IZQ217" s="134"/>
      <c r="IZR217" s="133"/>
      <c r="IZS217" s="133"/>
      <c r="IZT217" s="133"/>
      <c r="IZU217" s="133"/>
      <c r="IZV217" s="133"/>
      <c r="IZW217" s="133"/>
      <c r="IZX217" s="133"/>
      <c r="IZY217" s="133"/>
      <c r="IZZ217" s="133"/>
      <c r="JAA217" s="133"/>
      <c r="JAB217" s="133"/>
      <c r="JAC217" s="133"/>
      <c r="JAD217" s="133"/>
      <c r="JAE217" s="133"/>
      <c r="JAF217" s="133"/>
      <c r="JAG217" s="133"/>
      <c r="JAH217" s="133"/>
      <c r="JAI217" s="133"/>
      <c r="JAJ217" s="133"/>
      <c r="JAK217" s="133"/>
      <c r="JAL217" s="133"/>
      <c r="JAM217" s="134"/>
      <c r="JAN217" s="133"/>
      <c r="JAO217" s="133"/>
      <c r="JAP217" s="133"/>
      <c r="JAQ217" s="133"/>
      <c r="JAR217" s="133"/>
      <c r="JAS217" s="133"/>
      <c r="JAT217" s="133"/>
      <c r="JAU217" s="133"/>
      <c r="JAV217" s="133"/>
      <c r="JAW217" s="133"/>
      <c r="JAX217" s="133"/>
      <c r="JAY217" s="133"/>
      <c r="JAZ217" s="133"/>
      <c r="JBA217" s="133"/>
      <c r="JBB217" s="133"/>
      <c r="JBC217" s="133"/>
      <c r="JBD217" s="133"/>
      <c r="JBE217" s="133"/>
      <c r="JBF217" s="133"/>
      <c r="JBG217" s="133"/>
      <c r="JBH217" s="133"/>
      <c r="JBI217" s="134"/>
      <c r="JBJ217" s="133"/>
      <c r="JBK217" s="133"/>
      <c r="JBL217" s="133"/>
      <c r="JBM217" s="133"/>
      <c r="JBN217" s="133"/>
      <c r="JBO217" s="133"/>
      <c r="JBP217" s="133"/>
      <c r="JBQ217" s="133"/>
      <c r="JBR217" s="133"/>
      <c r="JBS217" s="133"/>
      <c r="JBT217" s="133"/>
      <c r="JBU217" s="133"/>
      <c r="JBV217" s="133"/>
      <c r="JBW217" s="133"/>
      <c r="JBX217" s="133"/>
      <c r="JBY217" s="133"/>
      <c r="JBZ217" s="133"/>
      <c r="JCA217" s="133"/>
      <c r="JCB217" s="133"/>
      <c r="JCC217" s="133"/>
      <c r="JCD217" s="133"/>
      <c r="JCE217" s="134"/>
      <c r="JCF217" s="133"/>
      <c r="JCG217" s="133"/>
      <c r="JCH217" s="133"/>
      <c r="JCI217" s="133"/>
      <c r="JCJ217" s="133"/>
      <c r="JCK217" s="133"/>
      <c r="JCL217" s="133"/>
      <c r="JCM217" s="133"/>
      <c r="JCN217" s="133"/>
      <c r="JCO217" s="133"/>
      <c r="JCP217" s="133"/>
      <c r="JCQ217" s="133"/>
      <c r="JCR217" s="133"/>
      <c r="JCS217" s="133"/>
      <c r="JCT217" s="133"/>
      <c r="JCU217" s="133"/>
      <c r="JCV217" s="133"/>
      <c r="JCW217" s="133"/>
      <c r="JCX217" s="133"/>
      <c r="JCY217" s="133"/>
      <c r="JCZ217" s="133"/>
      <c r="JDA217" s="134"/>
      <c r="JDB217" s="133"/>
      <c r="JDC217" s="133"/>
      <c r="JDD217" s="133"/>
      <c r="JDE217" s="133"/>
      <c r="JDF217" s="133"/>
      <c r="JDG217" s="133"/>
      <c r="JDH217" s="133"/>
      <c r="JDI217" s="133"/>
      <c r="JDJ217" s="133"/>
      <c r="JDK217" s="133"/>
      <c r="JDL217" s="133"/>
      <c r="JDM217" s="133"/>
      <c r="JDN217" s="133"/>
      <c r="JDO217" s="133"/>
      <c r="JDP217" s="133"/>
      <c r="JDQ217" s="133"/>
      <c r="JDR217" s="133"/>
      <c r="JDS217" s="133"/>
      <c r="JDT217" s="133"/>
      <c r="JDU217" s="133"/>
      <c r="JDV217" s="133"/>
      <c r="JDW217" s="134"/>
      <c r="JDX217" s="133"/>
      <c r="JDY217" s="133"/>
      <c r="JDZ217" s="133"/>
      <c r="JEA217" s="133"/>
      <c r="JEB217" s="133"/>
      <c r="JEC217" s="133"/>
      <c r="JED217" s="133"/>
      <c r="JEE217" s="133"/>
      <c r="JEF217" s="133"/>
      <c r="JEG217" s="133"/>
      <c r="JEH217" s="133"/>
      <c r="JEI217" s="133"/>
      <c r="JEJ217" s="133"/>
      <c r="JEK217" s="133"/>
      <c r="JEL217" s="133"/>
      <c r="JEM217" s="133"/>
      <c r="JEN217" s="133"/>
      <c r="JEO217" s="133"/>
      <c r="JEP217" s="133"/>
      <c r="JEQ217" s="133"/>
      <c r="JER217" s="133"/>
      <c r="JES217" s="134"/>
      <c r="JET217" s="133"/>
      <c r="JEU217" s="133"/>
      <c r="JEV217" s="133"/>
      <c r="JEW217" s="133"/>
      <c r="JEX217" s="133"/>
      <c r="JEY217" s="133"/>
      <c r="JEZ217" s="133"/>
      <c r="JFA217" s="133"/>
      <c r="JFB217" s="133"/>
      <c r="JFC217" s="133"/>
      <c r="JFD217" s="133"/>
      <c r="JFE217" s="133"/>
      <c r="JFF217" s="133"/>
      <c r="JFG217" s="133"/>
      <c r="JFH217" s="133"/>
      <c r="JFI217" s="133"/>
      <c r="JFJ217" s="133"/>
      <c r="JFK217" s="133"/>
      <c r="JFL217" s="133"/>
      <c r="JFM217" s="133"/>
      <c r="JFN217" s="133"/>
      <c r="JFO217" s="134"/>
      <c r="JFP217" s="133"/>
      <c r="JFQ217" s="133"/>
      <c r="JFR217" s="133"/>
      <c r="JFS217" s="133"/>
      <c r="JFT217" s="133"/>
      <c r="JFU217" s="133"/>
      <c r="JFV217" s="133"/>
      <c r="JFW217" s="133"/>
      <c r="JFX217" s="133"/>
      <c r="JFY217" s="133"/>
      <c r="JFZ217" s="133"/>
      <c r="JGA217" s="133"/>
      <c r="JGB217" s="133"/>
      <c r="JGC217" s="133"/>
      <c r="JGD217" s="133"/>
      <c r="JGE217" s="133"/>
      <c r="JGF217" s="133"/>
      <c r="JGG217" s="133"/>
      <c r="JGH217" s="133"/>
      <c r="JGI217" s="133"/>
      <c r="JGJ217" s="133"/>
      <c r="JGK217" s="134"/>
      <c r="JGL217" s="133"/>
      <c r="JGM217" s="133"/>
      <c r="JGN217" s="133"/>
      <c r="JGO217" s="133"/>
      <c r="JGP217" s="133"/>
      <c r="JGQ217" s="133"/>
      <c r="JGR217" s="133"/>
      <c r="JGS217" s="133"/>
      <c r="JGT217" s="133"/>
      <c r="JGU217" s="133"/>
      <c r="JGV217" s="133"/>
      <c r="JGW217" s="133"/>
      <c r="JGX217" s="133"/>
      <c r="JGY217" s="133"/>
      <c r="JGZ217" s="133"/>
      <c r="JHA217" s="133"/>
      <c r="JHB217" s="133"/>
      <c r="JHC217" s="133"/>
      <c r="JHD217" s="133"/>
      <c r="JHE217" s="133"/>
      <c r="JHF217" s="133"/>
      <c r="JHG217" s="134"/>
      <c r="JHH217" s="133"/>
      <c r="JHI217" s="133"/>
      <c r="JHJ217" s="133"/>
      <c r="JHK217" s="133"/>
      <c r="JHL217" s="133"/>
      <c r="JHM217" s="133"/>
      <c r="JHN217" s="133"/>
      <c r="JHO217" s="133"/>
      <c r="JHP217" s="133"/>
      <c r="JHQ217" s="133"/>
      <c r="JHR217" s="133"/>
      <c r="JHS217" s="133"/>
      <c r="JHT217" s="133"/>
      <c r="JHU217" s="133"/>
      <c r="JHV217" s="133"/>
      <c r="JHW217" s="133"/>
      <c r="JHX217" s="133"/>
      <c r="JHY217" s="133"/>
      <c r="JHZ217" s="133"/>
      <c r="JIA217" s="133"/>
      <c r="JIB217" s="133"/>
      <c r="JIC217" s="134"/>
      <c r="JID217" s="133"/>
      <c r="JIE217" s="133"/>
      <c r="JIF217" s="133"/>
      <c r="JIG217" s="133"/>
      <c r="JIH217" s="133"/>
      <c r="JII217" s="133"/>
      <c r="JIJ217" s="133"/>
      <c r="JIK217" s="133"/>
      <c r="JIL217" s="133"/>
      <c r="JIM217" s="133"/>
      <c r="JIN217" s="133"/>
      <c r="JIO217" s="133"/>
      <c r="JIP217" s="133"/>
      <c r="JIQ217" s="133"/>
      <c r="JIR217" s="133"/>
      <c r="JIS217" s="133"/>
      <c r="JIT217" s="133"/>
      <c r="JIU217" s="133"/>
      <c r="JIV217" s="133"/>
      <c r="JIW217" s="133"/>
      <c r="JIX217" s="133"/>
      <c r="JIY217" s="134"/>
      <c r="JIZ217" s="133"/>
      <c r="JJA217" s="133"/>
      <c r="JJB217" s="133"/>
      <c r="JJC217" s="133"/>
      <c r="JJD217" s="133"/>
      <c r="JJE217" s="133"/>
      <c r="JJF217" s="133"/>
      <c r="JJG217" s="133"/>
      <c r="JJH217" s="133"/>
      <c r="JJI217" s="133"/>
      <c r="JJJ217" s="133"/>
      <c r="JJK217" s="133"/>
      <c r="JJL217" s="133"/>
      <c r="JJM217" s="133"/>
      <c r="JJN217" s="133"/>
      <c r="JJO217" s="133"/>
      <c r="JJP217" s="133"/>
      <c r="JJQ217" s="133"/>
      <c r="JJR217" s="133"/>
      <c r="JJS217" s="133"/>
      <c r="JJT217" s="133"/>
      <c r="JJU217" s="134"/>
      <c r="JJV217" s="133"/>
      <c r="JJW217" s="133"/>
      <c r="JJX217" s="133"/>
      <c r="JJY217" s="133"/>
      <c r="JJZ217" s="133"/>
      <c r="JKA217" s="133"/>
      <c r="JKB217" s="133"/>
      <c r="JKC217" s="133"/>
      <c r="JKD217" s="133"/>
      <c r="JKE217" s="133"/>
      <c r="JKF217" s="133"/>
      <c r="JKG217" s="133"/>
      <c r="JKH217" s="133"/>
      <c r="JKI217" s="133"/>
      <c r="JKJ217" s="133"/>
      <c r="JKK217" s="133"/>
      <c r="JKL217" s="133"/>
      <c r="JKM217" s="133"/>
      <c r="JKN217" s="133"/>
      <c r="JKO217" s="133"/>
      <c r="JKP217" s="133"/>
      <c r="JKQ217" s="134"/>
      <c r="JKR217" s="133"/>
      <c r="JKS217" s="133"/>
      <c r="JKT217" s="133"/>
      <c r="JKU217" s="133"/>
      <c r="JKV217" s="133"/>
      <c r="JKW217" s="133"/>
      <c r="JKX217" s="133"/>
      <c r="JKY217" s="133"/>
      <c r="JKZ217" s="133"/>
      <c r="JLA217" s="133"/>
      <c r="JLB217" s="133"/>
      <c r="JLC217" s="133"/>
      <c r="JLD217" s="133"/>
      <c r="JLE217" s="133"/>
      <c r="JLF217" s="133"/>
      <c r="JLG217" s="133"/>
      <c r="JLH217" s="133"/>
      <c r="JLI217" s="133"/>
      <c r="JLJ217" s="133"/>
      <c r="JLK217" s="133"/>
      <c r="JLL217" s="133"/>
      <c r="JLM217" s="134"/>
      <c r="JLN217" s="133"/>
      <c r="JLO217" s="133"/>
      <c r="JLP217" s="133"/>
      <c r="JLQ217" s="133"/>
      <c r="JLR217" s="133"/>
      <c r="JLS217" s="133"/>
      <c r="JLT217" s="133"/>
      <c r="JLU217" s="133"/>
      <c r="JLV217" s="133"/>
      <c r="JLW217" s="133"/>
      <c r="JLX217" s="133"/>
      <c r="JLY217" s="133"/>
      <c r="JLZ217" s="133"/>
      <c r="JMA217" s="133"/>
      <c r="JMB217" s="133"/>
      <c r="JMC217" s="133"/>
      <c r="JMD217" s="133"/>
      <c r="JME217" s="133"/>
      <c r="JMF217" s="133"/>
      <c r="JMG217" s="133"/>
      <c r="JMH217" s="133"/>
      <c r="JMI217" s="134"/>
      <c r="JMJ217" s="133"/>
      <c r="JMK217" s="133"/>
      <c r="JML217" s="133"/>
      <c r="JMM217" s="133"/>
      <c r="JMN217" s="133"/>
      <c r="JMO217" s="133"/>
      <c r="JMP217" s="133"/>
      <c r="JMQ217" s="133"/>
      <c r="JMR217" s="133"/>
      <c r="JMS217" s="133"/>
      <c r="JMT217" s="133"/>
      <c r="JMU217" s="133"/>
      <c r="JMV217" s="133"/>
      <c r="JMW217" s="133"/>
      <c r="JMX217" s="133"/>
      <c r="JMY217" s="133"/>
      <c r="JMZ217" s="133"/>
      <c r="JNA217" s="133"/>
      <c r="JNB217" s="133"/>
      <c r="JNC217" s="133"/>
      <c r="JND217" s="133"/>
      <c r="JNE217" s="134"/>
      <c r="JNF217" s="133"/>
      <c r="JNG217" s="133"/>
      <c r="JNH217" s="133"/>
      <c r="JNI217" s="133"/>
      <c r="JNJ217" s="133"/>
      <c r="JNK217" s="133"/>
      <c r="JNL217" s="133"/>
      <c r="JNM217" s="133"/>
      <c r="JNN217" s="133"/>
      <c r="JNO217" s="133"/>
      <c r="JNP217" s="133"/>
      <c r="JNQ217" s="133"/>
      <c r="JNR217" s="133"/>
      <c r="JNS217" s="133"/>
      <c r="JNT217" s="133"/>
      <c r="JNU217" s="133"/>
      <c r="JNV217" s="133"/>
      <c r="JNW217" s="133"/>
      <c r="JNX217" s="133"/>
      <c r="JNY217" s="133"/>
      <c r="JNZ217" s="133"/>
      <c r="JOA217" s="134"/>
      <c r="JOB217" s="133"/>
      <c r="JOC217" s="133"/>
      <c r="JOD217" s="133"/>
      <c r="JOE217" s="133"/>
      <c r="JOF217" s="133"/>
      <c r="JOG217" s="133"/>
      <c r="JOH217" s="133"/>
      <c r="JOI217" s="133"/>
      <c r="JOJ217" s="133"/>
      <c r="JOK217" s="133"/>
      <c r="JOL217" s="133"/>
      <c r="JOM217" s="133"/>
      <c r="JON217" s="133"/>
      <c r="JOO217" s="133"/>
      <c r="JOP217" s="133"/>
      <c r="JOQ217" s="133"/>
      <c r="JOR217" s="133"/>
      <c r="JOS217" s="133"/>
      <c r="JOT217" s="133"/>
      <c r="JOU217" s="133"/>
      <c r="JOV217" s="133"/>
      <c r="JOW217" s="134"/>
      <c r="JOX217" s="133"/>
      <c r="JOY217" s="133"/>
      <c r="JOZ217" s="133"/>
      <c r="JPA217" s="133"/>
      <c r="JPB217" s="133"/>
      <c r="JPC217" s="133"/>
      <c r="JPD217" s="133"/>
      <c r="JPE217" s="133"/>
      <c r="JPF217" s="133"/>
      <c r="JPG217" s="133"/>
      <c r="JPH217" s="133"/>
      <c r="JPI217" s="133"/>
      <c r="JPJ217" s="133"/>
      <c r="JPK217" s="133"/>
      <c r="JPL217" s="133"/>
      <c r="JPM217" s="133"/>
      <c r="JPN217" s="133"/>
      <c r="JPO217" s="133"/>
      <c r="JPP217" s="133"/>
      <c r="JPQ217" s="133"/>
      <c r="JPR217" s="133"/>
      <c r="JPS217" s="134"/>
      <c r="JPT217" s="133"/>
      <c r="JPU217" s="133"/>
      <c r="JPV217" s="133"/>
      <c r="JPW217" s="133"/>
      <c r="JPX217" s="133"/>
      <c r="JPY217" s="133"/>
      <c r="JPZ217" s="133"/>
      <c r="JQA217" s="133"/>
      <c r="JQB217" s="133"/>
      <c r="JQC217" s="133"/>
      <c r="JQD217" s="133"/>
      <c r="JQE217" s="133"/>
      <c r="JQF217" s="133"/>
      <c r="JQG217" s="133"/>
      <c r="JQH217" s="133"/>
      <c r="JQI217" s="133"/>
      <c r="JQJ217" s="133"/>
      <c r="JQK217" s="133"/>
      <c r="JQL217" s="133"/>
      <c r="JQM217" s="133"/>
      <c r="JQN217" s="133"/>
      <c r="JQO217" s="134"/>
      <c r="JQP217" s="133"/>
      <c r="JQQ217" s="133"/>
      <c r="JQR217" s="133"/>
      <c r="JQS217" s="133"/>
      <c r="JQT217" s="133"/>
      <c r="JQU217" s="133"/>
      <c r="JQV217" s="133"/>
      <c r="JQW217" s="133"/>
      <c r="JQX217" s="133"/>
      <c r="JQY217" s="133"/>
      <c r="JQZ217" s="133"/>
      <c r="JRA217" s="133"/>
      <c r="JRB217" s="133"/>
      <c r="JRC217" s="133"/>
      <c r="JRD217" s="133"/>
      <c r="JRE217" s="133"/>
      <c r="JRF217" s="133"/>
      <c r="JRG217" s="133"/>
      <c r="JRH217" s="133"/>
      <c r="JRI217" s="133"/>
      <c r="JRJ217" s="133"/>
      <c r="JRK217" s="134"/>
      <c r="JRL217" s="133"/>
      <c r="JRM217" s="133"/>
      <c r="JRN217" s="133"/>
      <c r="JRO217" s="133"/>
      <c r="JRP217" s="133"/>
      <c r="JRQ217" s="133"/>
      <c r="JRR217" s="133"/>
      <c r="JRS217" s="133"/>
      <c r="JRT217" s="133"/>
      <c r="JRU217" s="133"/>
      <c r="JRV217" s="133"/>
      <c r="JRW217" s="133"/>
      <c r="JRX217" s="133"/>
      <c r="JRY217" s="133"/>
      <c r="JRZ217" s="133"/>
      <c r="JSA217" s="133"/>
      <c r="JSB217" s="133"/>
      <c r="JSC217" s="133"/>
      <c r="JSD217" s="133"/>
      <c r="JSE217" s="133"/>
      <c r="JSF217" s="133"/>
      <c r="JSG217" s="134"/>
      <c r="JSH217" s="133"/>
      <c r="JSI217" s="133"/>
      <c r="JSJ217" s="133"/>
      <c r="JSK217" s="133"/>
      <c r="JSL217" s="133"/>
      <c r="JSM217" s="133"/>
      <c r="JSN217" s="133"/>
      <c r="JSO217" s="133"/>
      <c r="JSP217" s="133"/>
      <c r="JSQ217" s="133"/>
      <c r="JSR217" s="133"/>
      <c r="JSS217" s="133"/>
      <c r="JST217" s="133"/>
      <c r="JSU217" s="133"/>
      <c r="JSV217" s="133"/>
      <c r="JSW217" s="133"/>
      <c r="JSX217" s="133"/>
      <c r="JSY217" s="133"/>
      <c r="JSZ217" s="133"/>
      <c r="JTA217" s="133"/>
      <c r="JTB217" s="133"/>
      <c r="JTC217" s="134"/>
      <c r="JTD217" s="133"/>
      <c r="JTE217" s="133"/>
      <c r="JTF217" s="133"/>
      <c r="JTG217" s="133"/>
      <c r="JTH217" s="133"/>
      <c r="JTI217" s="133"/>
      <c r="JTJ217" s="133"/>
      <c r="JTK217" s="133"/>
      <c r="JTL217" s="133"/>
      <c r="JTM217" s="133"/>
      <c r="JTN217" s="133"/>
      <c r="JTO217" s="133"/>
      <c r="JTP217" s="133"/>
      <c r="JTQ217" s="133"/>
      <c r="JTR217" s="133"/>
      <c r="JTS217" s="133"/>
      <c r="JTT217" s="133"/>
      <c r="JTU217" s="133"/>
      <c r="JTV217" s="133"/>
      <c r="JTW217" s="133"/>
      <c r="JTX217" s="133"/>
      <c r="JTY217" s="134"/>
      <c r="JTZ217" s="133"/>
      <c r="JUA217" s="133"/>
      <c r="JUB217" s="133"/>
      <c r="JUC217" s="133"/>
      <c r="JUD217" s="133"/>
      <c r="JUE217" s="133"/>
      <c r="JUF217" s="133"/>
      <c r="JUG217" s="133"/>
      <c r="JUH217" s="133"/>
      <c r="JUI217" s="133"/>
      <c r="JUJ217" s="133"/>
      <c r="JUK217" s="133"/>
      <c r="JUL217" s="133"/>
      <c r="JUM217" s="133"/>
      <c r="JUN217" s="133"/>
      <c r="JUO217" s="133"/>
      <c r="JUP217" s="133"/>
      <c r="JUQ217" s="133"/>
      <c r="JUR217" s="133"/>
      <c r="JUS217" s="133"/>
      <c r="JUT217" s="133"/>
      <c r="JUU217" s="134"/>
      <c r="JUV217" s="133"/>
      <c r="JUW217" s="133"/>
      <c r="JUX217" s="133"/>
      <c r="JUY217" s="133"/>
      <c r="JUZ217" s="133"/>
      <c r="JVA217" s="133"/>
      <c r="JVB217" s="133"/>
      <c r="JVC217" s="133"/>
      <c r="JVD217" s="133"/>
      <c r="JVE217" s="133"/>
      <c r="JVF217" s="133"/>
      <c r="JVG217" s="133"/>
      <c r="JVH217" s="133"/>
      <c r="JVI217" s="133"/>
      <c r="JVJ217" s="133"/>
      <c r="JVK217" s="133"/>
      <c r="JVL217" s="133"/>
      <c r="JVM217" s="133"/>
      <c r="JVN217" s="133"/>
      <c r="JVO217" s="133"/>
      <c r="JVP217" s="133"/>
      <c r="JVQ217" s="134"/>
      <c r="JVR217" s="133"/>
      <c r="JVS217" s="133"/>
      <c r="JVT217" s="133"/>
      <c r="JVU217" s="133"/>
      <c r="JVV217" s="133"/>
      <c r="JVW217" s="133"/>
      <c r="JVX217" s="133"/>
      <c r="JVY217" s="133"/>
      <c r="JVZ217" s="133"/>
      <c r="JWA217" s="133"/>
      <c r="JWB217" s="133"/>
      <c r="JWC217" s="133"/>
      <c r="JWD217" s="133"/>
      <c r="JWE217" s="133"/>
      <c r="JWF217" s="133"/>
      <c r="JWG217" s="133"/>
      <c r="JWH217" s="133"/>
      <c r="JWI217" s="133"/>
      <c r="JWJ217" s="133"/>
      <c r="JWK217" s="133"/>
      <c r="JWL217" s="133"/>
      <c r="JWM217" s="134"/>
      <c r="JWN217" s="133"/>
      <c r="JWO217" s="133"/>
      <c r="JWP217" s="133"/>
      <c r="JWQ217" s="133"/>
      <c r="JWR217" s="133"/>
      <c r="JWS217" s="133"/>
      <c r="JWT217" s="133"/>
      <c r="JWU217" s="133"/>
      <c r="JWV217" s="133"/>
      <c r="JWW217" s="133"/>
      <c r="JWX217" s="133"/>
      <c r="JWY217" s="133"/>
      <c r="JWZ217" s="133"/>
      <c r="JXA217" s="133"/>
      <c r="JXB217" s="133"/>
      <c r="JXC217" s="133"/>
      <c r="JXD217" s="133"/>
      <c r="JXE217" s="133"/>
      <c r="JXF217" s="133"/>
      <c r="JXG217" s="133"/>
      <c r="JXH217" s="133"/>
      <c r="JXI217" s="134"/>
      <c r="JXJ217" s="133"/>
      <c r="JXK217" s="133"/>
      <c r="JXL217" s="133"/>
      <c r="JXM217" s="133"/>
      <c r="JXN217" s="133"/>
      <c r="JXO217" s="133"/>
      <c r="JXP217" s="133"/>
      <c r="JXQ217" s="133"/>
      <c r="JXR217" s="133"/>
      <c r="JXS217" s="133"/>
      <c r="JXT217" s="133"/>
      <c r="JXU217" s="133"/>
      <c r="JXV217" s="133"/>
      <c r="JXW217" s="133"/>
      <c r="JXX217" s="133"/>
      <c r="JXY217" s="133"/>
      <c r="JXZ217" s="133"/>
      <c r="JYA217" s="133"/>
      <c r="JYB217" s="133"/>
      <c r="JYC217" s="133"/>
      <c r="JYD217" s="133"/>
      <c r="JYE217" s="134"/>
      <c r="JYF217" s="133"/>
      <c r="JYG217" s="133"/>
      <c r="JYH217" s="133"/>
      <c r="JYI217" s="133"/>
      <c r="JYJ217" s="133"/>
      <c r="JYK217" s="133"/>
      <c r="JYL217" s="133"/>
      <c r="JYM217" s="133"/>
      <c r="JYN217" s="133"/>
      <c r="JYO217" s="133"/>
      <c r="JYP217" s="133"/>
      <c r="JYQ217" s="133"/>
      <c r="JYR217" s="133"/>
      <c r="JYS217" s="133"/>
      <c r="JYT217" s="133"/>
      <c r="JYU217" s="133"/>
      <c r="JYV217" s="133"/>
      <c r="JYW217" s="133"/>
      <c r="JYX217" s="133"/>
      <c r="JYY217" s="133"/>
      <c r="JYZ217" s="133"/>
      <c r="JZA217" s="134"/>
      <c r="JZB217" s="133"/>
      <c r="JZC217" s="133"/>
      <c r="JZD217" s="133"/>
      <c r="JZE217" s="133"/>
      <c r="JZF217" s="133"/>
      <c r="JZG217" s="133"/>
      <c r="JZH217" s="133"/>
      <c r="JZI217" s="133"/>
      <c r="JZJ217" s="133"/>
      <c r="JZK217" s="133"/>
      <c r="JZL217" s="133"/>
      <c r="JZM217" s="133"/>
      <c r="JZN217" s="133"/>
      <c r="JZO217" s="133"/>
      <c r="JZP217" s="133"/>
      <c r="JZQ217" s="133"/>
      <c r="JZR217" s="133"/>
      <c r="JZS217" s="133"/>
      <c r="JZT217" s="133"/>
      <c r="JZU217" s="133"/>
      <c r="JZV217" s="133"/>
      <c r="JZW217" s="134"/>
      <c r="JZX217" s="133"/>
      <c r="JZY217" s="133"/>
      <c r="JZZ217" s="133"/>
      <c r="KAA217" s="133"/>
      <c r="KAB217" s="133"/>
      <c r="KAC217" s="133"/>
      <c r="KAD217" s="133"/>
      <c r="KAE217" s="133"/>
      <c r="KAF217" s="133"/>
      <c r="KAG217" s="133"/>
      <c r="KAH217" s="133"/>
      <c r="KAI217" s="133"/>
      <c r="KAJ217" s="133"/>
      <c r="KAK217" s="133"/>
      <c r="KAL217" s="133"/>
      <c r="KAM217" s="133"/>
      <c r="KAN217" s="133"/>
      <c r="KAO217" s="133"/>
      <c r="KAP217" s="133"/>
      <c r="KAQ217" s="133"/>
      <c r="KAR217" s="133"/>
      <c r="KAS217" s="134"/>
      <c r="KAT217" s="133"/>
      <c r="KAU217" s="133"/>
      <c r="KAV217" s="133"/>
      <c r="KAW217" s="133"/>
      <c r="KAX217" s="133"/>
      <c r="KAY217" s="133"/>
      <c r="KAZ217" s="133"/>
      <c r="KBA217" s="133"/>
      <c r="KBB217" s="133"/>
      <c r="KBC217" s="133"/>
      <c r="KBD217" s="133"/>
      <c r="KBE217" s="133"/>
      <c r="KBF217" s="133"/>
      <c r="KBG217" s="133"/>
      <c r="KBH217" s="133"/>
      <c r="KBI217" s="133"/>
      <c r="KBJ217" s="133"/>
      <c r="KBK217" s="133"/>
      <c r="KBL217" s="133"/>
      <c r="KBM217" s="133"/>
      <c r="KBN217" s="133"/>
      <c r="KBO217" s="134"/>
      <c r="KBP217" s="133"/>
      <c r="KBQ217" s="133"/>
      <c r="KBR217" s="133"/>
      <c r="KBS217" s="133"/>
      <c r="KBT217" s="133"/>
      <c r="KBU217" s="133"/>
      <c r="KBV217" s="133"/>
      <c r="KBW217" s="133"/>
      <c r="KBX217" s="133"/>
      <c r="KBY217" s="133"/>
      <c r="KBZ217" s="133"/>
      <c r="KCA217" s="133"/>
      <c r="KCB217" s="133"/>
      <c r="KCC217" s="133"/>
      <c r="KCD217" s="133"/>
      <c r="KCE217" s="133"/>
      <c r="KCF217" s="133"/>
      <c r="KCG217" s="133"/>
      <c r="KCH217" s="133"/>
      <c r="KCI217" s="133"/>
      <c r="KCJ217" s="133"/>
      <c r="KCK217" s="134"/>
      <c r="KCL217" s="133"/>
      <c r="KCM217" s="133"/>
      <c r="KCN217" s="133"/>
      <c r="KCO217" s="133"/>
      <c r="KCP217" s="133"/>
      <c r="KCQ217" s="133"/>
      <c r="KCR217" s="133"/>
      <c r="KCS217" s="133"/>
      <c r="KCT217" s="133"/>
      <c r="KCU217" s="133"/>
      <c r="KCV217" s="133"/>
      <c r="KCW217" s="133"/>
      <c r="KCX217" s="133"/>
      <c r="KCY217" s="133"/>
      <c r="KCZ217" s="133"/>
      <c r="KDA217" s="133"/>
      <c r="KDB217" s="133"/>
      <c r="KDC217" s="133"/>
      <c r="KDD217" s="133"/>
      <c r="KDE217" s="133"/>
      <c r="KDF217" s="133"/>
      <c r="KDG217" s="134"/>
      <c r="KDH217" s="133"/>
      <c r="KDI217" s="133"/>
      <c r="KDJ217" s="133"/>
      <c r="KDK217" s="133"/>
      <c r="KDL217" s="133"/>
      <c r="KDM217" s="133"/>
      <c r="KDN217" s="133"/>
      <c r="KDO217" s="133"/>
      <c r="KDP217" s="133"/>
      <c r="KDQ217" s="133"/>
      <c r="KDR217" s="133"/>
      <c r="KDS217" s="133"/>
      <c r="KDT217" s="133"/>
      <c r="KDU217" s="133"/>
      <c r="KDV217" s="133"/>
      <c r="KDW217" s="133"/>
      <c r="KDX217" s="133"/>
      <c r="KDY217" s="133"/>
      <c r="KDZ217" s="133"/>
      <c r="KEA217" s="133"/>
      <c r="KEB217" s="133"/>
      <c r="KEC217" s="134"/>
      <c r="KED217" s="133"/>
      <c r="KEE217" s="133"/>
      <c r="KEF217" s="133"/>
      <c r="KEG217" s="133"/>
      <c r="KEH217" s="133"/>
      <c r="KEI217" s="133"/>
      <c r="KEJ217" s="133"/>
      <c r="KEK217" s="133"/>
      <c r="KEL217" s="133"/>
      <c r="KEM217" s="133"/>
      <c r="KEN217" s="133"/>
      <c r="KEO217" s="133"/>
      <c r="KEP217" s="133"/>
      <c r="KEQ217" s="133"/>
      <c r="KER217" s="133"/>
      <c r="KES217" s="133"/>
      <c r="KET217" s="133"/>
      <c r="KEU217" s="133"/>
      <c r="KEV217" s="133"/>
      <c r="KEW217" s="133"/>
      <c r="KEX217" s="133"/>
      <c r="KEY217" s="134"/>
      <c r="KEZ217" s="133"/>
      <c r="KFA217" s="133"/>
      <c r="KFB217" s="133"/>
      <c r="KFC217" s="133"/>
      <c r="KFD217" s="133"/>
      <c r="KFE217" s="133"/>
      <c r="KFF217" s="133"/>
      <c r="KFG217" s="133"/>
      <c r="KFH217" s="133"/>
      <c r="KFI217" s="133"/>
      <c r="KFJ217" s="133"/>
      <c r="KFK217" s="133"/>
      <c r="KFL217" s="133"/>
      <c r="KFM217" s="133"/>
      <c r="KFN217" s="133"/>
      <c r="KFO217" s="133"/>
      <c r="KFP217" s="133"/>
      <c r="KFQ217" s="133"/>
      <c r="KFR217" s="133"/>
      <c r="KFS217" s="133"/>
      <c r="KFT217" s="133"/>
      <c r="KFU217" s="134"/>
      <c r="KFV217" s="133"/>
      <c r="KFW217" s="133"/>
      <c r="KFX217" s="133"/>
      <c r="KFY217" s="133"/>
      <c r="KFZ217" s="133"/>
      <c r="KGA217" s="133"/>
      <c r="KGB217" s="133"/>
      <c r="KGC217" s="133"/>
      <c r="KGD217" s="133"/>
      <c r="KGE217" s="133"/>
      <c r="KGF217" s="133"/>
      <c r="KGG217" s="133"/>
      <c r="KGH217" s="133"/>
      <c r="KGI217" s="133"/>
      <c r="KGJ217" s="133"/>
      <c r="KGK217" s="133"/>
      <c r="KGL217" s="133"/>
      <c r="KGM217" s="133"/>
      <c r="KGN217" s="133"/>
      <c r="KGO217" s="133"/>
      <c r="KGP217" s="133"/>
      <c r="KGQ217" s="134"/>
      <c r="KGR217" s="133"/>
      <c r="KGS217" s="133"/>
      <c r="KGT217" s="133"/>
      <c r="KGU217" s="133"/>
      <c r="KGV217" s="133"/>
      <c r="KGW217" s="133"/>
      <c r="KGX217" s="133"/>
      <c r="KGY217" s="133"/>
      <c r="KGZ217" s="133"/>
      <c r="KHA217" s="133"/>
      <c r="KHB217" s="133"/>
      <c r="KHC217" s="133"/>
      <c r="KHD217" s="133"/>
      <c r="KHE217" s="133"/>
      <c r="KHF217" s="133"/>
      <c r="KHG217" s="133"/>
      <c r="KHH217" s="133"/>
      <c r="KHI217" s="133"/>
      <c r="KHJ217" s="133"/>
      <c r="KHK217" s="133"/>
      <c r="KHL217" s="133"/>
      <c r="KHM217" s="134"/>
      <c r="KHN217" s="133"/>
      <c r="KHO217" s="133"/>
      <c r="KHP217" s="133"/>
      <c r="KHQ217" s="133"/>
      <c r="KHR217" s="133"/>
      <c r="KHS217" s="133"/>
      <c r="KHT217" s="133"/>
      <c r="KHU217" s="133"/>
      <c r="KHV217" s="133"/>
      <c r="KHW217" s="133"/>
      <c r="KHX217" s="133"/>
      <c r="KHY217" s="133"/>
      <c r="KHZ217" s="133"/>
      <c r="KIA217" s="133"/>
      <c r="KIB217" s="133"/>
      <c r="KIC217" s="133"/>
      <c r="KID217" s="133"/>
      <c r="KIE217" s="133"/>
      <c r="KIF217" s="133"/>
      <c r="KIG217" s="133"/>
      <c r="KIH217" s="133"/>
      <c r="KII217" s="134"/>
      <c r="KIJ217" s="133"/>
      <c r="KIK217" s="133"/>
      <c r="KIL217" s="133"/>
      <c r="KIM217" s="133"/>
      <c r="KIN217" s="133"/>
      <c r="KIO217" s="133"/>
      <c r="KIP217" s="133"/>
      <c r="KIQ217" s="133"/>
      <c r="KIR217" s="133"/>
      <c r="KIS217" s="133"/>
      <c r="KIT217" s="133"/>
      <c r="KIU217" s="133"/>
      <c r="KIV217" s="133"/>
      <c r="KIW217" s="133"/>
      <c r="KIX217" s="133"/>
      <c r="KIY217" s="133"/>
      <c r="KIZ217" s="133"/>
      <c r="KJA217" s="133"/>
      <c r="KJB217" s="133"/>
      <c r="KJC217" s="133"/>
      <c r="KJD217" s="133"/>
      <c r="KJE217" s="134"/>
      <c r="KJF217" s="133"/>
      <c r="KJG217" s="133"/>
      <c r="KJH217" s="133"/>
      <c r="KJI217" s="133"/>
      <c r="KJJ217" s="133"/>
      <c r="KJK217" s="133"/>
      <c r="KJL217" s="133"/>
      <c r="KJM217" s="133"/>
      <c r="KJN217" s="133"/>
      <c r="KJO217" s="133"/>
      <c r="KJP217" s="133"/>
      <c r="KJQ217" s="133"/>
      <c r="KJR217" s="133"/>
      <c r="KJS217" s="133"/>
      <c r="KJT217" s="133"/>
      <c r="KJU217" s="133"/>
      <c r="KJV217" s="133"/>
      <c r="KJW217" s="133"/>
      <c r="KJX217" s="133"/>
      <c r="KJY217" s="133"/>
      <c r="KJZ217" s="133"/>
      <c r="KKA217" s="134"/>
      <c r="KKB217" s="133"/>
      <c r="KKC217" s="133"/>
      <c r="KKD217" s="133"/>
      <c r="KKE217" s="133"/>
      <c r="KKF217" s="133"/>
      <c r="KKG217" s="133"/>
      <c r="KKH217" s="133"/>
      <c r="KKI217" s="133"/>
      <c r="KKJ217" s="133"/>
      <c r="KKK217" s="133"/>
      <c r="KKL217" s="133"/>
      <c r="KKM217" s="133"/>
      <c r="KKN217" s="133"/>
      <c r="KKO217" s="133"/>
      <c r="KKP217" s="133"/>
      <c r="KKQ217" s="133"/>
      <c r="KKR217" s="133"/>
      <c r="KKS217" s="133"/>
      <c r="KKT217" s="133"/>
      <c r="KKU217" s="133"/>
      <c r="KKV217" s="133"/>
      <c r="KKW217" s="134"/>
      <c r="KKX217" s="133"/>
      <c r="KKY217" s="133"/>
      <c r="KKZ217" s="133"/>
      <c r="KLA217" s="133"/>
      <c r="KLB217" s="133"/>
      <c r="KLC217" s="133"/>
      <c r="KLD217" s="133"/>
      <c r="KLE217" s="133"/>
      <c r="KLF217" s="133"/>
      <c r="KLG217" s="133"/>
      <c r="KLH217" s="133"/>
      <c r="KLI217" s="133"/>
      <c r="KLJ217" s="133"/>
      <c r="KLK217" s="133"/>
      <c r="KLL217" s="133"/>
      <c r="KLM217" s="133"/>
      <c r="KLN217" s="133"/>
      <c r="KLO217" s="133"/>
      <c r="KLP217" s="133"/>
      <c r="KLQ217" s="133"/>
      <c r="KLR217" s="133"/>
      <c r="KLS217" s="134"/>
      <c r="KLT217" s="133"/>
      <c r="KLU217" s="133"/>
      <c r="KLV217" s="133"/>
      <c r="KLW217" s="133"/>
      <c r="KLX217" s="133"/>
      <c r="KLY217" s="133"/>
      <c r="KLZ217" s="133"/>
      <c r="KMA217" s="133"/>
      <c r="KMB217" s="133"/>
      <c r="KMC217" s="133"/>
      <c r="KMD217" s="133"/>
      <c r="KME217" s="133"/>
      <c r="KMF217" s="133"/>
      <c r="KMG217" s="133"/>
      <c r="KMH217" s="133"/>
      <c r="KMI217" s="133"/>
      <c r="KMJ217" s="133"/>
      <c r="KMK217" s="133"/>
      <c r="KML217" s="133"/>
      <c r="KMM217" s="133"/>
      <c r="KMN217" s="133"/>
      <c r="KMO217" s="134"/>
      <c r="KMP217" s="133"/>
      <c r="KMQ217" s="133"/>
      <c r="KMR217" s="133"/>
      <c r="KMS217" s="133"/>
      <c r="KMT217" s="133"/>
      <c r="KMU217" s="133"/>
      <c r="KMV217" s="133"/>
      <c r="KMW217" s="133"/>
      <c r="KMX217" s="133"/>
      <c r="KMY217" s="133"/>
      <c r="KMZ217" s="133"/>
      <c r="KNA217" s="133"/>
      <c r="KNB217" s="133"/>
      <c r="KNC217" s="133"/>
      <c r="KND217" s="133"/>
      <c r="KNE217" s="133"/>
      <c r="KNF217" s="133"/>
      <c r="KNG217" s="133"/>
      <c r="KNH217" s="133"/>
      <c r="KNI217" s="133"/>
      <c r="KNJ217" s="133"/>
      <c r="KNK217" s="134"/>
      <c r="KNL217" s="133"/>
      <c r="KNM217" s="133"/>
      <c r="KNN217" s="133"/>
      <c r="KNO217" s="133"/>
      <c r="KNP217" s="133"/>
      <c r="KNQ217" s="133"/>
      <c r="KNR217" s="133"/>
      <c r="KNS217" s="133"/>
      <c r="KNT217" s="133"/>
      <c r="KNU217" s="133"/>
      <c r="KNV217" s="133"/>
      <c r="KNW217" s="133"/>
      <c r="KNX217" s="133"/>
      <c r="KNY217" s="133"/>
      <c r="KNZ217" s="133"/>
      <c r="KOA217" s="133"/>
      <c r="KOB217" s="133"/>
      <c r="KOC217" s="133"/>
      <c r="KOD217" s="133"/>
      <c r="KOE217" s="133"/>
      <c r="KOF217" s="133"/>
      <c r="KOG217" s="134"/>
      <c r="KOH217" s="133"/>
      <c r="KOI217" s="133"/>
      <c r="KOJ217" s="133"/>
      <c r="KOK217" s="133"/>
      <c r="KOL217" s="133"/>
      <c r="KOM217" s="133"/>
      <c r="KON217" s="133"/>
      <c r="KOO217" s="133"/>
      <c r="KOP217" s="133"/>
      <c r="KOQ217" s="133"/>
      <c r="KOR217" s="133"/>
      <c r="KOS217" s="133"/>
      <c r="KOT217" s="133"/>
      <c r="KOU217" s="133"/>
      <c r="KOV217" s="133"/>
      <c r="KOW217" s="133"/>
      <c r="KOX217" s="133"/>
      <c r="KOY217" s="133"/>
      <c r="KOZ217" s="133"/>
      <c r="KPA217" s="133"/>
      <c r="KPB217" s="133"/>
      <c r="KPC217" s="134"/>
      <c r="KPD217" s="133"/>
      <c r="KPE217" s="133"/>
      <c r="KPF217" s="133"/>
      <c r="KPG217" s="133"/>
      <c r="KPH217" s="133"/>
      <c r="KPI217" s="133"/>
      <c r="KPJ217" s="133"/>
      <c r="KPK217" s="133"/>
      <c r="KPL217" s="133"/>
      <c r="KPM217" s="133"/>
      <c r="KPN217" s="133"/>
      <c r="KPO217" s="133"/>
      <c r="KPP217" s="133"/>
      <c r="KPQ217" s="133"/>
      <c r="KPR217" s="133"/>
      <c r="KPS217" s="133"/>
      <c r="KPT217" s="133"/>
      <c r="KPU217" s="133"/>
      <c r="KPV217" s="133"/>
      <c r="KPW217" s="133"/>
      <c r="KPX217" s="133"/>
      <c r="KPY217" s="134"/>
      <c r="KPZ217" s="133"/>
      <c r="KQA217" s="133"/>
      <c r="KQB217" s="133"/>
      <c r="KQC217" s="133"/>
      <c r="KQD217" s="133"/>
      <c r="KQE217" s="133"/>
      <c r="KQF217" s="133"/>
      <c r="KQG217" s="133"/>
      <c r="KQH217" s="133"/>
      <c r="KQI217" s="133"/>
      <c r="KQJ217" s="133"/>
      <c r="KQK217" s="133"/>
      <c r="KQL217" s="133"/>
      <c r="KQM217" s="133"/>
      <c r="KQN217" s="133"/>
      <c r="KQO217" s="133"/>
      <c r="KQP217" s="133"/>
      <c r="KQQ217" s="133"/>
      <c r="KQR217" s="133"/>
      <c r="KQS217" s="133"/>
      <c r="KQT217" s="133"/>
      <c r="KQU217" s="134"/>
      <c r="KQV217" s="133"/>
      <c r="KQW217" s="133"/>
      <c r="KQX217" s="133"/>
      <c r="KQY217" s="133"/>
      <c r="KQZ217" s="133"/>
      <c r="KRA217" s="133"/>
      <c r="KRB217" s="133"/>
      <c r="KRC217" s="133"/>
      <c r="KRD217" s="133"/>
      <c r="KRE217" s="133"/>
      <c r="KRF217" s="133"/>
      <c r="KRG217" s="133"/>
      <c r="KRH217" s="133"/>
      <c r="KRI217" s="133"/>
      <c r="KRJ217" s="133"/>
      <c r="KRK217" s="133"/>
      <c r="KRL217" s="133"/>
      <c r="KRM217" s="133"/>
      <c r="KRN217" s="133"/>
      <c r="KRO217" s="133"/>
      <c r="KRP217" s="133"/>
      <c r="KRQ217" s="134"/>
      <c r="KRR217" s="133"/>
      <c r="KRS217" s="133"/>
      <c r="KRT217" s="133"/>
      <c r="KRU217" s="133"/>
      <c r="KRV217" s="133"/>
      <c r="KRW217" s="133"/>
      <c r="KRX217" s="133"/>
      <c r="KRY217" s="133"/>
      <c r="KRZ217" s="133"/>
      <c r="KSA217" s="133"/>
      <c r="KSB217" s="133"/>
      <c r="KSC217" s="133"/>
      <c r="KSD217" s="133"/>
      <c r="KSE217" s="133"/>
      <c r="KSF217" s="133"/>
      <c r="KSG217" s="133"/>
      <c r="KSH217" s="133"/>
      <c r="KSI217" s="133"/>
      <c r="KSJ217" s="133"/>
      <c r="KSK217" s="133"/>
      <c r="KSL217" s="133"/>
      <c r="KSM217" s="134"/>
      <c r="KSN217" s="133"/>
      <c r="KSO217" s="133"/>
      <c r="KSP217" s="133"/>
      <c r="KSQ217" s="133"/>
      <c r="KSR217" s="133"/>
      <c r="KSS217" s="133"/>
      <c r="KST217" s="133"/>
      <c r="KSU217" s="133"/>
      <c r="KSV217" s="133"/>
      <c r="KSW217" s="133"/>
      <c r="KSX217" s="133"/>
      <c r="KSY217" s="133"/>
      <c r="KSZ217" s="133"/>
      <c r="KTA217" s="133"/>
      <c r="KTB217" s="133"/>
      <c r="KTC217" s="133"/>
      <c r="KTD217" s="133"/>
      <c r="KTE217" s="133"/>
      <c r="KTF217" s="133"/>
      <c r="KTG217" s="133"/>
      <c r="KTH217" s="133"/>
      <c r="KTI217" s="134"/>
      <c r="KTJ217" s="133"/>
      <c r="KTK217" s="133"/>
      <c r="KTL217" s="133"/>
      <c r="KTM217" s="133"/>
      <c r="KTN217" s="133"/>
      <c r="KTO217" s="133"/>
      <c r="KTP217" s="133"/>
      <c r="KTQ217" s="133"/>
      <c r="KTR217" s="133"/>
      <c r="KTS217" s="133"/>
      <c r="KTT217" s="133"/>
      <c r="KTU217" s="133"/>
      <c r="KTV217" s="133"/>
      <c r="KTW217" s="133"/>
      <c r="KTX217" s="133"/>
      <c r="KTY217" s="133"/>
      <c r="KTZ217" s="133"/>
      <c r="KUA217" s="133"/>
      <c r="KUB217" s="133"/>
      <c r="KUC217" s="133"/>
      <c r="KUD217" s="133"/>
      <c r="KUE217" s="134"/>
      <c r="KUF217" s="133"/>
      <c r="KUG217" s="133"/>
      <c r="KUH217" s="133"/>
      <c r="KUI217" s="133"/>
      <c r="KUJ217" s="133"/>
      <c r="KUK217" s="133"/>
      <c r="KUL217" s="133"/>
      <c r="KUM217" s="133"/>
      <c r="KUN217" s="133"/>
      <c r="KUO217" s="133"/>
      <c r="KUP217" s="133"/>
      <c r="KUQ217" s="133"/>
      <c r="KUR217" s="133"/>
      <c r="KUS217" s="133"/>
      <c r="KUT217" s="133"/>
      <c r="KUU217" s="133"/>
      <c r="KUV217" s="133"/>
      <c r="KUW217" s="133"/>
      <c r="KUX217" s="133"/>
      <c r="KUY217" s="133"/>
      <c r="KUZ217" s="133"/>
      <c r="KVA217" s="134"/>
      <c r="KVB217" s="133"/>
      <c r="KVC217" s="133"/>
      <c r="KVD217" s="133"/>
      <c r="KVE217" s="133"/>
      <c r="KVF217" s="133"/>
      <c r="KVG217" s="133"/>
      <c r="KVH217" s="133"/>
      <c r="KVI217" s="133"/>
      <c r="KVJ217" s="133"/>
      <c r="KVK217" s="133"/>
      <c r="KVL217" s="133"/>
      <c r="KVM217" s="133"/>
      <c r="KVN217" s="133"/>
      <c r="KVO217" s="133"/>
      <c r="KVP217" s="133"/>
      <c r="KVQ217" s="133"/>
      <c r="KVR217" s="133"/>
      <c r="KVS217" s="133"/>
      <c r="KVT217" s="133"/>
      <c r="KVU217" s="133"/>
      <c r="KVV217" s="133"/>
      <c r="KVW217" s="134"/>
      <c r="KVX217" s="133"/>
      <c r="KVY217" s="133"/>
      <c r="KVZ217" s="133"/>
      <c r="KWA217" s="133"/>
      <c r="KWB217" s="133"/>
      <c r="KWC217" s="133"/>
      <c r="KWD217" s="133"/>
      <c r="KWE217" s="133"/>
      <c r="KWF217" s="133"/>
      <c r="KWG217" s="133"/>
      <c r="KWH217" s="133"/>
      <c r="KWI217" s="133"/>
      <c r="KWJ217" s="133"/>
      <c r="KWK217" s="133"/>
      <c r="KWL217" s="133"/>
      <c r="KWM217" s="133"/>
      <c r="KWN217" s="133"/>
      <c r="KWO217" s="133"/>
      <c r="KWP217" s="133"/>
      <c r="KWQ217" s="133"/>
      <c r="KWR217" s="133"/>
      <c r="KWS217" s="134"/>
      <c r="KWT217" s="133"/>
      <c r="KWU217" s="133"/>
      <c r="KWV217" s="133"/>
      <c r="KWW217" s="133"/>
      <c r="KWX217" s="133"/>
      <c r="KWY217" s="133"/>
      <c r="KWZ217" s="133"/>
      <c r="KXA217" s="133"/>
      <c r="KXB217" s="133"/>
      <c r="KXC217" s="133"/>
      <c r="KXD217" s="133"/>
      <c r="KXE217" s="133"/>
      <c r="KXF217" s="133"/>
      <c r="KXG217" s="133"/>
      <c r="KXH217" s="133"/>
      <c r="KXI217" s="133"/>
      <c r="KXJ217" s="133"/>
      <c r="KXK217" s="133"/>
      <c r="KXL217" s="133"/>
      <c r="KXM217" s="133"/>
      <c r="KXN217" s="133"/>
      <c r="KXO217" s="134"/>
      <c r="KXP217" s="133"/>
      <c r="KXQ217" s="133"/>
      <c r="KXR217" s="133"/>
      <c r="KXS217" s="133"/>
      <c r="KXT217" s="133"/>
      <c r="KXU217" s="133"/>
      <c r="KXV217" s="133"/>
      <c r="KXW217" s="133"/>
      <c r="KXX217" s="133"/>
      <c r="KXY217" s="133"/>
      <c r="KXZ217" s="133"/>
      <c r="KYA217" s="133"/>
      <c r="KYB217" s="133"/>
      <c r="KYC217" s="133"/>
      <c r="KYD217" s="133"/>
      <c r="KYE217" s="133"/>
      <c r="KYF217" s="133"/>
      <c r="KYG217" s="133"/>
      <c r="KYH217" s="133"/>
      <c r="KYI217" s="133"/>
      <c r="KYJ217" s="133"/>
      <c r="KYK217" s="134"/>
      <c r="KYL217" s="133"/>
      <c r="KYM217" s="133"/>
      <c r="KYN217" s="133"/>
      <c r="KYO217" s="133"/>
      <c r="KYP217" s="133"/>
      <c r="KYQ217" s="133"/>
      <c r="KYR217" s="133"/>
      <c r="KYS217" s="133"/>
      <c r="KYT217" s="133"/>
      <c r="KYU217" s="133"/>
      <c r="KYV217" s="133"/>
      <c r="KYW217" s="133"/>
      <c r="KYX217" s="133"/>
      <c r="KYY217" s="133"/>
      <c r="KYZ217" s="133"/>
      <c r="KZA217" s="133"/>
      <c r="KZB217" s="133"/>
      <c r="KZC217" s="133"/>
      <c r="KZD217" s="133"/>
      <c r="KZE217" s="133"/>
      <c r="KZF217" s="133"/>
      <c r="KZG217" s="134"/>
      <c r="KZH217" s="133"/>
      <c r="KZI217" s="133"/>
      <c r="KZJ217" s="133"/>
      <c r="KZK217" s="133"/>
      <c r="KZL217" s="133"/>
      <c r="KZM217" s="133"/>
      <c r="KZN217" s="133"/>
      <c r="KZO217" s="133"/>
      <c r="KZP217" s="133"/>
      <c r="KZQ217" s="133"/>
      <c r="KZR217" s="133"/>
      <c r="KZS217" s="133"/>
      <c r="KZT217" s="133"/>
      <c r="KZU217" s="133"/>
      <c r="KZV217" s="133"/>
      <c r="KZW217" s="133"/>
      <c r="KZX217" s="133"/>
      <c r="KZY217" s="133"/>
      <c r="KZZ217" s="133"/>
      <c r="LAA217" s="133"/>
      <c r="LAB217" s="133"/>
      <c r="LAC217" s="134"/>
      <c r="LAD217" s="133"/>
      <c r="LAE217" s="133"/>
      <c r="LAF217" s="133"/>
      <c r="LAG217" s="133"/>
      <c r="LAH217" s="133"/>
      <c r="LAI217" s="133"/>
      <c r="LAJ217" s="133"/>
      <c r="LAK217" s="133"/>
      <c r="LAL217" s="133"/>
      <c r="LAM217" s="133"/>
      <c r="LAN217" s="133"/>
      <c r="LAO217" s="133"/>
      <c r="LAP217" s="133"/>
      <c r="LAQ217" s="133"/>
      <c r="LAR217" s="133"/>
      <c r="LAS217" s="133"/>
      <c r="LAT217" s="133"/>
      <c r="LAU217" s="133"/>
      <c r="LAV217" s="133"/>
      <c r="LAW217" s="133"/>
      <c r="LAX217" s="133"/>
      <c r="LAY217" s="134"/>
      <c r="LAZ217" s="133"/>
      <c r="LBA217" s="133"/>
      <c r="LBB217" s="133"/>
      <c r="LBC217" s="133"/>
      <c r="LBD217" s="133"/>
      <c r="LBE217" s="133"/>
      <c r="LBF217" s="133"/>
      <c r="LBG217" s="133"/>
      <c r="LBH217" s="133"/>
      <c r="LBI217" s="133"/>
      <c r="LBJ217" s="133"/>
      <c r="LBK217" s="133"/>
      <c r="LBL217" s="133"/>
      <c r="LBM217" s="133"/>
      <c r="LBN217" s="133"/>
      <c r="LBO217" s="133"/>
      <c r="LBP217" s="133"/>
      <c r="LBQ217" s="133"/>
      <c r="LBR217" s="133"/>
      <c r="LBS217" s="133"/>
      <c r="LBT217" s="133"/>
      <c r="LBU217" s="134"/>
      <c r="LBV217" s="133"/>
      <c r="LBW217" s="133"/>
      <c r="LBX217" s="133"/>
      <c r="LBY217" s="133"/>
      <c r="LBZ217" s="133"/>
      <c r="LCA217" s="133"/>
      <c r="LCB217" s="133"/>
      <c r="LCC217" s="133"/>
      <c r="LCD217" s="133"/>
      <c r="LCE217" s="133"/>
      <c r="LCF217" s="133"/>
      <c r="LCG217" s="133"/>
      <c r="LCH217" s="133"/>
      <c r="LCI217" s="133"/>
      <c r="LCJ217" s="133"/>
      <c r="LCK217" s="133"/>
      <c r="LCL217" s="133"/>
      <c r="LCM217" s="133"/>
      <c r="LCN217" s="133"/>
      <c r="LCO217" s="133"/>
      <c r="LCP217" s="133"/>
      <c r="LCQ217" s="134"/>
      <c r="LCR217" s="133"/>
      <c r="LCS217" s="133"/>
      <c r="LCT217" s="133"/>
      <c r="LCU217" s="133"/>
      <c r="LCV217" s="133"/>
      <c r="LCW217" s="133"/>
      <c r="LCX217" s="133"/>
      <c r="LCY217" s="133"/>
      <c r="LCZ217" s="133"/>
      <c r="LDA217" s="133"/>
      <c r="LDB217" s="133"/>
      <c r="LDC217" s="133"/>
      <c r="LDD217" s="133"/>
      <c r="LDE217" s="133"/>
      <c r="LDF217" s="133"/>
      <c r="LDG217" s="133"/>
      <c r="LDH217" s="133"/>
      <c r="LDI217" s="133"/>
      <c r="LDJ217" s="133"/>
      <c r="LDK217" s="133"/>
      <c r="LDL217" s="133"/>
      <c r="LDM217" s="134"/>
      <c r="LDN217" s="133"/>
      <c r="LDO217" s="133"/>
      <c r="LDP217" s="133"/>
      <c r="LDQ217" s="133"/>
      <c r="LDR217" s="133"/>
      <c r="LDS217" s="133"/>
      <c r="LDT217" s="133"/>
      <c r="LDU217" s="133"/>
      <c r="LDV217" s="133"/>
      <c r="LDW217" s="133"/>
      <c r="LDX217" s="133"/>
      <c r="LDY217" s="133"/>
      <c r="LDZ217" s="133"/>
      <c r="LEA217" s="133"/>
      <c r="LEB217" s="133"/>
      <c r="LEC217" s="133"/>
      <c r="LED217" s="133"/>
      <c r="LEE217" s="133"/>
      <c r="LEF217" s="133"/>
      <c r="LEG217" s="133"/>
      <c r="LEH217" s="133"/>
      <c r="LEI217" s="134"/>
      <c r="LEJ217" s="133"/>
      <c r="LEK217" s="133"/>
      <c r="LEL217" s="133"/>
      <c r="LEM217" s="133"/>
      <c r="LEN217" s="133"/>
      <c r="LEO217" s="133"/>
      <c r="LEP217" s="133"/>
      <c r="LEQ217" s="133"/>
      <c r="LER217" s="133"/>
      <c r="LES217" s="133"/>
      <c r="LET217" s="133"/>
      <c r="LEU217" s="133"/>
      <c r="LEV217" s="133"/>
      <c r="LEW217" s="133"/>
      <c r="LEX217" s="133"/>
      <c r="LEY217" s="133"/>
      <c r="LEZ217" s="133"/>
      <c r="LFA217" s="133"/>
      <c r="LFB217" s="133"/>
      <c r="LFC217" s="133"/>
      <c r="LFD217" s="133"/>
      <c r="LFE217" s="134"/>
      <c r="LFF217" s="133"/>
      <c r="LFG217" s="133"/>
      <c r="LFH217" s="133"/>
      <c r="LFI217" s="133"/>
      <c r="LFJ217" s="133"/>
      <c r="LFK217" s="133"/>
      <c r="LFL217" s="133"/>
      <c r="LFM217" s="133"/>
      <c r="LFN217" s="133"/>
      <c r="LFO217" s="133"/>
      <c r="LFP217" s="133"/>
      <c r="LFQ217" s="133"/>
      <c r="LFR217" s="133"/>
      <c r="LFS217" s="133"/>
      <c r="LFT217" s="133"/>
      <c r="LFU217" s="133"/>
      <c r="LFV217" s="133"/>
      <c r="LFW217" s="133"/>
      <c r="LFX217" s="133"/>
      <c r="LFY217" s="133"/>
      <c r="LFZ217" s="133"/>
      <c r="LGA217" s="134"/>
      <c r="LGB217" s="133"/>
      <c r="LGC217" s="133"/>
      <c r="LGD217" s="133"/>
      <c r="LGE217" s="133"/>
      <c r="LGF217" s="133"/>
      <c r="LGG217" s="133"/>
      <c r="LGH217" s="133"/>
      <c r="LGI217" s="133"/>
      <c r="LGJ217" s="133"/>
      <c r="LGK217" s="133"/>
      <c r="LGL217" s="133"/>
      <c r="LGM217" s="133"/>
      <c r="LGN217" s="133"/>
      <c r="LGO217" s="133"/>
      <c r="LGP217" s="133"/>
      <c r="LGQ217" s="133"/>
      <c r="LGR217" s="133"/>
      <c r="LGS217" s="133"/>
      <c r="LGT217" s="133"/>
      <c r="LGU217" s="133"/>
      <c r="LGV217" s="133"/>
      <c r="LGW217" s="134"/>
      <c r="LGX217" s="133"/>
      <c r="LGY217" s="133"/>
      <c r="LGZ217" s="133"/>
      <c r="LHA217" s="133"/>
      <c r="LHB217" s="133"/>
      <c r="LHC217" s="133"/>
      <c r="LHD217" s="133"/>
      <c r="LHE217" s="133"/>
      <c r="LHF217" s="133"/>
      <c r="LHG217" s="133"/>
      <c r="LHH217" s="133"/>
      <c r="LHI217" s="133"/>
      <c r="LHJ217" s="133"/>
      <c r="LHK217" s="133"/>
      <c r="LHL217" s="133"/>
      <c r="LHM217" s="133"/>
      <c r="LHN217" s="133"/>
      <c r="LHO217" s="133"/>
      <c r="LHP217" s="133"/>
      <c r="LHQ217" s="133"/>
      <c r="LHR217" s="133"/>
      <c r="LHS217" s="134"/>
      <c r="LHT217" s="133"/>
      <c r="LHU217" s="133"/>
      <c r="LHV217" s="133"/>
      <c r="LHW217" s="133"/>
      <c r="LHX217" s="133"/>
      <c r="LHY217" s="133"/>
      <c r="LHZ217" s="133"/>
      <c r="LIA217" s="133"/>
      <c r="LIB217" s="133"/>
      <c r="LIC217" s="133"/>
      <c r="LID217" s="133"/>
      <c r="LIE217" s="133"/>
      <c r="LIF217" s="133"/>
      <c r="LIG217" s="133"/>
      <c r="LIH217" s="133"/>
      <c r="LII217" s="133"/>
      <c r="LIJ217" s="133"/>
      <c r="LIK217" s="133"/>
      <c r="LIL217" s="133"/>
      <c r="LIM217" s="133"/>
      <c r="LIN217" s="133"/>
      <c r="LIO217" s="134"/>
      <c r="LIP217" s="133"/>
      <c r="LIQ217" s="133"/>
      <c r="LIR217" s="133"/>
      <c r="LIS217" s="133"/>
      <c r="LIT217" s="133"/>
      <c r="LIU217" s="133"/>
      <c r="LIV217" s="133"/>
      <c r="LIW217" s="133"/>
      <c r="LIX217" s="133"/>
      <c r="LIY217" s="133"/>
      <c r="LIZ217" s="133"/>
      <c r="LJA217" s="133"/>
      <c r="LJB217" s="133"/>
      <c r="LJC217" s="133"/>
      <c r="LJD217" s="133"/>
      <c r="LJE217" s="133"/>
      <c r="LJF217" s="133"/>
      <c r="LJG217" s="133"/>
      <c r="LJH217" s="133"/>
      <c r="LJI217" s="133"/>
      <c r="LJJ217" s="133"/>
      <c r="LJK217" s="134"/>
      <c r="LJL217" s="133"/>
      <c r="LJM217" s="133"/>
      <c r="LJN217" s="133"/>
      <c r="LJO217" s="133"/>
      <c r="LJP217" s="133"/>
      <c r="LJQ217" s="133"/>
      <c r="LJR217" s="133"/>
      <c r="LJS217" s="133"/>
      <c r="LJT217" s="133"/>
      <c r="LJU217" s="133"/>
      <c r="LJV217" s="133"/>
      <c r="LJW217" s="133"/>
      <c r="LJX217" s="133"/>
      <c r="LJY217" s="133"/>
      <c r="LJZ217" s="133"/>
      <c r="LKA217" s="133"/>
      <c r="LKB217" s="133"/>
      <c r="LKC217" s="133"/>
      <c r="LKD217" s="133"/>
      <c r="LKE217" s="133"/>
      <c r="LKF217" s="133"/>
      <c r="LKG217" s="134"/>
      <c r="LKH217" s="133"/>
      <c r="LKI217" s="133"/>
      <c r="LKJ217" s="133"/>
      <c r="LKK217" s="133"/>
      <c r="LKL217" s="133"/>
      <c r="LKM217" s="133"/>
      <c r="LKN217" s="133"/>
      <c r="LKO217" s="133"/>
      <c r="LKP217" s="133"/>
      <c r="LKQ217" s="133"/>
      <c r="LKR217" s="133"/>
      <c r="LKS217" s="133"/>
      <c r="LKT217" s="133"/>
      <c r="LKU217" s="133"/>
      <c r="LKV217" s="133"/>
      <c r="LKW217" s="133"/>
      <c r="LKX217" s="133"/>
      <c r="LKY217" s="133"/>
      <c r="LKZ217" s="133"/>
      <c r="LLA217" s="133"/>
      <c r="LLB217" s="133"/>
      <c r="LLC217" s="134"/>
      <c r="LLD217" s="133"/>
      <c r="LLE217" s="133"/>
      <c r="LLF217" s="133"/>
      <c r="LLG217" s="133"/>
      <c r="LLH217" s="133"/>
      <c r="LLI217" s="133"/>
      <c r="LLJ217" s="133"/>
      <c r="LLK217" s="133"/>
      <c r="LLL217" s="133"/>
      <c r="LLM217" s="133"/>
      <c r="LLN217" s="133"/>
      <c r="LLO217" s="133"/>
      <c r="LLP217" s="133"/>
      <c r="LLQ217" s="133"/>
      <c r="LLR217" s="133"/>
      <c r="LLS217" s="133"/>
      <c r="LLT217" s="133"/>
      <c r="LLU217" s="133"/>
      <c r="LLV217" s="133"/>
      <c r="LLW217" s="133"/>
      <c r="LLX217" s="133"/>
      <c r="LLY217" s="134"/>
      <c r="LLZ217" s="133"/>
      <c r="LMA217" s="133"/>
      <c r="LMB217" s="133"/>
      <c r="LMC217" s="133"/>
      <c r="LMD217" s="133"/>
      <c r="LME217" s="133"/>
      <c r="LMF217" s="133"/>
      <c r="LMG217" s="133"/>
      <c r="LMH217" s="133"/>
      <c r="LMI217" s="133"/>
      <c r="LMJ217" s="133"/>
      <c r="LMK217" s="133"/>
      <c r="LML217" s="133"/>
      <c r="LMM217" s="133"/>
      <c r="LMN217" s="133"/>
      <c r="LMO217" s="133"/>
      <c r="LMP217" s="133"/>
      <c r="LMQ217" s="133"/>
      <c r="LMR217" s="133"/>
      <c r="LMS217" s="133"/>
      <c r="LMT217" s="133"/>
      <c r="LMU217" s="134"/>
      <c r="LMV217" s="133"/>
      <c r="LMW217" s="133"/>
      <c r="LMX217" s="133"/>
      <c r="LMY217" s="133"/>
      <c r="LMZ217" s="133"/>
      <c r="LNA217" s="133"/>
      <c r="LNB217" s="133"/>
      <c r="LNC217" s="133"/>
      <c r="LND217" s="133"/>
      <c r="LNE217" s="133"/>
      <c r="LNF217" s="133"/>
      <c r="LNG217" s="133"/>
      <c r="LNH217" s="133"/>
      <c r="LNI217" s="133"/>
      <c r="LNJ217" s="133"/>
      <c r="LNK217" s="133"/>
      <c r="LNL217" s="133"/>
      <c r="LNM217" s="133"/>
      <c r="LNN217" s="133"/>
      <c r="LNO217" s="133"/>
      <c r="LNP217" s="133"/>
      <c r="LNQ217" s="134"/>
      <c r="LNR217" s="133"/>
      <c r="LNS217" s="133"/>
      <c r="LNT217" s="133"/>
      <c r="LNU217" s="133"/>
      <c r="LNV217" s="133"/>
      <c r="LNW217" s="133"/>
      <c r="LNX217" s="133"/>
      <c r="LNY217" s="133"/>
      <c r="LNZ217" s="133"/>
      <c r="LOA217" s="133"/>
      <c r="LOB217" s="133"/>
      <c r="LOC217" s="133"/>
      <c r="LOD217" s="133"/>
      <c r="LOE217" s="133"/>
      <c r="LOF217" s="133"/>
      <c r="LOG217" s="133"/>
      <c r="LOH217" s="133"/>
      <c r="LOI217" s="133"/>
      <c r="LOJ217" s="133"/>
      <c r="LOK217" s="133"/>
      <c r="LOL217" s="133"/>
      <c r="LOM217" s="134"/>
      <c r="LON217" s="133"/>
      <c r="LOO217" s="133"/>
      <c r="LOP217" s="133"/>
      <c r="LOQ217" s="133"/>
      <c r="LOR217" s="133"/>
      <c r="LOS217" s="133"/>
      <c r="LOT217" s="133"/>
      <c r="LOU217" s="133"/>
      <c r="LOV217" s="133"/>
      <c r="LOW217" s="133"/>
      <c r="LOX217" s="133"/>
      <c r="LOY217" s="133"/>
      <c r="LOZ217" s="133"/>
      <c r="LPA217" s="133"/>
      <c r="LPB217" s="133"/>
      <c r="LPC217" s="133"/>
      <c r="LPD217" s="133"/>
      <c r="LPE217" s="133"/>
      <c r="LPF217" s="133"/>
      <c r="LPG217" s="133"/>
      <c r="LPH217" s="133"/>
      <c r="LPI217" s="134"/>
      <c r="LPJ217" s="133"/>
      <c r="LPK217" s="133"/>
      <c r="LPL217" s="133"/>
      <c r="LPM217" s="133"/>
      <c r="LPN217" s="133"/>
      <c r="LPO217" s="133"/>
      <c r="LPP217" s="133"/>
      <c r="LPQ217" s="133"/>
      <c r="LPR217" s="133"/>
      <c r="LPS217" s="133"/>
      <c r="LPT217" s="133"/>
      <c r="LPU217" s="133"/>
      <c r="LPV217" s="133"/>
      <c r="LPW217" s="133"/>
      <c r="LPX217" s="133"/>
      <c r="LPY217" s="133"/>
      <c r="LPZ217" s="133"/>
      <c r="LQA217" s="133"/>
      <c r="LQB217" s="133"/>
      <c r="LQC217" s="133"/>
      <c r="LQD217" s="133"/>
      <c r="LQE217" s="134"/>
      <c r="LQF217" s="133"/>
      <c r="LQG217" s="133"/>
      <c r="LQH217" s="133"/>
      <c r="LQI217" s="133"/>
      <c r="LQJ217" s="133"/>
      <c r="LQK217" s="133"/>
      <c r="LQL217" s="133"/>
      <c r="LQM217" s="133"/>
      <c r="LQN217" s="133"/>
      <c r="LQO217" s="133"/>
      <c r="LQP217" s="133"/>
      <c r="LQQ217" s="133"/>
      <c r="LQR217" s="133"/>
      <c r="LQS217" s="133"/>
      <c r="LQT217" s="133"/>
      <c r="LQU217" s="133"/>
      <c r="LQV217" s="133"/>
      <c r="LQW217" s="133"/>
      <c r="LQX217" s="133"/>
      <c r="LQY217" s="133"/>
      <c r="LQZ217" s="133"/>
      <c r="LRA217" s="134"/>
      <c r="LRB217" s="133"/>
      <c r="LRC217" s="133"/>
      <c r="LRD217" s="133"/>
      <c r="LRE217" s="133"/>
      <c r="LRF217" s="133"/>
      <c r="LRG217" s="133"/>
      <c r="LRH217" s="133"/>
      <c r="LRI217" s="133"/>
      <c r="LRJ217" s="133"/>
      <c r="LRK217" s="133"/>
      <c r="LRL217" s="133"/>
      <c r="LRM217" s="133"/>
      <c r="LRN217" s="133"/>
      <c r="LRO217" s="133"/>
      <c r="LRP217" s="133"/>
      <c r="LRQ217" s="133"/>
      <c r="LRR217" s="133"/>
      <c r="LRS217" s="133"/>
      <c r="LRT217" s="133"/>
      <c r="LRU217" s="133"/>
      <c r="LRV217" s="133"/>
      <c r="LRW217" s="134"/>
      <c r="LRX217" s="133"/>
      <c r="LRY217" s="133"/>
      <c r="LRZ217" s="133"/>
      <c r="LSA217" s="133"/>
      <c r="LSB217" s="133"/>
      <c r="LSC217" s="133"/>
      <c r="LSD217" s="133"/>
      <c r="LSE217" s="133"/>
      <c r="LSF217" s="133"/>
      <c r="LSG217" s="133"/>
      <c r="LSH217" s="133"/>
      <c r="LSI217" s="133"/>
      <c r="LSJ217" s="133"/>
      <c r="LSK217" s="133"/>
      <c r="LSL217" s="133"/>
      <c r="LSM217" s="133"/>
      <c r="LSN217" s="133"/>
      <c r="LSO217" s="133"/>
      <c r="LSP217" s="133"/>
      <c r="LSQ217" s="133"/>
      <c r="LSR217" s="133"/>
      <c r="LSS217" s="134"/>
      <c r="LST217" s="133"/>
      <c r="LSU217" s="133"/>
      <c r="LSV217" s="133"/>
      <c r="LSW217" s="133"/>
      <c r="LSX217" s="133"/>
      <c r="LSY217" s="133"/>
      <c r="LSZ217" s="133"/>
      <c r="LTA217" s="133"/>
      <c r="LTB217" s="133"/>
      <c r="LTC217" s="133"/>
      <c r="LTD217" s="133"/>
      <c r="LTE217" s="133"/>
      <c r="LTF217" s="133"/>
      <c r="LTG217" s="133"/>
      <c r="LTH217" s="133"/>
      <c r="LTI217" s="133"/>
      <c r="LTJ217" s="133"/>
      <c r="LTK217" s="133"/>
      <c r="LTL217" s="133"/>
      <c r="LTM217" s="133"/>
      <c r="LTN217" s="133"/>
      <c r="LTO217" s="134"/>
      <c r="LTP217" s="133"/>
      <c r="LTQ217" s="133"/>
      <c r="LTR217" s="133"/>
      <c r="LTS217" s="133"/>
      <c r="LTT217" s="133"/>
      <c r="LTU217" s="133"/>
      <c r="LTV217" s="133"/>
      <c r="LTW217" s="133"/>
      <c r="LTX217" s="133"/>
      <c r="LTY217" s="133"/>
      <c r="LTZ217" s="133"/>
      <c r="LUA217" s="133"/>
      <c r="LUB217" s="133"/>
      <c r="LUC217" s="133"/>
      <c r="LUD217" s="133"/>
      <c r="LUE217" s="133"/>
      <c r="LUF217" s="133"/>
      <c r="LUG217" s="133"/>
      <c r="LUH217" s="133"/>
      <c r="LUI217" s="133"/>
      <c r="LUJ217" s="133"/>
      <c r="LUK217" s="134"/>
      <c r="LUL217" s="133"/>
      <c r="LUM217" s="133"/>
      <c r="LUN217" s="133"/>
      <c r="LUO217" s="133"/>
      <c r="LUP217" s="133"/>
      <c r="LUQ217" s="133"/>
      <c r="LUR217" s="133"/>
      <c r="LUS217" s="133"/>
      <c r="LUT217" s="133"/>
      <c r="LUU217" s="133"/>
      <c r="LUV217" s="133"/>
      <c r="LUW217" s="133"/>
      <c r="LUX217" s="133"/>
      <c r="LUY217" s="133"/>
      <c r="LUZ217" s="133"/>
      <c r="LVA217" s="133"/>
      <c r="LVB217" s="133"/>
      <c r="LVC217" s="133"/>
      <c r="LVD217" s="133"/>
      <c r="LVE217" s="133"/>
      <c r="LVF217" s="133"/>
      <c r="LVG217" s="134"/>
      <c r="LVH217" s="133"/>
      <c r="LVI217" s="133"/>
      <c r="LVJ217" s="133"/>
      <c r="LVK217" s="133"/>
      <c r="LVL217" s="133"/>
      <c r="LVM217" s="133"/>
      <c r="LVN217" s="133"/>
      <c r="LVO217" s="133"/>
      <c r="LVP217" s="133"/>
      <c r="LVQ217" s="133"/>
      <c r="LVR217" s="133"/>
      <c r="LVS217" s="133"/>
      <c r="LVT217" s="133"/>
      <c r="LVU217" s="133"/>
      <c r="LVV217" s="133"/>
      <c r="LVW217" s="133"/>
      <c r="LVX217" s="133"/>
      <c r="LVY217" s="133"/>
      <c r="LVZ217" s="133"/>
      <c r="LWA217" s="133"/>
      <c r="LWB217" s="133"/>
      <c r="LWC217" s="134"/>
      <c r="LWD217" s="133"/>
      <c r="LWE217" s="133"/>
      <c r="LWF217" s="133"/>
      <c r="LWG217" s="133"/>
      <c r="LWH217" s="133"/>
      <c r="LWI217" s="133"/>
      <c r="LWJ217" s="133"/>
      <c r="LWK217" s="133"/>
      <c r="LWL217" s="133"/>
      <c r="LWM217" s="133"/>
      <c r="LWN217" s="133"/>
      <c r="LWO217" s="133"/>
      <c r="LWP217" s="133"/>
      <c r="LWQ217" s="133"/>
      <c r="LWR217" s="133"/>
      <c r="LWS217" s="133"/>
      <c r="LWT217" s="133"/>
      <c r="LWU217" s="133"/>
      <c r="LWV217" s="133"/>
      <c r="LWW217" s="133"/>
      <c r="LWX217" s="133"/>
      <c r="LWY217" s="134"/>
      <c r="LWZ217" s="133"/>
      <c r="LXA217" s="133"/>
      <c r="LXB217" s="133"/>
      <c r="LXC217" s="133"/>
      <c r="LXD217" s="133"/>
      <c r="LXE217" s="133"/>
      <c r="LXF217" s="133"/>
      <c r="LXG217" s="133"/>
      <c r="LXH217" s="133"/>
      <c r="LXI217" s="133"/>
      <c r="LXJ217" s="133"/>
      <c r="LXK217" s="133"/>
      <c r="LXL217" s="133"/>
      <c r="LXM217" s="133"/>
      <c r="LXN217" s="133"/>
      <c r="LXO217" s="133"/>
      <c r="LXP217" s="133"/>
      <c r="LXQ217" s="133"/>
      <c r="LXR217" s="133"/>
      <c r="LXS217" s="133"/>
      <c r="LXT217" s="133"/>
      <c r="LXU217" s="134"/>
      <c r="LXV217" s="133"/>
      <c r="LXW217" s="133"/>
      <c r="LXX217" s="133"/>
      <c r="LXY217" s="133"/>
      <c r="LXZ217" s="133"/>
      <c r="LYA217" s="133"/>
      <c r="LYB217" s="133"/>
      <c r="LYC217" s="133"/>
      <c r="LYD217" s="133"/>
      <c r="LYE217" s="133"/>
      <c r="LYF217" s="133"/>
      <c r="LYG217" s="133"/>
      <c r="LYH217" s="133"/>
      <c r="LYI217" s="133"/>
      <c r="LYJ217" s="133"/>
      <c r="LYK217" s="133"/>
      <c r="LYL217" s="133"/>
      <c r="LYM217" s="133"/>
      <c r="LYN217" s="133"/>
      <c r="LYO217" s="133"/>
      <c r="LYP217" s="133"/>
      <c r="LYQ217" s="134"/>
      <c r="LYR217" s="133"/>
      <c r="LYS217" s="133"/>
      <c r="LYT217" s="133"/>
      <c r="LYU217" s="133"/>
      <c r="LYV217" s="133"/>
      <c r="LYW217" s="133"/>
      <c r="LYX217" s="133"/>
      <c r="LYY217" s="133"/>
      <c r="LYZ217" s="133"/>
      <c r="LZA217" s="133"/>
      <c r="LZB217" s="133"/>
      <c r="LZC217" s="133"/>
      <c r="LZD217" s="133"/>
      <c r="LZE217" s="133"/>
      <c r="LZF217" s="133"/>
      <c r="LZG217" s="133"/>
      <c r="LZH217" s="133"/>
      <c r="LZI217" s="133"/>
      <c r="LZJ217" s="133"/>
      <c r="LZK217" s="133"/>
      <c r="LZL217" s="133"/>
      <c r="LZM217" s="134"/>
      <c r="LZN217" s="133"/>
      <c r="LZO217" s="133"/>
      <c r="LZP217" s="133"/>
      <c r="LZQ217" s="133"/>
      <c r="LZR217" s="133"/>
      <c r="LZS217" s="133"/>
      <c r="LZT217" s="133"/>
      <c r="LZU217" s="133"/>
      <c r="LZV217" s="133"/>
      <c r="LZW217" s="133"/>
      <c r="LZX217" s="133"/>
      <c r="LZY217" s="133"/>
      <c r="LZZ217" s="133"/>
      <c r="MAA217" s="133"/>
      <c r="MAB217" s="133"/>
      <c r="MAC217" s="133"/>
      <c r="MAD217" s="133"/>
      <c r="MAE217" s="133"/>
      <c r="MAF217" s="133"/>
      <c r="MAG217" s="133"/>
      <c r="MAH217" s="133"/>
      <c r="MAI217" s="134"/>
      <c r="MAJ217" s="133"/>
      <c r="MAK217" s="133"/>
      <c r="MAL217" s="133"/>
      <c r="MAM217" s="133"/>
      <c r="MAN217" s="133"/>
      <c r="MAO217" s="133"/>
      <c r="MAP217" s="133"/>
      <c r="MAQ217" s="133"/>
      <c r="MAR217" s="133"/>
      <c r="MAS217" s="133"/>
      <c r="MAT217" s="133"/>
      <c r="MAU217" s="133"/>
      <c r="MAV217" s="133"/>
      <c r="MAW217" s="133"/>
      <c r="MAX217" s="133"/>
      <c r="MAY217" s="133"/>
      <c r="MAZ217" s="133"/>
      <c r="MBA217" s="133"/>
      <c r="MBB217" s="133"/>
      <c r="MBC217" s="133"/>
      <c r="MBD217" s="133"/>
      <c r="MBE217" s="134"/>
      <c r="MBF217" s="133"/>
      <c r="MBG217" s="133"/>
      <c r="MBH217" s="133"/>
      <c r="MBI217" s="133"/>
      <c r="MBJ217" s="133"/>
      <c r="MBK217" s="133"/>
      <c r="MBL217" s="133"/>
      <c r="MBM217" s="133"/>
      <c r="MBN217" s="133"/>
      <c r="MBO217" s="133"/>
      <c r="MBP217" s="133"/>
      <c r="MBQ217" s="133"/>
      <c r="MBR217" s="133"/>
      <c r="MBS217" s="133"/>
      <c r="MBT217" s="133"/>
      <c r="MBU217" s="133"/>
      <c r="MBV217" s="133"/>
      <c r="MBW217" s="133"/>
      <c r="MBX217" s="133"/>
      <c r="MBY217" s="133"/>
      <c r="MBZ217" s="133"/>
      <c r="MCA217" s="134"/>
      <c r="MCB217" s="133"/>
      <c r="MCC217" s="133"/>
      <c r="MCD217" s="133"/>
      <c r="MCE217" s="133"/>
      <c r="MCF217" s="133"/>
      <c r="MCG217" s="133"/>
      <c r="MCH217" s="133"/>
      <c r="MCI217" s="133"/>
      <c r="MCJ217" s="133"/>
      <c r="MCK217" s="133"/>
      <c r="MCL217" s="133"/>
      <c r="MCM217" s="133"/>
      <c r="MCN217" s="133"/>
      <c r="MCO217" s="133"/>
      <c r="MCP217" s="133"/>
      <c r="MCQ217" s="133"/>
      <c r="MCR217" s="133"/>
      <c r="MCS217" s="133"/>
      <c r="MCT217" s="133"/>
      <c r="MCU217" s="133"/>
      <c r="MCV217" s="133"/>
      <c r="MCW217" s="134"/>
      <c r="MCX217" s="133"/>
      <c r="MCY217" s="133"/>
      <c r="MCZ217" s="133"/>
      <c r="MDA217" s="133"/>
      <c r="MDB217" s="133"/>
      <c r="MDC217" s="133"/>
      <c r="MDD217" s="133"/>
      <c r="MDE217" s="133"/>
      <c r="MDF217" s="133"/>
      <c r="MDG217" s="133"/>
      <c r="MDH217" s="133"/>
      <c r="MDI217" s="133"/>
      <c r="MDJ217" s="133"/>
      <c r="MDK217" s="133"/>
      <c r="MDL217" s="133"/>
      <c r="MDM217" s="133"/>
      <c r="MDN217" s="133"/>
      <c r="MDO217" s="133"/>
      <c r="MDP217" s="133"/>
      <c r="MDQ217" s="133"/>
      <c r="MDR217" s="133"/>
      <c r="MDS217" s="134"/>
      <c r="MDT217" s="133"/>
      <c r="MDU217" s="133"/>
      <c r="MDV217" s="133"/>
      <c r="MDW217" s="133"/>
      <c r="MDX217" s="133"/>
      <c r="MDY217" s="133"/>
      <c r="MDZ217" s="133"/>
      <c r="MEA217" s="133"/>
      <c r="MEB217" s="133"/>
      <c r="MEC217" s="133"/>
      <c r="MED217" s="133"/>
      <c r="MEE217" s="133"/>
      <c r="MEF217" s="133"/>
      <c r="MEG217" s="133"/>
      <c r="MEH217" s="133"/>
      <c r="MEI217" s="133"/>
      <c r="MEJ217" s="133"/>
      <c r="MEK217" s="133"/>
      <c r="MEL217" s="133"/>
      <c r="MEM217" s="133"/>
      <c r="MEN217" s="133"/>
      <c r="MEO217" s="134"/>
      <c r="MEP217" s="133"/>
      <c r="MEQ217" s="133"/>
      <c r="MER217" s="133"/>
      <c r="MES217" s="133"/>
      <c r="MET217" s="133"/>
      <c r="MEU217" s="133"/>
      <c r="MEV217" s="133"/>
      <c r="MEW217" s="133"/>
      <c r="MEX217" s="133"/>
      <c r="MEY217" s="133"/>
      <c r="MEZ217" s="133"/>
      <c r="MFA217" s="133"/>
      <c r="MFB217" s="133"/>
      <c r="MFC217" s="133"/>
      <c r="MFD217" s="133"/>
      <c r="MFE217" s="133"/>
      <c r="MFF217" s="133"/>
      <c r="MFG217" s="133"/>
      <c r="MFH217" s="133"/>
      <c r="MFI217" s="133"/>
      <c r="MFJ217" s="133"/>
      <c r="MFK217" s="134"/>
      <c r="MFL217" s="133"/>
      <c r="MFM217" s="133"/>
      <c r="MFN217" s="133"/>
      <c r="MFO217" s="133"/>
      <c r="MFP217" s="133"/>
      <c r="MFQ217" s="133"/>
      <c r="MFR217" s="133"/>
      <c r="MFS217" s="133"/>
      <c r="MFT217" s="133"/>
      <c r="MFU217" s="133"/>
      <c r="MFV217" s="133"/>
      <c r="MFW217" s="133"/>
      <c r="MFX217" s="133"/>
      <c r="MFY217" s="133"/>
      <c r="MFZ217" s="133"/>
      <c r="MGA217" s="133"/>
      <c r="MGB217" s="133"/>
      <c r="MGC217" s="133"/>
      <c r="MGD217" s="133"/>
      <c r="MGE217" s="133"/>
      <c r="MGF217" s="133"/>
      <c r="MGG217" s="134"/>
      <c r="MGH217" s="133"/>
      <c r="MGI217" s="133"/>
      <c r="MGJ217" s="133"/>
      <c r="MGK217" s="133"/>
      <c r="MGL217" s="133"/>
      <c r="MGM217" s="133"/>
      <c r="MGN217" s="133"/>
      <c r="MGO217" s="133"/>
      <c r="MGP217" s="133"/>
      <c r="MGQ217" s="133"/>
      <c r="MGR217" s="133"/>
      <c r="MGS217" s="133"/>
      <c r="MGT217" s="133"/>
      <c r="MGU217" s="133"/>
      <c r="MGV217" s="133"/>
      <c r="MGW217" s="133"/>
      <c r="MGX217" s="133"/>
      <c r="MGY217" s="133"/>
      <c r="MGZ217" s="133"/>
      <c r="MHA217" s="133"/>
      <c r="MHB217" s="133"/>
      <c r="MHC217" s="134"/>
      <c r="MHD217" s="133"/>
      <c r="MHE217" s="133"/>
      <c r="MHF217" s="133"/>
      <c r="MHG217" s="133"/>
      <c r="MHH217" s="133"/>
      <c r="MHI217" s="133"/>
      <c r="MHJ217" s="133"/>
      <c r="MHK217" s="133"/>
      <c r="MHL217" s="133"/>
      <c r="MHM217" s="133"/>
      <c r="MHN217" s="133"/>
      <c r="MHO217" s="133"/>
      <c r="MHP217" s="133"/>
      <c r="MHQ217" s="133"/>
      <c r="MHR217" s="133"/>
      <c r="MHS217" s="133"/>
      <c r="MHT217" s="133"/>
      <c r="MHU217" s="133"/>
      <c r="MHV217" s="133"/>
      <c r="MHW217" s="133"/>
      <c r="MHX217" s="133"/>
      <c r="MHY217" s="134"/>
      <c r="MHZ217" s="133"/>
      <c r="MIA217" s="133"/>
      <c r="MIB217" s="133"/>
      <c r="MIC217" s="133"/>
      <c r="MID217" s="133"/>
      <c r="MIE217" s="133"/>
      <c r="MIF217" s="133"/>
      <c r="MIG217" s="133"/>
      <c r="MIH217" s="133"/>
      <c r="MII217" s="133"/>
      <c r="MIJ217" s="133"/>
      <c r="MIK217" s="133"/>
      <c r="MIL217" s="133"/>
      <c r="MIM217" s="133"/>
      <c r="MIN217" s="133"/>
      <c r="MIO217" s="133"/>
      <c r="MIP217" s="133"/>
      <c r="MIQ217" s="133"/>
      <c r="MIR217" s="133"/>
      <c r="MIS217" s="133"/>
      <c r="MIT217" s="133"/>
      <c r="MIU217" s="134"/>
      <c r="MIV217" s="133"/>
      <c r="MIW217" s="133"/>
      <c r="MIX217" s="133"/>
      <c r="MIY217" s="133"/>
      <c r="MIZ217" s="133"/>
      <c r="MJA217" s="133"/>
      <c r="MJB217" s="133"/>
      <c r="MJC217" s="133"/>
      <c r="MJD217" s="133"/>
      <c r="MJE217" s="133"/>
      <c r="MJF217" s="133"/>
      <c r="MJG217" s="133"/>
      <c r="MJH217" s="133"/>
      <c r="MJI217" s="133"/>
      <c r="MJJ217" s="133"/>
      <c r="MJK217" s="133"/>
      <c r="MJL217" s="133"/>
      <c r="MJM217" s="133"/>
      <c r="MJN217" s="133"/>
      <c r="MJO217" s="133"/>
      <c r="MJP217" s="133"/>
      <c r="MJQ217" s="134"/>
      <c r="MJR217" s="133"/>
      <c r="MJS217" s="133"/>
      <c r="MJT217" s="133"/>
      <c r="MJU217" s="133"/>
      <c r="MJV217" s="133"/>
      <c r="MJW217" s="133"/>
      <c r="MJX217" s="133"/>
      <c r="MJY217" s="133"/>
      <c r="MJZ217" s="133"/>
      <c r="MKA217" s="133"/>
      <c r="MKB217" s="133"/>
      <c r="MKC217" s="133"/>
      <c r="MKD217" s="133"/>
      <c r="MKE217" s="133"/>
      <c r="MKF217" s="133"/>
      <c r="MKG217" s="133"/>
      <c r="MKH217" s="133"/>
      <c r="MKI217" s="133"/>
      <c r="MKJ217" s="133"/>
      <c r="MKK217" s="133"/>
      <c r="MKL217" s="133"/>
      <c r="MKM217" s="134"/>
      <c r="MKN217" s="133"/>
      <c r="MKO217" s="133"/>
      <c r="MKP217" s="133"/>
      <c r="MKQ217" s="133"/>
      <c r="MKR217" s="133"/>
      <c r="MKS217" s="133"/>
      <c r="MKT217" s="133"/>
      <c r="MKU217" s="133"/>
      <c r="MKV217" s="133"/>
      <c r="MKW217" s="133"/>
      <c r="MKX217" s="133"/>
      <c r="MKY217" s="133"/>
      <c r="MKZ217" s="133"/>
      <c r="MLA217" s="133"/>
      <c r="MLB217" s="133"/>
      <c r="MLC217" s="133"/>
      <c r="MLD217" s="133"/>
      <c r="MLE217" s="133"/>
      <c r="MLF217" s="133"/>
      <c r="MLG217" s="133"/>
      <c r="MLH217" s="133"/>
      <c r="MLI217" s="134"/>
      <c r="MLJ217" s="133"/>
      <c r="MLK217" s="133"/>
      <c r="MLL217" s="133"/>
      <c r="MLM217" s="133"/>
      <c r="MLN217" s="133"/>
      <c r="MLO217" s="133"/>
      <c r="MLP217" s="133"/>
      <c r="MLQ217" s="133"/>
      <c r="MLR217" s="133"/>
      <c r="MLS217" s="133"/>
      <c r="MLT217" s="133"/>
      <c r="MLU217" s="133"/>
      <c r="MLV217" s="133"/>
      <c r="MLW217" s="133"/>
      <c r="MLX217" s="133"/>
      <c r="MLY217" s="133"/>
      <c r="MLZ217" s="133"/>
      <c r="MMA217" s="133"/>
      <c r="MMB217" s="133"/>
      <c r="MMC217" s="133"/>
      <c r="MMD217" s="133"/>
      <c r="MME217" s="134"/>
      <c r="MMF217" s="133"/>
      <c r="MMG217" s="133"/>
      <c r="MMH217" s="133"/>
      <c r="MMI217" s="133"/>
      <c r="MMJ217" s="133"/>
      <c r="MMK217" s="133"/>
      <c r="MML217" s="133"/>
      <c r="MMM217" s="133"/>
      <c r="MMN217" s="133"/>
      <c r="MMO217" s="133"/>
      <c r="MMP217" s="133"/>
      <c r="MMQ217" s="133"/>
      <c r="MMR217" s="133"/>
      <c r="MMS217" s="133"/>
      <c r="MMT217" s="133"/>
      <c r="MMU217" s="133"/>
      <c r="MMV217" s="133"/>
      <c r="MMW217" s="133"/>
      <c r="MMX217" s="133"/>
      <c r="MMY217" s="133"/>
      <c r="MMZ217" s="133"/>
      <c r="MNA217" s="134"/>
      <c r="MNB217" s="133"/>
      <c r="MNC217" s="133"/>
      <c r="MND217" s="133"/>
      <c r="MNE217" s="133"/>
      <c r="MNF217" s="133"/>
      <c r="MNG217" s="133"/>
      <c r="MNH217" s="133"/>
      <c r="MNI217" s="133"/>
      <c r="MNJ217" s="133"/>
      <c r="MNK217" s="133"/>
      <c r="MNL217" s="133"/>
      <c r="MNM217" s="133"/>
      <c r="MNN217" s="133"/>
      <c r="MNO217" s="133"/>
      <c r="MNP217" s="133"/>
      <c r="MNQ217" s="133"/>
      <c r="MNR217" s="133"/>
      <c r="MNS217" s="133"/>
      <c r="MNT217" s="133"/>
      <c r="MNU217" s="133"/>
      <c r="MNV217" s="133"/>
      <c r="MNW217" s="134"/>
      <c r="MNX217" s="133"/>
      <c r="MNY217" s="133"/>
      <c r="MNZ217" s="133"/>
      <c r="MOA217" s="133"/>
      <c r="MOB217" s="133"/>
      <c r="MOC217" s="133"/>
      <c r="MOD217" s="133"/>
      <c r="MOE217" s="133"/>
      <c r="MOF217" s="133"/>
      <c r="MOG217" s="133"/>
      <c r="MOH217" s="133"/>
      <c r="MOI217" s="133"/>
      <c r="MOJ217" s="133"/>
      <c r="MOK217" s="133"/>
      <c r="MOL217" s="133"/>
      <c r="MOM217" s="133"/>
      <c r="MON217" s="133"/>
      <c r="MOO217" s="133"/>
      <c r="MOP217" s="133"/>
      <c r="MOQ217" s="133"/>
      <c r="MOR217" s="133"/>
      <c r="MOS217" s="134"/>
      <c r="MOT217" s="133"/>
      <c r="MOU217" s="133"/>
      <c r="MOV217" s="133"/>
      <c r="MOW217" s="133"/>
      <c r="MOX217" s="133"/>
      <c r="MOY217" s="133"/>
      <c r="MOZ217" s="133"/>
      <c r="MPA217" s="133"/>
      <c r="MPB217" s="133"/>
      <c r="MPC217" s="133"/>
      <c r="MPD217" s="133"/>
      <c r="MPE217" s="133"/>
      <c r="MPF217" s="133"/>
      <c r="MPG217" s="133"/>
      <c r="MPH217" s="133"/>
      <c r="MPI217" s="133"/>
      <c r="MPJ217" s="133"/>
      <c r="MPK217" s="133"/>
      <c r="MPL217" s="133"/>
      <c r="MPM217" s="133"/>
      <c r="MPN217" s="133"/>
      <c r="MPO217" s="134"/>
      <c r="MPP217" s="133"/>
      <c r="MPQ217" s="133"/>
      <c r="MPR217" s="133"/>
      <c r="MPS217" s="133"/>
      <c r="MPT217" s="133"/>
      <c r="MPU217" s="133"/>
      <c r="MPV217" s="133"/>
      <c r="MPW217" s="133"/>
      <c r="MPX217" s="133"/>
      <c r="MPY217" s="133"/>
      <c r="MPZ217" s="133"/>
      <c r="MQA217" s="133"/>
      <c r="MQB217" s="133"/>
      <c r="MQC217" s="133"/>
      <c r="MQD217" s="133"/>
      <c r="MQE217" s="133"/>
      <c r="MQF217" s="133"/>
      <c r="MQG217" s="133"/>
      <c r="MQH217" s="133"/>
      <c r="MQI217" s="133"/>
      <c r="MQJ217" s="133"/>
      <c r="MQK217" s="134"/>
      <c r="MQL217" s="133"/>
      <c r="MQM217" s="133"/>
      <c r="MQN217" s="133"/>
      <c r="MQO217" s="133"/>
      <c r="MQP217" s="133"/>
      <c r="MQQ217" s="133"/>
      <c r="MQR217" s="133"/>
      <c r="MQS217" s="133"/>
      <c r="MQT217" s="133"/>
      <c r="MQU217" s="133"/>
      <c r="MQV217" s="133"/>
      <c r="MQW217" s="133"/>
      <c r="MQX217" s="133"/>
      <c r="MQY217" s="133"/>
      <c r="MQZ217" s="133"/>
      <c r="MRA217" s="133"/>
      <c r="MRB217" s="133"/>
      <c r="MRC217" s="133"/>
      <c r="MRD217" s="133"/>
      <c r="MRE217" s="133"/>
      <c r="MRF217" s="133"/>
      <c r="MRG217" s="134"/>
      <c r="MRH217" s="133"/>
      <c r="MRI217" s="133"/>
      <c r="MRJ217" s="133"/>
      <c r="MRK217" s="133"/>
      <c r="MRL217" s="133"/>
      <c r="MRM217" s="133"/>
      <c r="MRN217" s="133"/>
      <c r="MRO217" s="133"/>
      <c r="MRP217" s="133"/>
      <c r="MRQ217" s="133"/>
      <c r="MRR217" s="133"/>
      <c r="MRS217" s="133"/>
      <c r="MRT217" s="133"/>
      <c r="MRU217" s="133"/>
      <c r="MRV217" s="133"/>
      <c r="MRW217" s="133"/>
      <c r="MRX217" s="133"/>
      <c r="MRY217" s="133"/>
      <c r="MRZ217" s="133"/>
      <c r="MSA217" s="133"/>
      <c r="MSB217" s="133"/>
      <c r="MSC217" s="134"/>
      <c r="MSD217" s="133"/>
      <c r="MSE217" s="133"/>
      <c r="MSF217" s="133"/>
      <c r="MSG217" s="133"/>
      <c r="MSH217" s="133"/>
      <c r="MSI217" s="133"/>
      <c r="MSJ217" s="133"/>
      <c r="MSK217" s="133"/>
      <c r="MSL217" s="133"/>
      <c r="MSM217" s="133"/>
      <c r="MSN217" s="133"/>
      <c r="MSO217" s="133"/>
      <c r="MSP217" s="133"/>
      <c r="MSQ217" s="133"/>
      <c r="MSR217" s="133"/>
      <c r="MSS217" s="133"/>
      <c r="MST217" s="133"/>
      <c r="MSU217" s="133"/>
      <c r="MSV217" s="133"/>
      <c r="MSW217" s="133"/>
      <c r="MSX217" s="133"/>
      <c r="MSY217" s="134"/>
      <c r="MSZ217" s="133"/>
      <c r="MTA217" s="133"/>
      <c r="MTB217" s="133"/>
      <c r="MTC217" s="133"/>
      <c r="MTD217" s="133"/>
      <c r="MTE217" s="133"/>
      <c r="MTF217" s="133"/>
      <c r="MTG217" s="133"/>
      <c r="MTH217" s="133"/>
      <c r="MTI217" s="133"/>
      <c r="MTJ217" s="133"/>
      <c r="MTK217" s="133"/>
      <c r="MTL217" s="133"/>
      <c r="MTM217" s="133"/>
      <c r="MTN217" s="133"/>
      <c r="MTO217" s="133"/>
      <c r="MTP217" s="133"/>
      <c r="MTQ217" s="133"/>
      <c r="MTR217" s="133"/>
      <c r="MTS217" s="133"/>
      <c r="MTT217" s="133"/>
      <c r="MTU217" s="134"/>
      <c r="MTV217" s="133"/>
      <c r="MTW217" s="133"/>
      <c r="MTX217" s="133"/>
      <c r="MTY217" s="133"/>
      <c r="MTZ217" s="133"/>
      <c r="MUA217" s="133"/>
      <c r="MUB217" s="133"/>
      <c r="MUC217" s="133"/>
      <c r="MUD217" s="133"/>
      <c r="MUE217" s="133"/>
      <c r="MUF217" s="133"/>
      <c r="MUG217" s="133"/>
      <c r="MUH217" s="133"/>
      <c r="MUI217" s="133"/>
      <c r="MUJ217" s="133"/>
      <c r="MUK217" s="133"/>
      <c r="MUL217" s="133"/>
      <c r="MUM217" s="133"/>
      <c r="MUN217" s="133"/>
      <c r="MUO217" s="133"/>
      <c r="MUP217" s="133"/>
      <c r="MUQ217" s="134"/>
      <c r="MUR217" s="133"/>
      <c r="MUS217" s="133"/>
      <c r="MUT217" s="133"/>
      <c r="MUU217" s="133"/>
      <c r="MUV217" s="133"/>
      <c r="MUW217" s="133"/>
      <c r="MUX217" s="133"/>
      <c r="MUY217" s="133"/>
      <c r="MUZ217" s="133"/>
      <c r="MVA217" s="133"/>
      <c r="MVB217" s="133"/>
      <c r="MVC217" s="133"/>
      <c r="MVD217" s="133"/>
      <c r="MVE217" s="133"/>
      <c r="MVF217" s="133"/>
      <c r="MVG217" s="133"/>
      <c r="MVH217" s="133"/>
      <c r="MVI217" s="133"/>
      <c r="MVJ217" s="133"/>
      <c r="MVK217" s="133"/>
      <c r="MVL217" s="133"/>
      <c r="MVM217" s="134"/>
      <c r="MVN217" s="133"/>
      <c r="MVO217" s="133"/>
      <c r="MVP217" s="133"/>
      <c r="MVQ217" s="133"/>
      <c r="MVR217" s="133"/>
      <c r="MVS217" s="133"/>
      <c r="MVT217" s="133"/>
      <c r="MVU217" s="133"/>
      <c r="MVV217" s="133"/>
      <c r="MVW217" s="133"/>
      <c r="MVX217" s="133"/>
      <c r="MVY217" s="133"/>
      <c r="MVZ217" s="133"/>
      <c r="MWA217" s="133"/>
      <c r="MWB217" s="133"/>
      <c r="MWC217" s="133"/>
      <c r="MWD217" s="133"/>
      <c r="MWE217" s="133"/>
      <c r="MWF217" s="133"/>
      <c r="MWG217" s="133"/>
      <c r="MWH217" s="133"/>
      <c r="MWI217" s="134"/>
      <c r="MWJ217" s="133"/>
      <c r="MWK217" s="133"/>
      <c r="MWL217" s="133"/>
      <c r="MWM217" s="133"/>
      <c r="MWN217" s="133"/>
      <c r="MWO217" s="133"/>
      <c r="MWP217" s="133"/>
      <c r="MWQ217" s="133"/>
      <c r="MWR217" s="133"/>
      <c r="MWS217" s="133"/>
      <c r="MWT217" s="133"/>
      <c r="MWU217" s="133"/>
      <c r="MWV217" s="133"/>
      <c r="MWW217" s="133"/>
      <c r="MWX217" s="133"/>
      <c r="MWY217" s="133"/>
      <c r="MWZ217" s="133"/>
      <c r="MXA217" s="133"/>
      <c r="MXB217" s="133"/>
      <c r="MXC217" s="133"/>
      <c r="MXD217" s="133"/>
      <c r="MXE217" s="134"/>
      <c r="MXF217" s="133"/>
      <c r="MXG217" s="133"/>
      <c r="MXH217" s="133"/>
      <c r="MXI217" s="133"/>
      <c r="MXJ217" s="133"/>
      <c r="MXK217" s="133"/>
      <c r="MXL217" s="133"/>
      <c r="MXM217" s="133"/>
      <c r="MXN217" s="133"/>
      <c r="MXO217" s="133"/>
      <c r="MXP217" s="133"/>
      <c r="MXQ217" s="133"/>
      <c r="MXR217" s="133"/>
      <c r="MXS217" s="133"/>
      <c r="MXT217" s="133"/>
      <c r="MXU217" s="133"/>
      <c r="MXV217" s="133"/>
      <c r="MXW217" s="133"/>
      <c r="MXX217" s="133"/>
      <c r="MXY217" s="133"/>
      <c r="MXZ217" s="133"/>
      <c r="MYA217" s="134"/>
      <c r="MYB217" s="133"/>
      <c r="MYC217" s="133"/>
      <c r="MYD217" s="133"/>
      <c r="MYE217" s="133"/>
      <c r="MYF217" s="133"/>
      <c r="MYG217" s="133"/>
      <c r="MYH217" s="133"/>
      <c r="MYI217" s="133"/>
      <c r="MYJ217" s="133"/>
      <c r="MYK217" s="133"/>
      <c r="MYL217" s="133"/>
      <c r="MYM217" s="133"/>
      <c r="MYN217" s="133"/>
      <c r="MYO217" s="133"/>
      <c r="MYP217" s="133"/>
      <c r="MYQ217" s="133"/>
      <c r="MYR217" s="133"/>
      <c r="MYS217" s="133"/>
      <c r="MYT217" s="133"/>
      <c r="MYU217" s="133"/>
      <c r="MYV217" s="133"/>
      <c r="MYW217" s="134"/>
      <c r="MYX217" s="133"/>
      <c r="MYY217" s="133"/>
      <c r="MYZ217" s="133"/>
      <c r="MZA217" s="133"/>
      <c r="MZB217" s="133"/>
      <c r="MZC217" s="133"/>
      <c r="MZD217" s="133"/>
      <c r="MZE217" s="133"/>
      <c r="MZF217" s="133"/>
      <c r="MZG217" s="133"/>
      <c r="MZH217" s="133"/>
      <c r="MZI217" s="133"/>
      <c r="MZJ217" s="133"/>
      <c r="MZK217" s="133"/>
      <c r="MZL217" s="133"/>
      <c r="MZM217" s="133"/>
      <c r="MZN217" s="133"/>
      <c r="MZO217" s="133"/>
      <c r="MZP217" s="133"/>
      <c r="MZQ217" s="133"/>
      <c r="MZR217" s="133"/>
      <c r="MZS217" s="134"/>
      <c r="MZT217" s="133"/>
      <c r="MZU217" s="133"/>
      <c r="MZV217" s="133"/>
      <c r="MZW217" s="133"/>
      <c r="MZX217" s="133"/>
      <c r="MZY217" s="133"/>
      <c r="MZZ217" s="133"/>
      <c r="NAA217" s="133"/>
      <c r="NAB217" s="133"/>
      <c r="NAC217" s="133"/>
      <c r="NAD217" s="133"/>
      <c r="NAE217" s="133"/>
      <c r="NAF217" s="133"/>
      <c r="NAG217" s="133"/>
      <c r="NAH217" s="133"/>
      <c r="NAI217" s="133"/>
      <c r="NAJ217" s="133"/>
      <c r="NAK217" s="133"/>
      <c r="NAL217" s="133"/>
      <c r="NAM217" s="133"/>
      <c r="NAN217" s="133"/>
      <c r="NAO217" s="134"/>
      <c r="NAP217" s="133"/>
      <c r="NAQ217" s="133"/>
      <c r="NAR217" s="133"/>
      <c r="NAS217" s="133"/>
      <c r="NAT217" s="133"/>
      <c r="NAU217" s="133"/>
      <c r="NAV217" s="133"/>
      <c r="NAW217" s="133"/>
      <c r="NAX217" s="133"/>
      <c r="NAY217" s="133"/>
      <c r="NAZ217" s="133"/>
      <c r="NBA217" s="133"/>
      <c r="NBB217" s="133"/>
      <c r="NBC217" s="133"/>
      <c r="NBD217" s="133"/>
      <c r="NBE217" s="133"/>
      <c r="NBF217" s="133"/>
      <c r="NBG217" s="133"/>
      <c r="NBH217" s="133"/>
      <c r="NBI217" s="133"/>
      <c r="NBJ217" s="133"/>
      <c r="NBK217" s="134"/>
      <c r="NBL217" s="133"/>
      <c r="NBM217" s="133"/>
      <c r="NBN217" s="133"/>
      <c r="NBO217" s="133"/>
      <c r="NBP217" s="133"/>
      <c r="NBQ217" s="133"/>
      <c r="NBR217" s="133"/>
      <c r="NBS217" s="133"/>
      <c r="NBT217" s="133"/>
      <c r="NBU217" s="133"/>
      <c r="NBV217" s="133"/>
      <c r="NBW217" s="133"/>
      <c r="NBX217" s="133"/>
      <c r="NBY217" s="133"/>
      <c r="NBZ217" s="133"/>
      <c r="NCA217" s="133"/>
      <c r="NCB217" s="133"/>
      <c r="NCC217" s="133"/>
      <c r="NCD217" s="133"/>
      <c r="NCE217" s="133"/>
      <c r="NCF217" s="133"/>
      <c r="NCG217" s="134"/>
      <c r="NCH217" s="133"/>
      <c r="NCI217" s="133"/>
      <c r="NCJ217" s="133"/>
      <c r="NCK217" s="133"/>
      <c r="NCL217" s="133"/>
      <c r="NCM217" s="133"/>
      <c r="NCN217" s="133"/>
      <c r="NCO217" s="133"/>
      <c r="NCP217" s="133"/>
      <c r="NCQ217" s="133"/>
      <c r="NCR217" s="133"/>
      <c r="NCS217" s="133"/>
      <c r="NCT217" s="133"/>
      <c r="NCU217" s="133"/>
      <c r="NCV217" s="133"/>
      <c r="NCW217" s="133"/>
      <c r="NCX217" s="133"/>
      <c r="NCY217" s="133"/>
      <c r="NCZ217" s="133"/>
      <c r="NDA217" s="133"/>
      <c r="NDB217" s="133"/>
      <c r="NDC217" s="134"/>
      <c r="NDD217" s="133"/>
      <c r="NDE217" s="133"/>
      <c r="NDF217" s="133"/>
      <c r="NDG217" s="133"/>
      <c r="NDH217" s="133"/>
      <c r="NDI217" s="133"/>
      <c r="NDJ217" s="133"/>
      <c r="NDK217" s="133"/>
      <c r="NDL217" s="133"/>
      <c r="NDM217" s="133"/>
      <c r="NDN217" s="133"/>
      <c r="NDO217" s="133"/>
      <c r="NDP217" s="133"/>
      <c r="NDQ217" s="133"/>
      <c r="NDR217" s="133"/>
      <c r="NDS217" s="133"/>
      <c r="NDT217" s="133"/>
      <c r="NDU217" s="133"/>
      <c r="NDV217" s="133"/>
      <c r="NDW217" s="133"/>
      <c r="NDX217" s="133"/>
      <c r="NDY217" s="134"/>
      <c r="NDZ217" s="133"/>
      <c r="NEA217" s="133"/>
      <c r="NEB217" s="133"/>
      <c r="NEC217" s="133"/>
      <c r="NED217" s="133"/>
      <c r="NEE217" s="133"/>
      <c r="NEF217" s="133"/>
      <c r="NEG217" s="133"/>
      <c r="NEH217" s="133"/>
      <c r="NEI217" s="133"/>
      <c r="NEJ217" s="133"/>
      <c r="NEK217" s="133"/>
      <c r="NEL217" s="133"/>
      <c r="NEM217" s="133"/>
      <c r="NEN217" s="133"/>
      <c r="NEO217" s="133"/>
      <c r="NEP217" s="133"/>
      <c r="NEQ217" s="133"/>
      <c r="NER217" s="133"/>
      <c r="NES217" s="133"/>
      <c r="NET217" s="133"/>
      <c r="NEU217" s="134"/>
      <c r="NEV217" s="133"/>
      <c r="NEW217" s="133"/>
      <c r="NEX217" s="133"/>
      <c r="NEY217" s="133"/>
      <c r="NEZ217" s="133"/>
      <c r="NFA217" s="133"/>
      <c r="NFB217" s="133"/>
      <c r="NFC217" s="133"/>
      <c r="NFD217" s="133"/>
      <c r="NFE217" s="133"/>
      <c r="NFF217" s="133"/>
      <c r="NFG217" s="133"/>
      <c r="NFH217" s="133"/>
      <c r="NFI217" s="133"/>
      <c r="NFJ217" s="133"/>
      <c r="NFK217" s="133"/>
      <c r="NFL217" s="133"/>
      <c r="NFM217" s="133"/>
      <c r="NFN217" s="133"/>
      <c r="NFO217" s="133"/>
      <c r="NFP217" s="133"/>
      <c r="NFQ217" s="134"/>
      <c r="NFR217" s="133"/>
      <c r="NFS217" s="133"/>
      <c r="NFT217" s="133"/>
      <c r="NFU217" s="133"/>
      <c r="NFV217" s="133"/>
      <c r="NFW217" s="133"/>
      <c r="NFX217" s="133"/>
      <c r="NFY217" s="133"/>
      <c r="NFZ217" s="133"/>
      <c r="NGA217" s="133"/>
      <c r="NGB217" s="133"/>
      <c r="NGC217" s="133"/>
      <c r="NGD217" s="133"/>
      <c r="NGE217" s="133"/>
      <c r="NGF217" s="133"/>
      <c r="NGG217" s="133"/>
      <c r="NGH217" s="133"/>
      <c r="NGI217" s="133"/>
      <c r="NGJ217" s="133"/>
      <c r="NGK217" s="133"/>
      <c r="NGL217" s="133"/>
      <c r="NGM217" s="134"/>
      <c r="NGN217" s="133"/>
      <c r="NGO217" s="133"/>
      <c r="NGP217" s="133"/>
      <c r="NGQ217" s="133"/>
      <c r="NGR217" s="133"/>
      <c r="NGS217" s="133"/>
      <c r="NGT217" s="133"/>
      <c r="NGU217" s="133"/>
      <c r="NGV217" s="133"/>
      <c r="NGW217" s="133"/>
      <c r="NGX217" s="133"/>
      <c r="NGY217" s="133"/>
      <c r="NGZ217" s="133"/>
      <c r="NHA217" s="133"/>
      <c r="NHB217" s="133"/>
      <c r="NHC217" s="133"/>
      <c r="NHD217" s="133"/>
      <c r="NHE217" s="133"/>
      <c r="NHF217" s="133"/>
      <c r="NHG217" s="133"/>
      <c r="NHH217" s="133"/>
      <c r="NHI217" s="134"/>
      <c r="NHJ217" s="133"/>
      <c r="NHK217" s="133"/>
      <c r="NHL217" s="133"/>
      <c r="NHM217" s="133"/>
      <c r="NHN217" s="133"/>
      <c r="NHO217" s="133"/>
      <c r="NHP217" s="133"/>
      <c r="NHQ217" s="133"/>
      <c r="NHR217" s="133"/>
      <c r="NHS217" s="133"/>
      <c r="NHT217" s="133"/>
      <c r="NHU217" s="133"/>
      <c r="NHV217" s="133"/>
      <c r="NHW217" s="133"/>
      <c r="NHX217" s="133"/>
      <c r="NHY217" s="133"/>
      <c r="NHZ217" s="133"/>
      <c r="NIA217" s="133"/>
      <c r="NIB217" s="133"/>
      <c r="NIC217" s="133"/>
      <c r="NID217" s="133"/>
      <c r="NIE217" s="134"/>
      <c r="NIF217" s="133"/>
      <c r="NIG217" s="133"/>
      <c r="NIH217" s="133"/>
      <c r="NII217" s="133"/>
      <c r="NIJ217" s="133"/>
      <c r="NIK217" s="133"/>
      <c r="NIL217" s="133"/>
      <c r="NIM217" s="133"/>
      <c r="NIN217" s="133"/>
      <c r="NIO217" s="133"/>
      <c r="NIP217" s="133"/>
      <c r="NIQ217" s="133"/>
      <c r="NIR217" s="133"/>
      <c r="NIS217" s="133"/>
      <c r="NIT217" s="133"/>
      <c r="NIU217" s="133"/>
      <c r="NIV217" s="133"/>
      <c r="NIW217" s="133"/>
      <c r="NIX217" s="133"/>
      <c r="NIY217" s="133"/>
      <c r="NIZ217" s="133"/>
      <c r="NJA217" s="134"/>
      <c r="NJB217" s="133"/>
      <c r="NJC217" s="133"/>
      <c r="NJD217" s="133"/>
      <c r="NJE217" s="133"/>
      <c r="NJF217" s="133"/>
      <c r="NJG217" s="133"/>
      <c r="NJH217" s="133"/>
      <c r="NJI217" s="133"/>
      <c r="NJJ217" s="133"/>
      <c r="NJK217" s="133"/>
      <c r="NJL217" s="133"/>
      <c r="NJM217" s="133"/>
      <c r="NJN217" s="133"/>
      <c r="NJO217" s="133"/>
      <c r="NJP217" s="133"/>
      <c r="NJQ217" s="133"/>
      <c r="NJR217" s="133"/>
      <c r="NJS217" s="133"/>
      <c r="NJT217" s="133"/>
      <c r="NJU217" s="133"/>
      <c r="NJV217" s="133"/>
      <c r="NJW217" s="134"/>
      <c r="NJX217" s="133"/>
      <c r="NJY217" s="133"/>
      <c r="NJZ217" s="133"/>
      <c r="NKA217" s="133"/>
      <c r="NKB217" s="133"/>
      <c r="NKC217" s="133"/>
      <c r="NKD217" s="133"/>
      <c r="NKE217" s="133"/>
      <c r="NKF217" s="133"/>
      <c r="NKG217" s="133"/>
      <c r="NKH217" s="133"/>
      <c r="NKI217" s="133"/>
      <c r="NKJ217" s="133"/>
      <c r="NKK217" s="133"/>
      <c r="NKL217" s="133"/>
      <c r="NKM217" s="133"/>
      <c r="NKN217" s="133"/>
      <c r="NKO217" s="133"/>
      <c r="NKP217" s="133"/>
      <c r="NKQ217" s="133"/>
      <c r="NKR217" s="133"/>
      <c r="NKS217" s="134"/>
      <c r="NKT217" s="133"/>
      <c r="NKU217" s="133"/>
      <c r="NKV217" s="133"/>
      <c r="NKW217" s="133"/>
      <c r="NKX217" s="133"/>
      <c r="NKY217" s="133"/>
      <c r="NKZ217" s="133"/>
      <c r="NLA217" s="133"/>
      <c r="NLB217" s="133"/>
      <c r="NLC217" s="133"/>
      <c r="NLD217" s="133"/>
      <c r="NLE217" s="133"/>
      <c r="NLF217" s="133"/>
      <c r="NLG217" s="133"/>
      <c r="NLH217" s="133"/>
      <c r="NLI217" s="133"/>
      <c r="NLJ217" s="133"/>
      <c r="NLK217" s="133"/>
      <c r="NLL217" s="133"/>
      <c r="NLM217" s="133"/>
      <c r="NLN217" s="133"/>
      <c r="NLO217" s="134"/>
      <c r="NLP217" s="133"/>
      <c r="NLQ217" s="133"/>
      <c r="NLR217" s="133"/>
      <c r="NLS217" s="133"/>
      <c r="NLT217" s="133"/>
      <c r="NLU217" s="133"/>
      <c r="NLV217" s="133"/>
      <c r="NLW217" s="133"/>
      <c r="NLX217" s="133"/>
      <c r="NLY217" s="133"/>
      <c r="NLZ217" s="133"/>
      <c r="NMA217" s="133"/>
      <c r="NMB217" s="133"/>
      <c r="NMC217" s="133"/>
      <c r="NMD217" s="133"/>
      <c r="NME217" s="133"/>
      <c r="NMF217" s="133"/>
      <c r="NMG217" s="133"/>
      <c r="NMH217" s="133"/>
      <c r="NMI217" s="133"/>
      <c r="NMJ217" s="133"/>
      <c r="NMK217" s="134"/>
      <c r="NML217" s="133"/>
      <c r="NMM217" s="133"/>
      <c r="NMN217" s="133"/>
      <c r="NMO217" s="133"/>
      <c r="NMP217" s="133"/>
      <c r="NMQ217" s="133"/>
      <c r="NMR217" s="133"/>
      <c r="NMS217" s="133"/>
      <c r="NMT217" s="133"/>
      <c r="NMU217" s="133"/>
      <c r="NMV217" s="133"/>
      <c r="NMW217" s="133"/>
      <c r="NMX217" s="133"/>
      <c r="NMY217" s="133"/>
      <c r="NMZ217" s="133"/>
      <c r="NNA217" s="133"/>
      <c r="NNB217" s="133"/>
      <c r="NNC217" s="133"/>
      <c r="NND217" s="133"/>
      <c r="NNE217" s="133"/>
      <c r="NNF217" s="133"/>
      <c r="NNG217" s="134"/>
      <c r="NNH217" s="133"/>
      <c r="NNI217" s="133"/>
      <c r="NNJ217" s="133"/>
      <c r="NNK217" s="133"/>
      <c r="NNL217" s="133"/>
      <c r="NNM217" s="133"/>
      <c r="NNN217" s="133"/>
      <c r="NNO217" s="133"/>
      <c r="NNP217" s="133"/>
      <c r="NNQ217" s="133"/>
      <c r="NNR217" s="133"/>
      <c r="NNS217" s="133"/>
      <c r="NNT217" s="133"/>
      <c r="NNU217" s="133"/>
      <c r="NNV217" s="133"/>
      <c r="NNW217" s="133"/>
      <c r="NNX217" s="133"/>
      <c r="NNY217" s="133"/>
      <c r="NNZ217" s="133"/>
      <c r="NOA217" s="133"/>
      <c r="NOB217" s="133"/>
      <c r="NOC217" s="134"/>
      <c r="NOD217" s="133"/>
      <c r="NOE217" s="133"/>
      <c r="NOF217" s="133"/>
      <c r="NOG217" s="133"/>
      <c r="NOH217" s="133"/>
      <c r="NOI217" s="133"/>
      <c r="NOJ217" s="133"/>
      <c r="NOK217" s="133"/>
      <c r="NOL217" s="133"/>
      <c r="NOM217" s="133"/>
      <c r="NON217" s="133"/>
      <c r="NOO217" s="133"/>
      <c r="NOP217" s="133"/>
      <c r="NOQ217" s="133"/>
      <c r="NOR217" s="133"/>
      <c r="NOS217" s="133"/>
      <c r="NOT217" s="133"/>
      <c r="NOU217" s="133"/>
      <c r="NOV217" s="133"/>
      <c r="NOW217" s="133"/>
      <c r="NOX217" s="133"/>
      <c r="NOY217" s="134"/>
      <c r="NOZ217" s="133"/>
      <c r="NPA217" s="133"/>
      <c r="NPB217" s="133"/>
      <c r="NPC217" s="133"/>
      <c r="NPD217" s="133"/>
      <c r="NPE217" s="133"/>
      <c r="NPF217" s="133"/>
      <c r="NPG217" s="133"/>
      <c r="NPH217" s="133"/>
      <c r="NPI217" s="133"/>
      <c r="NPJ217" s="133"/>
      <c r="NPK217" s="133"/>
      <c r="NPL217" s="133"/>
      <c r="NPM217" s="133"/>
      <c r="NPN217" s="133"/>
      <c r="NPO217" s="133"/>
      <c r="NPP217" s="133"/>
      <c r="NPQ217" s="133"/>
      <c r="NPR217" s="133"/>
      <c r="NPS217" s="133"/>
      <c r="NPT217" s="133"/>
      <c r="NPU217" s="134"/>
      <c r="NPV217" s="133"/>
      <c r="NPW217" s="133"/>
      <c r="NPX217" s="133"/>
      <c r="NPY217" s="133"/>
      <c r="NPZ217" s="133"/>
      <c r="NQA217" s="133"/>
      <c r="NQB217" s="133"/>
      <c r="NQC217" s="133"/>
      <c r="NQD217" s="133"/>
      <c r="NQE217" s="133"/>
      <c r="NQF217" s="133"/>
      <c r="NQG217" s="133"/>
      <c r="NQH217" s="133"/>
      <c r="NQI217" s="133"/>
      <c r="NQJ217" s="133"/>
      <c r="NQK217" s="133"/>
      <c r="NQL217" s="133"/>
      <c r="NQM217" s="133"/>
      <c r="NQN217" s="133"/>
      <c r="NQO217" s="133"/>
      <c r="NQP217" s="133"/>
      <c r="NQQ217" s="134"/>
      <c r="NQR217" s="133"/>
      <c r="NQS217" s="133"/>
      <c r="NQT217" s="133"/>
      <c r="NQU217" s="133"/>
      <c r="NQV217" s="133"/>
      <c r="NQW217" s="133"/>
      <c r="NQX217" s="133"/>
      <c r="NQY217" s="133"/>
      <c r="NQZ217" s="133"/>
      <c r="NRA217" s="133"/>
      <c r="NRB217" s="133"/>
      <c r="NRC217" s="133"/>
      <c r="NRD217" s="133"/>
      <c r="NRE217" s="133"/>
      <c r="NRF217" s="133"/>
      <c r="NRG217" s="133"/>
      <c r="NRH217" s="133"/>
      <c r="NRI217" s="133"/>
      <c r="NRJ217" s="133"/>
      <c r="NRK217" s="133"/>
      <c r="NRL217" s="133"/>
      <c r="NRM217" s="134"/>
      <c r="NRN217" s="133"/>
      <c r="NRO217" s="133"/>
      <c r="NRP217" s="133"/>
      <c r="NRQ217" s="133"/>
      <c r="NRR217" s="133"/>
      <c r="NRS217" s="133"/>
      <c r="NRT217" s="133"/>
      <c r="NRU217" s="133"/>
      <c r="NRV217" s="133"/>
      <c r="NRW217" s="133"/>
      <c r="NRX217" s="133"/>
      <c r="NRY217" s="133"/>
      <c r="NRZ217" s="133"/>
      <c r="NSA217" s="133"/>
      <c r="NSB217" s="133"/>
      <c r="NSC217" s="133"/>
      <c r="NSD217" s="133"/>
      <c r="NSE217" s="133"/>
      <c r="NSF217" s="133"/>
      <c r="NSG217" s="133"/>
      <c r="NSH217" s="133"/>
      <c r="NSI217" s="134"/>
      <c r="NSJ217" s="133"/>
      <c r="NSK217" s="133"/>
      <c r="NSL217" s="133"/>
      <c r="NSM217" s="133"/>
      <c r="NSN217" s="133"/>
      <c r="NSO217" s="133"/>
      <c r="NSP217" s="133"/>
      <c r="NSQ217" s="133"/>
      <c r="NSR217" s="133"/>
      <c r="NSS217" s="133"/>
      <c r="NST217" s="133"/>
      <c r="NSU217" s="133"/>
      <c r="NSV217" s="133"/>
      <c r="NSW217" s="133"/>
      <c r="NSX217" s="133"/>
      <c r="NSY217" s="133"/>
      <c r="NSZ217" s="133"/>
      <c r="NTA217" s="133"/>
      <c r="NTB217" s="133"/>
      <c r="NTC217" s="133"/>
      <c r="NTD217" s="133"/>
      <c r="NTE217" s="134"/>
      <c r="NTF217" s="133"/>
      <c r="NTG217" s="133"/>
      <c r="NTH217" s="133"/>
      <c r="NTI217" s="133"/>
      <c r="NTJ217" s="133"/>
      <c r="NTK217" s="133"/>
      <c r="NTL217" s="133"/>
      <c r="NTM217" s="133"/>
      <c r="NTN217" s="133"/>
      <c r="NTO217" s="133"/>
      <c r="NTP217" s="133"/>
      <c r="NTQ217" s="133"/>
      <c r="NTR217" s="133"/>
      <c r="NTS217" s="133"/>
      <c r="NTT217" s="133"/>
      <c r="NTU217" s="133"/>
      <c r="NTV217" s="133"/>
      <c r="NTW217" s="133"/>
      <c r="NTX217" s="133"/>
      <c r="NTY217" s="133"/>
      <c r="NTZ217" s="133"/>
      <c r="NUA217" s="134"/>
      <c r="NUB217" s="133"/>
      <c r="NUC217" s="133"/>
      <c r="NUD217" s="133"/>
      <c r="NUE217" s="133"/>
      <c r="NUF217" s="133"/>
      <c r="NUG217" s="133"/>
      <c r="NUH217" s="133"/>
      <c r="NUI217" s="133"/>
      <c r="NUJ217" s="133"/>
      <c r="NUK217" s="133"/>
      <c r="NUL217" s="133"/>
      <c r="NUM217" s="133"/>
      <c r="NUN217" s="133"/>
      <c r="NUO217" s="133"/>
      <c r="NUP217" s="133"/>
      <c r="NUQ217" s="133"/>
      <c r="NUR217" s="133"/>
      <c r="NUS217" s="133"/>
      <c r="NUT217" s="133"/>
      <c r="NUU217" s="133"/>
      <c r="NUV217" s="133"/>
      <c r="NUW217" s="134"/>
      <c r="NUX217" s="133"/>
      <c r="NUY217" s="133"/>
      <c r="NUZ217" s="133"/>
      <c r="NVA217" s="133"/>
      <c r="NVB217" s="133"/>
      <c r="NVC217" s="133"/>
      <c r="NVD217" s="133"/>
      <c r="NVE217" s="133"/>
      <c r="NVF217" s="133"/>
      <c r="NVG217" s="133"/>
      <c r="NVH217" s="133"/>
      <c r="NVI217" s="133"/>
      <c r="NVJ217" s="133"/>
      <c r="NVK217" s="133"/>
      <c r="NVL217" s="133"/>
      <c r="NVM217" s="133"/>
      <c r="NVN217" s="133"/>
      <c r="NVO217" s="133"/>
      <c r="NVP217" s="133"/>
      <c r="NVQ217" s="133"/>
      <c r="NVR217" s="133"/>
      <c r="NVS217" s="134"/>
      <c r="NVT217" s="133"/>
      <c r="NVU217" s="133"/>
      <c r="NVV217" s="133"/>
      <c r="NVW217" s="133"/>
      <c r="NVX217" s="133"/>
      <c r="NVY217" s="133"/>
      <c r="NVZ217" s="133"/>
      <c r="NWA217" s="133"/>
      <c r="NWB217" s="133"/>
      <c r="NWC217" s="133"/>
      <c r="NWD217" s="133"/>
      <c r="NWE217" s="133"/>
      <c r="NWF217" s="133"/>
      <c r="NWG217" s="133"/>
      <c r="NWH217" s="133"/>
      <c r="NWI217" s="133"/>
      <c r="NWJ217" s="133"/>
      <c r="NWK217" s="133"/>
      <c r="NWL217" s="133"/>
      <c r="NWM217" s="133"/>
      <c r="NWN217" s="133"/>
      <c r="NWO217" s="134"/>
      <c r="NWP217" s="133"/>
      <c r="NWQ217" s="133"/>
      <c r="NWR217" s="133"/>
      <c r="NWS217" s="133"/>
      <c r="NWT217" s="133"/>
      <c r="NWU217" s="133"/>
      <c r="NWV217" s="133"/>
      <c r="NWW217" s="133"/>
      <c r="NWX217" s="133"/>
      <c r="NWY217" s="133"/>
      <c r="NWZ217" s="133"/>
      <c r="NXA217" s="133"/>
      <c r="NXB217" s="133"/>
      <c r="NXC217" s="133"/>
      <c r="NXD217" s="133"/>
      <c r="NXE217" s="133"/>
      <c r="NXF217" s="133"/>
      <c r="NXG217" s="133"/>
      <c r="NXH217" s="133"/>
      <c r="NXI217" s="133"/>
      <c r="NXJ217" s="133"/>
      <c r="NXK217" s="134"/>
      <c r="NXL217" s="133"/>
      <c r="NXM217" s="133"/>
      <c r="NXN217" s="133"/>
      <c r="NXO217" s="133"/>
      <c r="NXP217" s="133"/>
      <c r="NXQ217" s="133"/>
      <c r="NXR217" s="133"/>
      <c r="NXS217" s="133"/>
      <c r="NXT217" s="133"/>
      <c r="NXU217" s="133"/>
      <c r="NXV217" s="133"/>
      <c r="NXW217" s="133"/>
      <c r="NXX217" s="133"/>
      <c r="NXY217" s="133"/>
      <c r="NXZ217" s="133"/>
      <c r="NYA217" s="133"/>
      <c r="NYB217" s="133"/>
      <c r="NYC217" s="133"/>
      <c r="NYD217" s="133"/>
      <c r="NYE217" s="133"/>
      <c r="NYF217" s="133"/>
      <c r="NYG217" s="134"/>
      <c r="NYH217" s="133"/>
      <c r="NYI217" s="133"/>
      <c r="NYJ217" s="133"/>
      <c r="NYK217" s="133"/>
      <c r="NYL217" s="133"/>
      <c r="NYM217" s="133"/>
      <c r="NYN217" s="133"/>
      <c r="NYO217" s="133"/>
      <c r="NYP217" s="133"/>
      <c r="NYQ217" s="133"/>
      <c r="NYR217" s="133"/>
      <c r="NYS217" s="133"/>
      <c r="NYT217" s="133"/>
      <c r="NYU217" s="133"/>
      <c r="NYV217" s="133"/>
      <c r="NYW217" s="133"/>
      <c r="NYX217" s="133"/>
      <c r="NYY217" s="133"/>
      <c r="NYZ217" s="133"/>
      <c r="NZA217" s="133"/>
      <c r="NZB217" s="133"/>
      <c r="NZC217" s="134"/>
      <c r="NZD217" s="133"/>
      <c r="NZE217" s="133"/>
      <c r="NZF217" s="133"/>
      <c r="NZG217" s="133"/>
      <c r="NZH217" s="133"/>
      <c r="NZI217" s="133"/>
      <c r="NZJ217" s="133"/>
      <c r="NZK217" s="133"/>
      <c r="NZL217" s="133"/>
      <c r="NZM217" s="133"/>
      <c r="NZN217" s="133"/>
      <c r="NZO217" s="133"/>
      <c r="NZP217" s="133"/>
      <c r="NZQ217" s="133"/>
      <c r="NZR217" s="133"/>
      <c r="NZS217" s="133"/>
      <c r="NZT217" s="133"/>
      <c r="NZU217" s="133"/>
      <c r="NZV217" s="133"/>
      <c r="NZW217" s="133"/>
      <c r="NZX217" s="133"/>
      <c r="NZY217" s="134"/>
      <c r="NZZ217" s="133"/>
      <c r="OAA217" s="133"/>
      <c r="OAB217" s="133"/>
      <c r="OAC217" s="133"/>
      <c r="OAD217" s="133"/>
      <c r="OAE217" s="133"/>
      <c r="OAF217" s="133"/>
      <c r="OAG217" s="133"/>
      <c r="OAH217" s="133"/>
      <c r="OAI217" s="133"/>
      <c r="OAJ217" s="133"/>
      <c r="OAK217" s="133"/>
      <c r="OAL217" s="133"/>
      <c r="OAM217" s="133"/>
      <c r="OAN217" s="133"/>
      <c r="OAO217" s="133"/>
      <c r="OAP217" s="133"/>
      <c r="OAQ217" s="133"/>
      <c r="OAR217" s="133"/>
      <c r="OAS217" s="133"/>
      <c r="OAT217" s="133"/>
      <c r="OAU217" s="134"/>
      <c r="OAV217" s="133"/>
      <c r="OAW217" s="133"/>
      <c r="OAX217" s="133"/>
      <c r="OAY217" s="133"/>
      <c r="OAZ217" s="133"/>
      <c r="OBA217" s="133"/>
      <c r="OBB217" s="133"/>
      <c r="OBC217" s="133"/>
      <c r="OBD217" s="133"/>
      <c r="OBE217" s="133"/>
      <c r="OBF217" s="133"/>
      <c r="OBG217" s="133"/>
      <c r="OBH217" s="133"/>
      <c r="OBI217" s="133"/>
      <c r="OBJ217" s="133"/>
      <c r="OBK217" s="133"/>
      <c r="OBL217" s="133"/>
      <c r="OBM217" s="133"/>
      <c r="OBN217" s="133"/>
      <c r="OBO217" s="133"/>
      <c r="OBP217" s="133"/>
      <c r="OBQ217" s="134"/>
      <c r="OBR217" s="133"/>
      <c r="OBS217" s="133"/>
      <c r="OBT217" s="133"/>
      <c r="OBU217" s="133"/>
      <c r="OBV217" s="133"/>
      <c r="OBW217" s="133"/>
      <c r="OBX217" s="133"/>
      <c r="OBY217" s="133"/>
      <c r="OBZ217" s="133"/>
      <c r="OCA217" s="133"/>
      <c r="OCB217" s="133"/>
      <c r="OCC217" s="133"/>
      <c r="OCD217" s="133"/>
      <c r="OCE217" s="133"/>
      <c r="OCF217" s="133"/>
      <c r="OCG217" s="133"/>
      <c r="OCH217" s="133"/>
      <c r="OCI217" s="133"/>
      <c r="OCJ217" s="133"/>
      <c r="OCK217" s="133"/>
      <c r="OCL217" s="133"/>
      <c r="OCM217" s="134"/>
      <c r="OCN217" s="133"/>
      <c r="OCO217" s="133"/>
      <c r="OCP217" s="133"/>
      <c r="OCQ217" s="133"/>
      <c r="OCR217" s="133"/>
      <c r="OCS217" s="133"/>
      <c r="OCT217" s="133"/>
      <c r="OCU217" s="133"/>
      <c r="OCV217" s="133"/>
      <c r="OCW217" s="133"/>
      <c r="OCX217" s="133"/>
      <c r="OCY217" s="133"/>
      <c r="OCZ217" s="133"/>
      <c r="ODA217" s="133"/>
      <c r="ODB217" s="133"/>
      <c r="ODC217" s="133"/>
      <c r="ODD217" s="133"/>
      <c r="ODE217" s="133"/>
      <c r="ODF217" s="133"/>
      <c r="ODG217" s="133"/>
      <c r="ODH217" s="133"/>
      <c r="ODI217" s="134"/>
      <c r="ODJ217" s="133"/>
      <c r="ODK217" s="133"/>
      <c r="ODL217" s="133"/>
      <c r="ODM217" s="133"/>
      <c r="ODN217" s="133"/>
      <c r="ODO217" s="133"/>
      <c r="ODP217" s="133"/>
      <c r="ODQ217" s="133"/>
      <c r="ODR217" s="133"/>
      <c r="ODS217" s="133"/>
      <c r="ODT217" s="133"/>
      <c r="ODU217" s="133"/>
      <c r="ODV217" s="133"/>
      <c r="ODW217" s="133"/>
      <c r="ODX217" s="133"/>
      <c r="ODY217" s="133"/>
      <c r="ODZ217" s="133"/>
      <c r="OEA217" s="133"/>
      <c r="OEB217" s="133"/>
      <c r="OEC217" s="133"/>
      <c r="OED217" s="133"/>
      <c r="OEE217" s="134"/>
      <c r="OEF217" s="133"/>
      <c r="OEG217" s="133"/>
      <c r="OEH217" s="133"/>
      <c r="OEI217" s="133"/>
      <c r="OEJ217" s="133"/>
      <c r="OEK217" s="133"/>
      <c r="OEL217" s="133"/>
      <c r="OEM217" s="133"/>
      <c r="OEN217" s="133"/>
      <c r="OEO217" s="133"/>
      <c r="OEP217" s="133"/>
      <c r="OEQ217" s="133"/>
      <c r="OER217" s="133"/>
      <c r="OES217" s="133"/>
      <c r="OET217" s="133"/>
      <c r="OEU217" s="133"/>
      <c r="OEV217" s="133"/>
      <c r="OEW217" s="133"/>
      <c r="OEX217" s="133"/>
      <c r="OEY217" s="133"/>
      <c r="OEZ217" s="133"/>
      <c r="OFA217" s="134"/>
      <c r="OFB217" s="133"/>
      <c r="OFC217" s="133"/>
      <c r="OFD217" s="133"/>
      <c r="OFE217" s="133"/>
      <c r="OFF217" s="133"/>
      <c r="OFG217" s="133"/>
      <c r="OFH217" s="133"/>
      <c r="OFI217" s="133"/>
      <c r="OFJ217" s="133"/>
      <c r="OFK217" s="133"/>
      <c r="OFL217" s="133"/>
      <c r="OFM217" s="133"/>
      <c r="OFN217" s="133"/>
      <c r="OFO217" s="133"/>
      <c r="OFP217" s="133"/>
      <c r="OFQ217" s="133"/>
      <c r="OFR217" s="133"/>
      <c r="OFS217" s="133"/>
      <c r="OFT217" s="133"/>
      <c r="OFU217" s="133"/>
      <c r="OFV217" s="133"/>
      <c r="OFW217" s="134"/>
      <c r="OFX217" s="133"/>
      <c r="OFY217" s="133"/>
      <c r="OFZ217" s="133"/>
      <c r="OGA217" s="133"/>
      <c r="OGB217" s="133"/>
      <c r="OGC217" s="133"/>
      <c r="OGD217" s="133"/>
      <c r="OGE217" s="133"/>
      <c r="OGF217" s="133"/>
      <c r="OGG217" s="133"/>
      <c r="OGH217" s="133"/>
      <c r="OGI217" s="133"/>
      <c r="OGJ217" s="133"/>
      <c r="OGK217" s="133"/>
      <c r="OGL217" s="133"/>
      <c r="OGM217" s="133"/>
      <c r="OGN217" s="133"/>
      <c r="OGO217" s="133"/>
      <c r="OGP217" s="133"/>
      <c r="OGQ217" s="133"/>
      <c r="OGR217" s="133"/>
      <c r="OGS217" s="134"/>
      <c r="OGT217" s="133"/>
      <c r="OGU217" s="133"/>
      <c r="OGV217" s="133"/>
      <c r="OGW217" s="133"/>
      <c r="OGX217" s="133"/>
      <c r="OGY217" s="133"/>
      <c r="OGZ217" s="133"/>
      <c r="OHA217" s="133"/>
      <c r="OHB217" s="133"/>
      <c r="OHC217" s="133"/>
      <c r="OHD217" s="133"/>
      <c r="OHE217" s="133"/>
      <c r="OHF217" s="133"/>
      <c r="OHG217" s="133"/>
      <c r="OHH217" s="133"/>
      <c r="OHI217" s="133"/>
      <c r="OHJ217" s="133"/>
      <c r="OHK217" s="133"/>
      <c r="OHL217" s="133"/>
      <c r="OHM217" s="133"/>
      <c r="OHN217" s="133"/>
      <c r="OHO217" s="134"/>
      <c r="OHP217" s="133"/>
      <c r="OHQ217" s="133"/>
      <c r="OHR217" s="133"/>
      <c r="OHS217" s="133"/>
      <c r="OHT217" s="133"/>
      <c r="OHU217" s="133"/>
      <c r="OHV217" s="133"/>
      <c r="OHW217" s="133"/>
      <c r="OHX217" s="133"/>
      <c r="OHY217" s="133"/>
      <c r="OHZ217" s="133"/>
      <c r="OIA217" s="133"/>
      <c r="OIB217" s="133"/>
      <c r="OIC217" s="133"/>
      <c r="OID217" s="133"/>
      <c r="OIE217" s="133"/>
      <c r="OIF217" s="133"/>
      <c r="OIG217" s="133"/>
      <c r="OIH217" s="133"/>
      <c r="OII217" s="133"/>
      <c r="OIJ217" s="133"/>
      <c r="OIK217" s="134"/>
      <c r="OIL217" s="133"/>
      <c r="OIM217" s="133"/>
      <c r="OIN217" s="133"/>
      <c r="OIO217" s="133"/>
      <c r="OIP217" s="133"/>
      <c r="OIQ217" s="133"/>
      <c r="OIR217" s="133"/>
      <c r="OIS217" s="133"/>
      <c r="OIT217" s="133"/>
      <c r="OIU217" s="133"/>
      <c r="OIV217" s="133"/>
      <c r="OIW217" s="133"/>
      <c r="OIX217" s="133"/>
      <c r="OIY217" s="133"/>
      <c r="OIZ217" s="133"/>
      <c r="OJA217" s="133"/>
      <c r="OJB217" s="133"/>
      <c r="OJC217" s="133"/>
      <c r="OJD217" s="133"/>
      <c r="OJE217" s="133"/>
      <c r="OJF217" s="133"/>
      <c r="OJG217" s="134"/>
      <c r="OJH217" s="133"/>
      <c r="OJI217" s="133"/>
      <c r="OJJ217" s="133"/>
      <c r="OJK217" s="133"/>
      <c r="OJL217" s="133"/>
      <c r="OJM217" s="133"/>
      <c r="OJN217" s="133"/>
      <c r="OJO217" s="133"/>
      <c r="OJP217" s="133"/>
      <c r="OJQ217" s="133"/>
      <c r="OJR217" s="133"/>
      <c r="OJS217" s="133"/>
      <c r="OJT217" s="133"/>
      <c r="OJU217" s="133"/>
      <c r="OJV217" s="133"/>
      <c r="OJW217" s="133"/>
      <c r="OJX217" s="133"/>
      <c r="OJY217" s="133"/>
      <c r="OJZ217" s="133"/>
      <c r="OKA217" s="133"/>
      <c r="OKB217" s="133"/>
      <c r="OKC217" s="134"/>
      <c r="OKD217" s="133"/>
      <c r="OKE217" s="133"/>
      <c r="OKF217" s="133"/>
      <c r="OKG217" s="133"/>
      <c r="OKH217" s="133"/>
      <c r="OKI217" s="133"/>
      <c r="OKJ217" s="133"/>
      <c r="OKK217" s="133"/>
      <c r="OKL217" s="133"/>
      <c r="OKM217" s="133"/>
      <c r="OKN217" s="133"/>
      <c r="OKO217" s="133"/>
      <c r="OKP217" s="133"/>
      <c r="OKQ217" s="133"/>
      <c r="OKR217" s="133"/>
      <c r="OKS217" s="133"/>
      <c r="OKT217" s="133"/>
      <c r="OKU217" s="133"/>
      <c r="OKV217" s="133"/>
      <c r="OKW217" s="133"/>
      <c r="OKX217" s="133"/>
      <c r="OKY217" s="134"/>
      <c r="OKZ217" s="133"/>
      <c r="OLA217" s="133"/>
      <c r="OLB217" s="133"/>
      <c r="OLC217" s="133"/>
      <c r="OLD217" s="133"/>
      <c r="OLE217" s="133"/>
      <c r="OLF217" s="133"/>
      <c r="OLG217" s="133"/>
      <c r="OLH217" s="133"/>
      <c r="OLI217" s="133"/>
      <c r="OLJ217" s="133"/>
      <c r="OLK217" s="133"/>
      <c r="OLL217" s="133"/>
      <c r="OLM217" s="133"/>
      <c r="OLN217" s="133"/>
      <c r="OLO217" s="133"/>
      <c r="OLP217" s="133"/>
      <c r="OLQ217" s="133"/>
      <c r="OLR217" s="133"/>
      <c r="OLS217" s="133"/>
      <c r="OLT217" s="133"/>
      <c r="OLU217" s="134"/>
      <c r="OLV217" s="133"/>
      <c r="OLW217" s="133"/>
      <c r="OLX217" s="133"/>
      <c r="OLY217" s="133"/>
      <c r="OLZ217" s="133"/>
      <c r="OMA217" s="133"/>
      <c r="OMB217" s="133"/>
      <c r="OMC217" s="133"/>
      <c r="OMD217" s="133"/>
      <c r="OME217" s="133"/>
      <c r="OMF217" s="133"/>
      <c r="OMG217" s="133"/>
      <c r="OMH217" s="133"/>
      <c r="OMI217" s="133"/>
      <c r="OMJ217" s="133"/>
      <c r="OMK217" s="133"/>
      <c r="OML217" s="133"/>
      <c r="OMM217" s="133"/>
      <c r="OMN217" s="133"/>
      <c r="OMO217" s="133"/>
      <c r="OMP217" s="133"/>
      <c r="OMQ217" s="134"/>
      <c r="OMR217" s="133"/>
      <c r="OMS217" s="133"/>
      <c r="OMT217" s="133"/>
      <c r="OMU217" s="133"/>
      <c r="OMV217" s="133"/>
      <c r="OMW217" s="133"/>
      <c r="OMX217" s="133"/>
      <c r="OMY217" s="133"/>
      <c r="OMZ217" s="133"/>
      <c r="ONA217" s="133"/>
      <c r="ONB217" s="133"/>
      <c r="ONC217" s="133"/>
      <c r="OND217" s="133"/>
      <c r="ONE217" s="133"/>
      <c r="ONF217" s="133"/>
      <c r="ONG217" s="133"/>
      <c r="ONH217" s="133"/>
      <c r="ONI217" s="133"/>
      <c r="ONJ217" s="133"/>
      <c r="ONK217" s="133"/>
      <c r="ONL217" s="133"/>
      <c r="ONM217" s="134"/>
      <c r="ONN217" s="133"/>
      <c r="ONO217" s="133"/>
      <c r="ONP217" s="133"/>
      <c r="ONQ217" s="133"/>
      <c r="ONR217" s="133"/>
      <c r="ONS217" s="133"/>
      <c r="ONT217" s="133"/>
      <c r="ONU217" s="133"/>
      <c r="ONV217" s="133"/>
      <c r="ONW217" s="133"/>
      <c r="ONX217" s="133"/>
      <c r="ONY217" s="133"/>
      <c r="ONZ217" s="133"/>
      <c r="OOA217" s="133"/>
      <c r="OOB217" s="133"/>
      <c r="OOC217" s="133"/>
      <c r="OOD217" s="133"/>
      <c r="OOE217" s="133"/>
      <c r="OOF217" s="133"/>
      <c r="OOG217" s="133"/>
      <c r="OOH217" s="133"/>
      <c r="OOI217" s="134"/>
      <c r="OOJ217" s="133"/>
      <c r="OOK217" s="133"/>
      <c r="OOL217" s="133"/>
      <c r="OOM217" s="133"/>
      <c r="OON217" s="133"/>
      <c r="OOO217" s="133"/>
      <c r="OOP217" s="133"/>
      <c r="OOQ217" s="133"/>
      <c r="OOR217" s="133"/>
      <c r="OOS217" s="133"/>
      <c r="OOT217" s="133"/>
      <c r="OOU217" s="133"/>
      <c r="OOV217" s="133"/>
      <c r="OOW217" s="133"/>
      <c r="OOX217" s="133"/>
      <c r="OOY217" s="133"/>
      <c r="OOZ217" s="133"/>
      <c r="OPA217" s="133"/>
      <c r="OPB217" s="133"/>
      <c r="OPC217" s="133"/>
      <c r="OPD217" s="133"/>
      <c r="OPE217" s="134"/>
      <c r="OPF217" s="133"/>
      <c r="OPG217" s="133"/>
      <c r="OPH217" s="133"/>
      <c r="OPI217" s="133"/>
      <c r="OPJ217" s="133"/>
      <c r="OPK217" s="133"/>
      <c r="OPL217" s="133"/>
      <c r="OPM217" s="133"/>
      <c r="OPN217" s="133"/>
      <c r="OPO217" s="133"/>
      <c r="OPP217" s="133"/>
      <c r="OPQ217" s="133"/>
      <c r="OPR217" s="133"/>
      <c r="OPS217" s="133"/>
      <c r="OPT217" s="133"/>
      <c r="OPU217" s="133"/>
      <c r="OPV217" s="133"/>
      <c r="OPW217" s="133"/>
      <c r="OPX217" s="133"/>
      <c r="OPY217" s="133"/>
      <c r="OPZ217" s="133"/>
      <c r="OQA217" s="134"/>
      <c r="OQB217" s="133"/>
      <c r="OQC217" s="133"/>
      <c r="OQD217" s="133"/>
      <c r="OQE217" s="133"/>
      <c r="OQF217" s="133"/>
      <c r="OQG217" s="133"/>
      <c r="OQH217" s="133"/>
      <c r="OQI217" s="133"/>
      <c r="OQJ217" s="133"/>
      <c r="OQK217" s="133"/>
      <c r="OQL217" s="133"/>
      <c r="OQM217" s="133"/>
      <c r="OQN217" s="133"/>
      <c r="OQO217" s="133"/>
      <c r="OQP217" s="133"/>
      <c r="OQQ217" s="133"/>
      <c r="OQR217" s="133"/>
      <c r="OQS217" s="133"/>
      <c r="OQT217" s="133"/>
      <c r="OQU217" s="133"/>
      <c r="OQV217" s="133"/>
      <c r="OQW217" s="134"/>
      <c r="OQX217" s="133"/>
      <c r="OQY217" s="133"/>
      <c r="OQZ217" s="133"/>
      <c r="ORA217" s="133"/>
      <c r="ORB217" s="133"/>
      <c r="ORC217" s="133"/>
      <c r="ORD217" s="133"/>
      <c r="ORE217" s="133"/>
      <c r="ORF217" s="133"/>
      <c r="ORG217" s="133"/>
      <c r="ORH217" s="133"/>
      <c r="ORI217" s="133"/>
      <c r="ORJ217" s="133"/>
      <c r="ORK217" s="133"/>
      <c r="ORL217" s="133"/>
      <c r="ORM217" s="133"/>
      <c r="ORN217" s="133"/>
      <c r="ORO217" s="133"/>
      <c r="ORP217" s="133"/>
      <c r="ORQ217" s="133"/>
      <c r="ORR217" s="133"/>
      <c r="ORS217" s="134"/>
      <c r="ORT217" s="133"/>
      <c r="ORU217" s="133"/>
      <c r="ORV217" s="133"/>
      <c r="ORW217" s="133"/>
      <c r="ORX217" s="133"/>
      <c r="ORY217" s="133"/>
      <c r="ORZ217" s="133"/>
      <c r="OSA217" s="133"/>
      <c r="OSB217" s="133"/>
      <c r="OSC217" s="133"/>
      <c r="OSD217" s="133"/>
      <c r="OSE217" s="133"/>
      <c r="OSF217" s="133"/>
      <c r="OSG217" s="133"/>
      <c r="OSH217" s="133"/>
      <c r="OSI217" s="133"/>
      <c r="OSJ217" s="133"/>
      <c r="OSK217" s="133"/>
      <c r="OSL217" s="133"/>
      <c r="OSM217" s="133"/>
      <c r="OSN217" s="133"/>
      <c r="OSO217" s="134"/>
      <c r="OSP217" s="133"/>
      <c r="OSQ217" s="133"/>
      <c r="OSR217" s="133"/>
      <c r="OSS217" s="133"/>
      <c r="OST217" s="133"/>
      <c r="OSU217" s="133"/>
      <c r="OSV217" s="133"/>
      <c r="OSW217" s="133"/>
      <c r="OSX217" s="133"/>
      <c r="OSY217" s="133"/>
      <c r="OSZ217" s="133"/>
      <c r="OTA217" s="133"/>
      <c r="OTB217" s="133"/>
      <c r="OTC217" s="133"/>
      <c r="OTD217" s="133"/>
      <c r="OTE217" s="133"/>
      <c r="OTF217" s="133"/>
      <c r="OTG217" s="133"/>
      <c r="OTH217" s="133"/>
      <c r="OTI217" s="133"/>
      <c r="OTJ217" s="133"/>
      <c r="OTK217" s="134"/>
      <c r="OTL217" s="133"/>
      <c r="OTM217" s="133"/>
      <c r="OTN217" s="133"/>
      <c r="OTO217" s="133"/>
      <c r="OTP217" s="133"/>
      <c r="OTQ217" s="133"/>
      <c r="OTR217" s="133"/>
      <c r="OTS217" s="133"/>
      <c r="OTT217" s="133"/>
      <c r="OTU217" s="133"/>
      <c r="OTV217" s="133"/>
      <c r="OTW217" s="133"/>
      <c r="OTX217" s="133"/>
      <c r="OTY217" s="133"/>
      <c r="OTZ217" s="133"/>
      <c r="OUA217" s="133"/>
      <c r="OUB217" s="133"/>
      <c r="OUC217" s="133"/>
      <c r="OUD217" s="133"/>
      <c r="OUE217" s="133"/>
      <c r="OUF217" s="133"/>
      <c r="OUG217" s="134"/>
      <c r="OUH217" s="133"/>
      <c r="OUI217" s="133"/>
      <c r="OUJ217" s="133"/>
      <c r="OUK217" s="133"/>
      <c r="OUL217" s="133"/>
      <c r="OUM217" s="133"/>
      <c r="OUN217" s="133"/>
      <c r="OUO217" s="133"/>
      <c r="OUP217" s="133"/>
      <c r="OUQ217" s="133"/>
      <c r="OUR217" s="133"/>
      <c r="OUS217" s="133"/>
      <c r="OUT217" s="133"/>
      <c r="OUU217" s="133"/>
      <c r="OUV217" s="133"/>
      <c r="OUW217" s="133"/>
      <c r="OUX217" s="133"/>
      <c r="OUY217" s="133"/>
      <c r="OUZ217" s="133"/>
      <c r="OVA217" s="133"/>
      <c r="OVB217" s="133"/>
      <c r="OVC217" s="134"/>
      <c r="OVD217" s="133"/>
      <c r="OVE217" s="133"/>
      <c r="OVF217" s="133"/>
      <c r="OVG217" s="133"/>
      <c r="OVH217" s="133"/>
      <c r="OVI217" s="133"/>
      <c r="OVJ217" s="133"/>
      <c r="OVK217" s="133"/>
      <c r="OVL217" s="133"/>
      <c r="OVM217" s="133"/>
      <c r="OVN217" s="133"/>
      <c r="OVO217" s="133"/>
      <c r="OVP217" s="133"/>
      <c r="OVQ217" s="133"/>
      <c r="OVR217" s="133"/>
      <c r="OVS217" s="133"/>
      <c r="OVT217" s="133"/>
      <c r="OVU217" s="133"/>
      <c r="OVV217" s="133"/>
      <c r="OVW217" s="133"/>
      <c r="OVX217" s="133"/>
      <c r="OVY217" s="134"/>
      <c r="OVZ217" s="133"/>
      <c r="OWA217" s="133"/>
      <c r="OWB217" s="133"/>
      <c r="OWC217" s="133"/>
      <c r="OWD217" s="133"/>
      <c r="OWE217" s="133"/>
      <c r="OWF217" s="133"/>
      <c r="OWG217" s="133"/>
      <c r="OWH217" s="133"/>
      <c r="OWI217" s="133"/>
      <c r="OWJ217" s="133"/>
      <c r="OWK217" s="133"/>
      <c r="OWL217" s="133"/>
      <c r="OWM217" s="133"/>
      <c r="OWN217" s="133"/>
      <c r="OWO217" s="133"/>
      <c r="OWP217" s="133"/>
      <c r="OWQ217" s="133"/>
      <c r="OWR217" s="133"/>
      <c r="OWS217" s="133"/>
      <c r="OWT217" s="133"/>
      <c r="OWU217" s="134"/>
      <c r="OWV217" s="133"/>
      <c r="OWW217" s="133"/>
      <c r="OWX217" s="133"/>
      <c r="OWY217" s="133"/>
      <c r="OWZ217" s="133"/>
      <c r="OXA217" s="133"/>
      <c r="OXB217" s="133"/>
      <c r="OXC217" s="133"/>
      <c r="OXD217" s="133"/>
      <c r="OXE217" s="133"/>
      <c r="OXF217" s="133"/>
      <c r="OXG217" s="133"/>
      <c r="OXH217" s="133"/>
      <c r="OXI217" s="133"/>
      <c r="OXJ217" s="133"/>
      <c r="OXK217" s="133"/>
      <c r="OXL217" s="133"/>
      <c r="OXM217" s="133"/>
      <c r="OXN217" s="133"/>
      <c r="OXO217" s="133"/>
      <c r="OXP217" s="133"/>
      <c r="OXQ217" s="134"/>
      <c r="OXR217" s="133"/>
      <c r="OXS217" s="133"/>
      <c r="OXT217" s="133"/>
      <c r="OXU217" s="133"/>
      <c r="OXV217" s="133"/>
      <c r="OXW217" s="133"/>
      <c r="OXX217" s="133"/>
      <c r="OXY217" s="133"/>
      <c r="OXZ217" s="133"/>
      <c r="OYA217" s="133"/>
      <c r="OYB217" s="133"/>
      <c r="OYC217" s="133"/>
      <c r="OYD217" s="133"/>
      <c r="OYE217" s="133"/>
      <c r="OYF217" s="133"/>
      <c r="OYG217" s="133"/>
      <c r="OYH217" s="133"/>
      <c r="OYI217" s="133"/>
      <c r="OYJ217" s="133"/>
      <c r="OYK217" s="133"/>
      <c r="OYL217" s="133"/>
      <c r="OYM217" s="134"/>
      <c r="OYN217" s="133"/>
      <c r="OYO217" s="133"/>
      <c r="OYP217" s="133"/>
      <c r="OYQ217" s="133"/>
      <c r="OYR217" s="133"/>
      <c r="OYS217" s="133"/>
      <c r="OYT217" s="133"/>
      <c r="OYU217" s="133"/>
      <c r="OYV217" s="133"/>
      <c r="OYW217" s="133"/>
      <c r="OYX217" s="133"/>
      <c r="OYY217" s="133"/>
      <c r="OYZ217" s="133"/>
      <c r="OZA217" s="133"/>
      <c r="OZB217" s="133"/>
      <c r="OZC217" s="133"/>
      <c r="OZD217" s="133"/>
      <c r="OZE217" s="133"/>
      <c r="OZF217" s="133"/>
      <c r="OZG217" s="133"/>
      <c r="OZH217" s="133"/>
      <c r="OZI217" s="134"/>
      <c r="OZJ217" s="133"/>
      <c r="OZK217" s="133"/>
      <c r="OZL217" s="133"/>
      <c r="OZM217" s="133"/>
      <c r="OZN217" s="133"/>
      <c r="OZO217" s="133"/>
      <c r="OZP217" s="133"/>
      <c r="OZQ217" s="133"/>
      <c r="OZR217" s="133"/>
      <c r="OZS217" s="133"/>
      <c r="OZT217" s="133"/>
      <c r="OZU217" s="133"/>
      <c r="OZV217" s="133"/>
      <c r="OZW217" s="133"/>
      <c r="OZX217" s="133"/>
      <c r="OZY217" s="133"/>
      <c r="OZZ217" s="133"/>
      <c r="PAA217" s="133"/>
      <c r="PAB217" s="133"/>
      <c r="PAC217" s="133"/>
      <c r="PAD217" s="133"/>
      <c r="PAE217" s="134"/>
      <c r="PAF217" s="133"/>
      <c r="PAG217" s="133"/>
      <c r="PAH217" s="133"/>
      <c r="PAI217" s="133"/>
      <c r="PAJ217" s="133"/>
      <c r="PAK217" s="133"/>
      <c r="PAL217" s="133"/>
      <c r="PAM217" s="133"/>
      <c r="PAN217" s="133"/>
      <c r="PAO217" s="133"/>
      <c r="PAP217" s="133"/>
      <c r="PAQ217" s="133"/>
      <c r="PAR217" s="133"/>
      <c r="PAS217" s="133"/>
      <c r="PAT217" s="133"/>
      <c r="PAU217" s="133"/>
      <c r="PAV217" s="133"/>
      <c r="PAW217" s="133"/>
      <c r="PAX217" s="133"/>
      <c r="PAY217" s="133"/>
      <c r="PAZ217" s="133"/>
      <c r="PBA217" s="134"/>
      <c r="PBB217" s="133"/>
      <c r="PBC217" s="133"/>
      <c r="PBD217" s="133"/>
      <c r="PBE217" s="133"/>
      <c r="PBF217" s="133"/>
      <c r="PBG217" s="133"/>
      <c r="PBH217" s="133"/>
      <c r="PBI217" s="133"/>
      <c r="PBJ217" s="133"/>
      <c r="PBK217" s="133"/>
      <c r="PBL217" s="133"/>
      <c r="PBM217" s="133"/>
      <c r="PBN217" s="133"/>
      <c r="PBO217" s="133"/>
      <c r="PBP217" s="133"/>
      <c r="PBQ217" s="133"/>
      <c r="PBR217" s="133"/>
      <c r="PBS217" s="133"/>
      <c r="PBT217" s="133"/>
      <c r="PBU217" s="133"/>
      <c r="PBV217" s="133"/>
      <c r="PBW217" s="134"/>
      <c r="PBX217" s="133"/>
      <c r="PBY217" s="133"/>
      <c r="PBZ217" s="133"/>
      <c r="PCA217" s="133"/>
      <c r="PCB217" s="133"/>
      <c r="PCC217" s="133"/>
      <c r="PCD217" s="133"/>
      <c r="PCE217" s="133"/>
      <c r="PCF217" s="133"/>
      <c r="PCG217" s="133"/>
      <c r="PCH217" s="133"/>
      <c r="PCI217" s="133"/>
      <c r="PCJ217" s="133"/>
      <c r="PCK217" s="133"/>
      <c r="PCL217" s="133"/>
      <c r="PCM217" s="133"/>
      <c r="PCN217" s="133"/>
      <c r="PCO217" s="133"/>
      <c r="PCP217" s="133"/>
      <c r="PCQ217" s="133"/>
      <c r="PCR217" s="133"/>
      <c r="PCS217" s="134"/>
      <c r="PCT217" s="133"/>
      <c r="PCU217" s="133"/>
      <c r="PCV217" s="133"/>
      <c r="PCW217" s="133"/>
      <c r="PCX217" s="133"/>
      <c r="PCY217" s="133"/>
      <c r="PCZ217" s="133"/>
      <c r="PDA217" s="133"/>
      <c r="PDB217" s="133"/>
      <c r="PDC217" s="133"/>
      <c r="PDD217" s="133"/>
      <c r="PDE217" s="133"/>
      <c r="PDF217" s="133"/>
      <c r="PDG217" s="133"/>
      <c r="PDH217" s="133"/>
      <c r="PDI217" s="133"/>
      <c r="PDJ217" s="133"/>
      <c r="PDK217" s="133"/>
      <c r="PDL217" s="133"/>
      <c r="PDM217" s="133"/>
      <c r="PDN217" s="133"/>
      <c r="PDO217" s="134"/>
      <c r="PDP217" s="133"/>
      <c r="PDQ217" s="133"/>
      <c r="PDR217" s="133"/>
      <c r="PDS217" s="133"/>
      <c r="PDT217" s="133"/>
      <c r="PDU217" s="133"/>
      <c r="PDV217" s="133"/>
      <c r="PDW217" s="133"/>
      <c r="PDX217" s="133"/>
      <c r="PDY217" s="133"/>
      <c r="PDZ217" s="133"/>
      <c r="PEA217" s="133"/>
      <c r="PEB217" s="133"/>
      <c r="PEC217" s="133"/>
      <c r="PED217" s="133"/>
      <c r="PEE217" s="133"/>
      <c r="PEF217" s="133"/>
      <c r="PEG217" s="133"/>
      <c r="PEH217" s="133"/>
      <c r="PEI217" s="133"/>
      <c r="PEJ217" s="133"/>
      <c r="PEK217" s="134"/>
      <c r="PEL217" s="133"/>
      <c r="PEM217" s="133"/>
      <c r="PEN217" s="133"/>
      <c r="PEO217" s="133"/>
      <c r="PEP217" s="133"/>
      <c r="PEQ217" s="133"/>
      <c r="PER217" s="133"/>
      <c r="PES217" s="133"/>
      <c r="PET217" s="133"/>
      <c r="PEU217" s="133"/>
      <c r="PEV217" s="133"/>
      <c r="PEW217" s="133"/>
      <c r="PEX217" s="133"/>
      <c r="PEY217" s="133"/>
      <c r="PEZ217" s="133"/>
      <c r="PFA217" s="133"/>
      <c r="PFB217" s="133"/>
      <c r="PFC217" s="133"/>
      <c r="PFD217" s="133"/>
      <c r="PFE217" s="133"/>
      <c r="PFF217" s="133"/>
      <c r="PFG217" s="134"/>
      <c r="PFH217" s="133"/>
      <c r="PFI217" s="133"/>
      <c r="PFJ217" s="133"/>
      <c r="PFK217" s="133"/>
      <c r="PFL217" s="133"/>
      <c r="PFM217" s="133"/>
      <c r="PFN217" s="133"/>
      <c r="PFO217" s="133"/>
      <c r="PFP217" s="133"/>
      <c r="PFQ217" s="133"/>
      <c r="PFR217" s="133"/>
      <c r="PFS217" s="133"/>
      <c r="PFT217" s="133"/>
      <c r="PFU217" s="133"/>
      <c r="PFV217" s="133"/>
      <c r="PFW217" s="133"/>
      <c r="PFX217" s="133"/>
      <c r="PFY217" s="133"/>
      <c r="PFZ217" s="133"/>
      <c r="PGA217" s="133"/>
      <c r="PGB217" s="133"/>
      <c r="PGC217" s="134"/>
      <c r="PGD217" s="133"/>
      <c r="PGE217" s="133"/>
      <c r="PGF217" s="133"/>
      <c r="PGG217" s="133"/>
      <c r="PGH217" s="133"/>
      <c r="PGI217" s="133"/>
      <c r="PGJ217" s="133"/>
      <c r="PGK217" s="133"/>
      <c r="PGL217" s="133"/>
      <c r="PGM217" s="133"/>
      <c r="PGN217" s="133"/>
      <c r="PGO217" s="133"/>
      <c r="PGP217" s="133"/>
      <c r="PGQ217" s="133"/>
      <c r="PGR217" s="133"/>
      <c r="PGS217" s="133"/>
      <c r="PGT217" s="133"/>
      <c r="PGU217" s="133"/>
      <c r="PGV217" s="133"/>
      <c r="PGW217" s="133"/>
      <c r="PGX217" s="133"/>
      <c r="PGY217" s="134"/>
      <c r="PGZ217" s="133"/>
      <c r="PHA217" s="133"/>
      <c r="PHB217" s="133"/>
      <c r="PHC217" s="133"/>
      <c r="PHD217" s="133"/>
      <c r="PHE217" s="133"/>
      <c r="PHF217" s="133"/>
      <c r="PHG217" s="133"/>
      <c r="PHH217" s="133"/>
      <c r="PHI217" s="133"/>
      <c r="PHJ217" s="133"/>
      <c r="PHK217" s="133"/>
      <c r="PHL217" s="133"/>
      <c r="PHM217" s="133"/>
      <c r="PHN217" s="133"/>
      <c r="PHO217" s="133"/>
      <c r="PHP217" s="133"/>
      <c r="PHQ217" s="133"/>
      <c r="PHR217" s="133"/>
      <c r="PHS217" s="133"/>
      <c r="PHT217" s="133"/>
      <c r="PHU217" s="134"/>
      <c r="PHV217" s="133"/>
      <c r="PHW217" s="133"/>
      <c r="PHX217" s="133"/>
      <c r="PHY217" s="133"/>
      <c r="PHZ217" s="133"/>
      <c r="PIA217" s="133"/>
      <c r="PIB217" s="133"/>
      <c r="PIC217" s="133"/>
      <c r="PID217" s="133"/>
      <c r="PIE217" s="133"/>
      <c r="PIF217" s="133"/>
      <c r="PIG217" s="133"/>
      <c r="PIH217" s="133"/>
      <c r="PII217" s="133"/>
      <c r="PIJ217" s="133"/>
      <c r="PIK217" s="133"/>
      <c r="PIL217" s="133"/>
      <c r="PIM217" s="133"/>
      <c r="PIN217" s="133"/>
      <c r="PIO217" s="133"/>
      <c r="PIP217" s="133"/>
      <c r="PIQ217" s="134"/>
      <c r="PIR217" s="133"/>
      <c r="PIS217" s="133"/>
      <c r="PIT217" s="133"/>
      <c r="PIU217" s="133"/>
      <c r="PIV217" s="133"/>
      <c r="PIW217" s="133"/>
      <c r="PIX217" s="133"/>
      <c r="PIY217" s="133"/>
      <c r="PIZ217" s="133"/>
      <c r="PJA217" s="133"/>
      <c r="PJB217" s="133"/>
      <c r="PJC217" s="133"/>
      <c r="PJD217" s="133"/>
      <c r="PJE217" s="133"/>
      <c r="PJF217" s="133"/>
      <c r="PJG217" s="133"/>
      <c r="PJH217" s="133"/>
      <c r="PJI217" s="133"/>
      <c r="PJJ217" s="133"/>
      <c r="PJK217" s="133"/>
      <c r="PJL217" s="133"/>
      <c r="PJM217" s="134"/>
      <c r="PJN217" s="133"/>
      <c r="PJO217" s="133"/>
      <c r="PJP217" s="133"/>
      <c r="PJQ217" s="133"/>
      <c r="PJR217" s="133"/>
      <c r="PJS217" s="133"/>
      <c r="PJT217" s="133"/>
      <c r="PJU217" s="133"/>
      <c r="PJV217" s="133"/>
      <c r="PJW217" s="133"/>
      <c r="PJX217" s="133"/>
      <c r="PJY217" s="133"/>
      <c r="PJZ217" s="133"/>
      <c r="PKA217" s="133"/>
      <c r="PKB217" s="133"/>
      <c r="PKC217" s="133"/>
      <c r="PKD217" s="133"/>
      <c r="PKE217" s="133"/>
      <c r="PKF217" s="133"/>
      <c r="PKG217" s="133"/>
      <c r="PKH217" s="133"/>
      <c r="PKI217" s="134"/>
      <c r="PKJ217" s="133"/>
      <c r="PKK217" s="133"/>
      <c r="PKL217" s="133"/>
      <c r="PKM217" s="133"/>
      <c r="PKN217" s="133"/>
      <c r="PKO217" s="133"/>
      <c r="PKP217" s="133"/>
      <c r="PKQ217" s="133"/>
      <c r="PKR217" s="133"/>
      <c r="PKS217" s="133"/>
      <c r="PKT217" s="133"/>
      <c r="PKU217" s="133"/>
      <c r="PKV217" s="133"/>
      <c r="PKW217" s="133"/>
      <c r="PKX217" s="133"/>
      <c r="PKY217" s="133"/>
      <c r="PKZ217" s="133"/>
      <c r="PLA217" s="133"/>
      <c r="PLB217" s="133"/>
      <c r="PLC217" s="133"/>
      <c r="PLD217" s="133"/>
      <c r="PLE217" s="134"/>
      <c r="PLF217" s="133"/>
      <c r="PLG217" s="133"/>
      <c r="PLH217" s="133"/>
      <c r="PLI217" s="133"/>
      <c r="PLJ217" s="133"/>
      <c r="PLK217" s="133"/>
      <c r="PLL217" s="133"/>
      <c r="PLM217" s="133"/>
      <c r="PLN217" s="133"/>
      <c r="PLO217" s="133"/>
      <c r="PLP217" s="133"/>
      <c r="PLQ217" s="133"/>
      <c r="PLR217" s="133"/>
      <c r="PLS217" s="133"/>
      <c r="PLT217" s="133"/>
      <c r="PLU217" s="133"/>
      <c r="PLV217" s="133"/>
      <c r="PLW217" s="133"/>
      <c r="PLX217" s="133"/>
      <c r="PLY217" s="133"/>
      <c r="PLZ217" s="133"/>
      <c r="PMA217" s="134"/>
      <c r="PMB217" s="133"/>
      <c r="PMC217" s="133"/>
      <c r="PMD217" s="133"/>
      <c r="PME217" s="133"/>
      <c r="PMF217" s="133"/>
      <c r="PMG217" s="133"/>
      <c r="PMH217" s="133"/>
      <c r="PMI217" s="133"/>
      <c r="PMJ217" s="133"/>
      <c r="PMK217" s="133"/>
      <c r="PML217" s="133"/>
      <c r="PMM217" s="133"/>
      <c r="PMN217" s="133"/>
      <c r="PMO217" s="133"/>
      <c r="PMP217" s="133"/>
      <c r="PMQ217" s="133"/>
      <c r="PMR217" s="133"/>
      <c r="PMS217" s="133"/>
      <c r="PMT217" s="133"/>
      <c r="PMU217" s="133"/>
      <c r="PMV217" s="133"/>
      <c r="PMW217" s="134"/>
      <c r="PMX217" s="133"/>
      <c r="PMY217" s="133"/>
      <c r="PMZ217" s="133"/>
      <c r="PNA217" s="133"/>
      <c r="PNB217" s="133"/>
      <c r="PNC217" s="133"/>
      <c r="PND217" s="133"/>
      <c r="PNE217" s="133"/>
      <c r="PNF217" s="133"/>
      <c r="PNG217" s="133"/>
      <c r="PNH217" s="133"/>
      <c r="PNI217" s="133"/>
      <c r="PNJ217" s="133"/>
      <c r="PNK217" s="133"/>
      <c r="PNL217" s="133"/>
      <c r="PNM217" s="133"/>
      <c r="PNN217" s="133"/>
      <c r="PNO217" s="133"/>
      <c r="PNP217" s="133"/>
      <c r="PNQ217" s="133"/>
      <c r="PNR217" s="133"/>
      <c r="PNS217" s="134"/>
      <c r="PNT217" s="133"/>
      <c r="PNU217" s="133"/>
      <c r="PNV217" s="133"/>
      <c r="PNW217" s="133"/>
      <c r="PNX217" s="133"/>
      <c r="PNY217" s="133"/>
      <c r="PNZ217" s="133"/>
      <c r="POA217" s="133"/>
      <c r="POB217" s="133"/>
      <c r="POC217" s="133"/>
      <c r="POD217" s="133"/>
      <c r="POE217" s="133"/>
      <c r="POF217" s="133"/>
      <c r="POG217" s="133"/>
      <c r="POH217" s="133"/>
      <c r="POI217" s="133"/>
      <c r="POJ217" s="133"/>
      <c r="POK217" s="133"/>
      <c r="POL217" s="133"/>
      <c r="POM217" s="133"/>
      <c r="PON217" s="133"/>
      <c r="POO217" s="134"/>
      <c r="POP217" s="133"/>
      <c r="POQ217" s="133"/>
      <c r="POR217" s="133"/>
      <c r="POS217" s="133"/>
      <c r="POT217" s="133"/>
      <c r="POU217" s="133"/>
      <c r="POV217" s="133"/>
      <c r="POW217" s="133"/>
      <c r="POX217" s="133"/>
      <c r="POY217" s="133"/>
      <c r="POZ217" s="133"/>
      <c r="PPA217" s="133"/>
      <c r="PPB217" s="133"/>
      <c r="PPC217" s="133"/>
      <c r="PPD217" s="133"/>
      <c r="PPE217" s="133"/>
      <c r="PPF217" s="133"/>
      <c r="PPG217" s="133"/>
      <c r="PPH217" s="133"/>
      <c r="PPI217" s="133"/>
      <c r="PPJ217" s="133"/>
      <c r="PPK217" s="134"/>
      <c r="PPL217" s="133"/>
      <c r="PPM217" s="133"/>
      <c r="PPN217" s="133"/>
      <c r="PPO217" s="133"/>
      <c r="PPP217" s="133"/>
      <c r="PPQ217" s="133"/>
      <c r="PPR217" s="133"/>
      <c r="PPS217" s="133"/>
      <c r="PPT217" s="133"/>
      <c r="PPU217" s="133"/>
      <c r="PPV217" s="133"/>
      <c r="PPW217" s="133"/>
      <c r="PPX217" s="133"/>
      <c r="PPY217" s="133"/>
      <c r="PPZ217" s="133"/>
      <c r="PQA217" s="133"/>
      <c r="PQB217" s="133"/>
      <c r="PQC217" s="133"/>
      <c r="PQD217" s="133"/>
      <c r="PQE217" s="133"/>
      <c r="PQF217" s="133"/>
      <c r="PQG217" s="134"/>
      <c r="PQH217" s="133"/>
      <c r="PQI217" s="133"/>
      <c r="PQJ217" s="133"/>
      <c r="PQK217" s="133"/>
      <c r="PQL217" s="133"/>
      <c r="PQM217" s="133"/>
      <c r="PQN217" s="133"/>
      <c r="PQO217" s="133"/>
      <c r="PQP217" s="133"/>
      <c r="PQQ217" s="133"/>
      <c r="PQR217" s="133"/>
      <c r="PQS217" s="133"/>
      <c r="PQT217" s="133"/>
      <c r="PQU217" s="133"/>
      <c r="PQV217" s="133"/>
      <c r="PQW217" s="133"/>
      <c r="PQX217" s="133"/>
      <c r="PQY217" s="133"/>
      <c r="PQZ217" s="133"/>
      <c r="PRA217" s="133"/>
      <c r="PRB217" s="133"/>
      <c r="PRC217" s="134"/>
      <c r="PRD217" s="133"/>
      <c r="PRE217" s="133"/>
      <c r="PRF217" s="133"/>
      <c r="PRG217" s="133"/>
      <c r="PRH217" s="133"/>
      <c r="PRI217" s="133"/>
      <c r="PRJ217" s="133"/>
      <c r="PRK217" s="133"/>
      <c r="PRL217" s="133"/>
      <c r="PRM217" s="133"/>
      <c r="PRN217" s="133"/>
      <c r="PRO217" s="133"/>
      <c r="PRP217" s="133"/>
      <c r="PRQ217" s="133"/>
      <c r="PRR217" s="133"/>
      <c r="PRS217" s="133"/>
      <c r="PRT217" s="133"/>
      <c r="PRU217" s="133"/>
      <c r="PRV217" s="133"/>
      <c r="PRW217" s="133"/>
      <c r="PRX217" s="133"/>
      <c r="PRY217" s="134"/>
      <c r="PRZ217" s="133"/>
      <c r="PSA217" s="133"/>
      <c r="PSB217" s="133"/>
      <c r="PSC217" s="133"/>
      <c r="PSD217" s="133"/>
      <c r="PSE217" s="133"/>
      <c r="PSF217" s="133"/>
      <c r="PSG217" s="133"/>
      <c r="PSH217" s="133"/>
      <c r="PSI217" s="133"/>
      <c r="PSJ217" s="133"/>
      <c r="PSK217" s="133"/>
      <c r="PSL217" s="133"/>
      <c r="PSM217" s="133"/>
      <c r="PSN217" s="133"/>
      <c r="PSO217" s="133"/>
      <c r="PSP217" s="133"/>
      <c r="PSQ217" s="133"/>
      <c r="PSR217" s="133"/>
      <c r="PSS217" s="133"/>
      <c r="PST217" s="133"/>
      <c r="PSU217" s="134"/>
      <c r="PSV217" s="133"/>
      <c r="PSW217" s="133"/>
      <c r="PSX217" s="133"/>
      <c r="PSY217" s="133"/>
      <c r="PSZ217" s="133"/>
      <c r="PTA217" s="133"/>
      <c r="PTB217" s="133"/>
      <c r="PTC217" s="133"/>
      <c r="PTD217" s="133"/>
      <c r="PTE217" s="133"/>
      <c r="PTF217" s="133"/>
      <c r="PTG217" s="133"/>
      <c r="PTH217" s="133"/>
      <c r="PTI217" s="133"/>
      <c r="PTJ217" s="133"/>
      <c r="PTK217" s="133"/>
      <c r="PTL217" s="133"/>
      <c r="PTM217" s="133"/>
      <c r="PTN217" s="133"/>
      <c r="PTO217" s="133"/>
      <c r="PTP217" s="133"/>
      <c r="PTQ217" s="134"/>
      <c r="PTR217" s="133"/>
      <c r="PTS217" s="133"/>
      <c r="PTT217" s="133"/>
      <c r="PTU217" s="133"/>
      <c r="PTV217" s="133"/>
      <c r="PTW217" s="133"/>
      <c r="PTX217" s="133"/>
      <c r="PTY217" s="133"/>
      <c r="PTZ217" s="133"/>
      <c r="PUA217" s="133"/>
      <c r="PUB217" s="133"/>
      <c r="PUC217" s="133"/>
      <c r="PUD217" s="133"/>
      <c r="PUE217" s="133"/>
      <c r="PUF217" s="133"/>
      <c r="PUG217" s="133"/>
      <c r="PUH217" s="133"/>
      <c r="PUI217" s="133"/>
      <c r="PUJ217" s="133"/>
      <c r="PUK217" s="133"/>
      <c r="PUL217" s="133"/>
      <c r="PUM217" s="134"/>
      <c r="PUN217" s="133"/>
      <c r="PUO217" s="133"/>
      <c r="PUP217" s="133"/>
      <c r="PUQ217" s="133"/>
      <c r="PUR217" s="133"/>
      <c r="PUS217" s="133"/>
      <c r="PUT217" s="133"/>
      <c r="PUU217" s="133"/>
      <c r="PUV217" s="133"/>
      <c r="PUW217" s="133"/>
      <c r="PUX217" s="133"/>
      <c r="PUY217" s="133"/>
      <c r="PUZ217" s="133"/>
      <c r="PVA217" s="133"/>
      <c r="PVB217" s="133"/>
      <c r="PVC217" s="133"/>
      <c r="PVD217" s="133"/>
      <c r="PVE217" s="133"/>
      <c r="PVF217" s="133"/>
      <c r="PVG217" s="133"/>
      <c r="PVH217" s="133"/>
      <c r="PVI217" s="134"/>
      <c r="PVJ217" s="133"/>
      <c r="PVK217" s="133"/>
      <c r="PVL217" s="133"/>
      <c r="PVM217" s="133"/>
      <c r="PVN217" s="133"/>
      <c r="PVO217" s="133"/>
      <c r="PVP217" s="133"/>
      <c r="PVQ217" s="133"/>
      <c r="PVR217" s="133"/>
      <c r="PVS217" s="133"/>
      <c r="PVT217" s="133"/>
      <c r="PVU217" s="133"/>
      <c r="PVV217" s="133"/>
      <c r="PVW217" s="133"/>
      <c r="PVX217" s="133"/>
      <c r="PVY217" s="133"/>
      <c r="PVZ217" s="133"/>
      <c r="PWA217" s="133"/>
      <c r="PWB217" s="133"/>
      <c r="PWC217" s="133"/>
      <c r="PWD217" s="133"/>
      <c r="PWE217" s="134"/>
      <c r="PWF217" s="133"/>
      <c r="PWG217" s="133"/>
      <c r="PWH217" s="133"/>
      <c r="PWI217" s="133"/>
      <c r="PWJ217" s="133"/>
      <c r="PWK217" s="133"/>
      <c r="PWL217" s="133"/>
      <c r="PWM217" s="133"/>
      <c r="PWN217" s="133"/>
      <c r="PWO217" s="133"/>
      <c r="PWP217" s="133"/>
      <c r="PWQ217" s="133"/>
      <c r="PWR217" s="133"/>
      <c r="PWS217" s="133"/>
      <c r="PWT217" s="133"/>
      <c r="PWU217" s="133"/>
      <c r="PWV217" s="133"/>
      <c r="PWW217" s="133"/>
      <c r="PWX217" s="133"/>
      <c r="PWY217" s="133"/>
      <c r="PWZ217" s="133"/>
      <c r="PXA217" s="134"/>
      <c r="PXB217" s="133"/>
      <c r="PXC217" s="133"/>
      <c r="PXD217" s="133"/>
      <c r="PXE217" s="133"/>
      <c r="PXF217" s="133"/>
      <c r="PXG217" s="133"/>
      <c r="PXH217" s="133"/>
      <c r="PXI217" s="133"/>
      <c r="PXJ217" s="133"/>
      <c r="PXK217" s="133"/>
      <c r="PXL217" s="133"/>
      <c r="PXM217" s="133"/>
      <c r="PXN217" s="133"/>
      <c r="PXO217" s="133"/>
      <c r="PXP217" s="133"/>
      <c r="PXQ217" s="133"/>
      <c r="PXR217" s="133"/>
      <c r="PXS217" s="133"/>
      <c r="PXT217" s="133"/>
      <c r="PXU217" s="133"/>
      <c r="PXV217" s="133"/>
      <c r="PXW217" s="134"/>
      <c r="PXX217" s="133"/>
      <c r="PXY217" s="133"/>
      <c r="PXZ217" s="133"/>
      <c r="PYA217" s="133"/>
      <c r="PYB217" s="133"/>
      <c r="PYC217" s="133"/>
      <c r="PYD217" s="133"/>
      <c r="PYE217" s="133"/>
      <c r="PYF217" s="133"/>
      <c r="PYG217" s="133"/>
      <c r="PYH217" s="133"/>
      <c r="PYI217" s="133"/>
      <c r="PYJ217" s="133"/>
      <c r="PYK217" s="133"/>
      <c r="PYL217" s="133"/>
      <c r="PYM217" s="133"/>
      <c r="PYN217" s="133"/>
      <c r="PYO217" s="133"/>
      <c r="PYP217" s="133"/>
      <c r="PYQ217" s="133"/>
      <c r="PYR217" s="133"/>
      <c r="PYS217" s="134"/>
      <c r="PYT217" s="133"/>
      <c r="PYU217" s="133"/>
      <c r="PYV217" s="133"/>
      <c r="PYW217" s="133"/>
      <c r="PYX217" s="133"/>
      <c r="PYY217" s="133"/>
      <c r="PYZ217" s="133"/>
      <c r="PZA217" s="133"/>
      <c r="PZB217" s="133"/>
      <c r="PZC217" s="133"/>
      <c r="PZD217" s="133"/>
      <c r="PZE217" s="133"/>
      <c r="PZF217" s="133"/>
      <c r="PZG217" s="133"/>
      <c r="PZH217" s="133"/>
      <c r="PZI217" s="133"/>
      <c r="PZJ217" s="133"/>
      <c r="PZK217" s="133"/>
      <c r="PZL217" s="133"/>
      <c r="PZM217" s="133"/>
      <c r="PZN217" s="133"/>
      <c r="PZO217" s="134"/>
      <c r="PZP217" s="133"/>
      <c r="PZQ217" s="133"/>
      <c r="PZR217" s="133"/>
      <c r="PZS217" s="133"/>
      <c r="PZT217" s="133"/>
      <c r="PZU217" s="133"/>
      <c r="PZV217" s="133"/>
      <c r="PZW217" s="133"/>
      <c r="PZX217" s="133"/>
      <c r="PZY217" s="133"/>
      <c r="PZZ217" s="133"/>
      <c r="QAA217" s="133"/>
      <c r="QAB217" s="133"/>
      <c r="QAC217" s="133"/>
      <c r="QAD217" s="133"/>
      <c r="QAE217" s="133"/>
      <c r="QAF217" s="133"/>
      <c r="QAG217" s="133"/>
      <c r="QAH217" s="133"/>
      <c r="QAI217" s="133"/>
      <c r="QAJ217" s="133"/>
      <c r="QAK217" s="134"/>
      <c r="QAL217" s="133"/>
      <c r="QAM217" s="133"/>
      <c r="QAN217" s="133"/>
      <c r="QAO217" s="133"/>
      <c r="QAP217" s="133"/>
      <c r="QAQ217" s="133"/>
      <c r="QAR217" s="133"/>
      <c r="QAS217" s="133"/>
      <c r="QAT217" s="133"/>
      <c r="QAU217" s="133"/>
      <c r="QAV217" s="133"/>
      <c r="QAW217" s="133"/>
      <c r="QAX217" s="133"/>
      <c r="QAY217" s="133"/>
      <c r="QAZ217" s="133"/>
      <c r="QBA217" s="133"/>
      <c r="QBB217" s="133"/>
      <c r="QBC217" s="133"/>
      <c r="QBD217" s="133"/>
      <c r="QBE217" s="133"/>
      <c r="QBF217" s="133"/>
      <c r="QBG217" s="134"/>
      <c r="QBH217" s="133"/>
      <c r="QBI217" s="133"/>
      <c r="QBJ217" s="133"/>
      <c r="QBK217" s="133"/>
      <c r="QBL217" s="133"/>
      <c r="QBM217" s="133"/>
      <c r="QBN217" s="133"/>
      <c r="QBO217" s="133"/>
      <c r="QBP217" s="133"/>
      <c r="QBQ217" s="133"/>
      <c r="QBR217" s="133"/>
      <c r="QBS217" s="133"/>
      <c r="QBT217" s="133"/>
      <c r="QBU217" s="133"/>
      <c r="QBV217" s="133"/>
      <c r="QBW217" s="133"/>
      <c r="QBX217" s="133"/>
      <c r="QBY217" s="133"/>
      <c r="QBZ217" s="133"/>
      <c r="QCA217" s="133"/>
      <c r="QCB217" s="133"/>
      <c r="QCC217" s="134"/>
      <c r="QCD217" s="133"/>
      <c r="QCE217" s="133"/>
      <c r="QCF217" s="133"/>
      <c r="QCG217" s="133"/>
      <c r="QCH217" s="133"/>
      <c r="QCI217" s="133"/>
      <c r="QCJ217" s="133"/>
      <c r="QCK217" s="133"/>
      <c r="QCL217" s="133"/>
      <c r="QCM217" s="133"/>
      <c r="QCN217" s="133"/>
      <c r="QCO217" s="133"/>
      <c r="QCP217" s="133"/>
      <c r="QCQ217" s="133"/>
      <c r="QCR217" s="133"/>
      <c r="QCS217" s="133"/>
      <c r="QCT217" s="133"/>
      <c r="QCU217" s="133"/>
      <c r="QCV217" s="133"/>
      <c r="QCW217" s="133"/>
      <c r="QCX217" s="133"/>
      <c r="QCY217" s="134"/>
      <c r="QCZ217" s="133"/>
      <c r="QDA217" s="133"/>
      <c r="QDB217" s="133"/>
      <c r="QDC217" s="133"/>
      <c r="QDD217" s="133"/>
      <c r="QDE217" s="133"/>
      <c r="QDF217" s="133"/>
      <c r="QDG217" s="133"/>
      <c r="QDH217" s="133"/>
      <c r="QDI217" s="133"/>
      <c r="QDJ217" s="133"/>
      <c r="QDK217" s="133"/>
      <c r="QDL217" s="133"/>
      <c r="QDM217" s="133"/>
      <c r="QDN217" s="133"/>
      <c r="QDO217" s="133"/>
      <c r="QDP217" s="133"/>
      <c r="QDQ217" s="133"/>
      <c r="QDR217" s="133"/>
      <c r="QDS217" s="133"/>
      <c r="QDT217" s="133"/>
      <c r="QDU217" s="134"/>
      <c r="QDV217" s="133"/>
      <c r="QDW217" s="133"/>
      <c r="QDX217" s="133"/>
      <c r="QDY217" s="133"/>
      <c r="QDZ217" s="133"/>
      <c r="QEA217" s="133"/>
      <c r="QEB217" s="133"/>
      <c r="QEC217" s="133"/>
      <c r="QED217" s="133"/>
      <c r="QEE217" s="133"/>
      <c r="QEF217" s="133"/>
      <c r="QEG217" s="133"/>
      <c r="QEH217" s="133"/>
      <c r="QEI217" s="133"/>
      <c r="QEJ217" s="133"/>
      <c r="QEK217" s="133"/>
      <c r="QEL217" s="133"/>
      <c r="QEM217" s="133"/>
      <c r="QEN217" s="133"/>
      <c r="QEO217" s="133"/>
      <c r="QEP217" s="133"/>
      <c r="QEQ217" s="134"/>
      <c r="QER217" s="133"/>
      <c r="QES217" s="133"/>
      <c r="QET217" s="133"/>
      <c r="QEU217" s="133"/>
      <c r="QEV217" s="133"/>
      <c r="QEW217" s="133"/>
      <c r="QEX217" s="133"/>
      <c r="QEY217" s="133"/>
      <c r="QEZ217" s="133"/>
      <c r="QFA217" s="133"/>
      <c r="QFB217" s="133"/>
      <c r="QFC217" s="133"/>
      <c r="QFD217" s="133"/>
      <c r="QFE217" s="133"/>
      <c r="QFF217" s="133"/>
      <c r="QFG217" s="133"/>
      <c r="QFH217" s="133"/>
      <c r="QFI217" s="133"/>
      <c r="QFJ217" s="133"/>
      <c r="QFK217" s="133"/>
      <c r="QFL217" s="133"/>
      <c r="QFM217" s="134"/>
      <c r="QFN217" s="133"/>
      <c r="QFO217" s="133"/>
      <c r="QFP217" s="133"/>
      <c r="QFQ217" s="133"/>
      <c r="QFR217" s="133"/>
      <c r="QFS217" s="133"/>
      <c r="QFT217" s="133"/>
      <c r="QFU217" s="133"/>
      <c r="QFV217" s="133"/>
      <c r="QFW217" s="133"/>
      <c r="QFX217" s="133"/>
      <c r="QFY217" s="133"/>
      <c r="QFZ217" s="133"/>
      <c r="QGA217" s="133"/>
      <c r="QGB217" s="133"/>
      <c r="QGC217" s="133"/>
      <c r="QGD217" s="133"/>
      <c r="QGE217" s="133"/>
      <c r="QGF217" s="133"/>
      <c r="QGG217" s="133"/>
      <c r="QGH217" s="133"/>
      <c r="QGI217" s="134"/>
      <c r="QGJ217" s="133"/>
      <c r="QGK217" s="133"/>
      <c r="QGL217" s="133"/>
      <c r="QGM217" s="133"/>
      <c r="QGN217" s="133"/>
      <c r="QGO217" s="133"/>
      <c r="QGP217" s="133"/>
      <c r="QGQ217" s="133"/>
      <c r="QGR217" s="133"/>
      <c r="QGS217" s="133"/>
      <c r="QGT217" s="133"/>
      <c r="QGU217" s="133"/>
      <c r="QGV217" s="133"/>
      <c r="QGW217" s="133"/>
      <c r="QGX217" s="133"/>
      <c r="QGY217" s="133"/>
      <c r="QGZ217" s="133"/>
      <c r="QHA217" s="133"/>
      <c r="QHB217" s="133"/>
      <c r="QHC217" s="133"/>
      <c r="QHD217" s="133"/>
      <c r="QHE217" s="134"/>
      <c r="QHF217" s="133"/>
      <c r="QHG217" s="133"/>
      <c r="QHH217" s="133"/>
      <c r="QHI217" s="133"/>
      <c r="QHJ217" s="133"/>
      <c r="QHK217" s="133"/>
      <c r="QHL217" s="133"/>
      <c r="QHM217" s="133"/>
      <c r="QHN217" s="133"/>
      <c r="QHO217" s="133"/>
      <c r="QHP217" s="133"/>
      <c r="QHQ217" s="133"/>
      <c r="QHR217" s="133"/>
      <c r="QHS217" s="133"/>
      <c r="QHT217" s="133"/>
      <c r="QHU217" s="133"/>
      <c r="QHV217" s="133"/>
      <c r="QHW217" s="133"/>
      <c r="QHX217" s="133"/>
      <c r="QHY217" s="133"/>
      <c r="QHZ217" s="133"/>
      <c r="QIA217" s="134"/>
      <c r="QIB217" s="133"/>
      <c r="QIC217" s="133"/>
      <c r="QID217" s="133"/>
      <c r="QIE217" s="133"/>
      <c r="QIF217" s="133"/>
      <c r="QIG217" s="133"/>
      <c r="QIH217" s="133"/>
      <c r="QII217" s="133"/>
      <c r="QIJ217" s="133"/>
      <c r="QIK217" s="133"/>
      <c r="QIL217" s="133"/>
      <c r="QIM217" s="133"/>
      <c r="QIN217" s="133"/>
      <c r="QIO217" s="133"/>
      <c r="QIP217" s="133"/>
      <c r="QIQ217" s="133"/>
      <c r="QIR217" s="133"/>
      <c r="QIS217" s="133"/>
      <c r="QIT217" s="133"/>
      <c r="QIU217" s="133"/>
      <c r="QIV217" s="133"/>
      <c r="QIW217" s="134"/>
      <c r="QIX217" s="133"/>
      <c r="QIY217" s="133"/>
      <c r="QIZ217" s="133"/>
      <c r="QJA217" s="133"/>
      <c r="QJB217" s="133"/>
      <c r="QJC217" s="133"/>
      <c r="QJD217" s="133"/>
      <c r="QJE217" s="133"/>
      <c r="QJF217" s="133"/>
      <c r="QJG217" s="133"/>
      <c r="QJH217" s="133"/>
      <c r="QJI217" s="133"/>
      <c r="QJJ217" s="133"/>
      <c r="QJK217" s="133"/>
      <c r="QJL217" s="133"/>
      <c r="QJM217" s="133"/>
      <c r="QJN217" s="133"/>
      <c r="QJO217" s="133"/>
      <c r="QJP217" s="133"/>
      <c r="QJQ217" s="133"/>
      <c r="QJR217" s="133"/>
      <c r="QJS217" s="134"/>
      <c r="QJT217" s="133"/>
      <c r="QJU217" s="133"/>
      <c r="QJV217" s="133"/>
      <c r="QJW217" s="133"/>
      <c r="QJX217" s="133"/>
      <c r="QJY217" s="133"/>
      <c r="QJZ217" s="133"/>
      <c r="QKA217" s="133"/>
      <c r="QKB217" s="133"/>
      <c r="QKC217" s="133"/>
      <c r="QKD217" s="133"/>
      <c r="QKE217" s="133"/>
      <c r="QKF217" s="133"/>
      <c r="QKG217" s="133"/>
      <c r="QKH217" s="133"/>
      <c r="QKI217" s="133"/>
      <c r="QKJ217" s="133"/>
      <c r="QKK217" s="133"/>
      <c r="QKL217" s="133"/>
      <c r="QKM217" s="133"/>
      <c r="QKN217" s="133"/>
      <c r="QKO217" s="134"/>
      <c r="QKP217" s="133"/>
      <c r="QKQ217" s="133"/>
      <c r="QKR217" s="133"/>
      <c r="QKS217" s="133"/>
      <c r="QKT217" s="133"/>
      <c r="QKU217" s="133"/>
      <c r="QKV217" s="133"/>
      <c r="QKW217" s="133"/>
      <c r="QKX217" s="133"/>
      <c r="QKY217" s="133"/>
      <c r="QKZ217" s="133"/>
      <c r="QLA217" s="133"/>
      <c r="QLB217" s="133"/>
      <c r="QLC217" s="133"/>
      <c r="QLD217" s="133"/>
      <c r="QLE217" s="133"/>
      <c r="QLF217" s="133"/>
      <c r="QLG217" s="133"/>
      <c r="QLH217" s="133"/>
      <c r="QLI217" s="133"/>
      <c r="QLJ217" s="133"/>
      <c r="QLK217" s="134"/>
      <c r="QLL217" s="133"/>
      <c r="QLM217" s="133"/>
      <c r="QLN217" s="133"/>
      <c r="QLO217" s="133"/>
      <c r="QLP217" s="133"/>
      <c r="QLQ217" s="133"/>
      <c r="QLR217" s="133"/>
      <c r="QLS217" s="133"/>
      <c r="QLT217" s="133"/>
      <c r="QLU217" s="133"/>
      <c r="QLV217" s="133"/>
      <c r="QLW217" s="133"/>
      <c r="QLX217" s="133"/>
      <c r="QLY217" s="133"/>
      <c r="QLZ217" s="133"/>
      <c r="QMA217" s="133"/>
      <c r="QMB217" s="133"/>
      <c r="QMC217" s="133"/>
      <c r="QMD217" s="133"/>
      <c r="QME217" s="133"/>
      <c r="QMF217" s="133"/>
      <c r="QMG217" s="134"/>
      <c r="QMH217" s="133"/>
      <c r="QMI217" s="133"/>
      <c r="QMJ217" s="133"/>
      <c r="QMK217" s="133"/>
      <c r="QML217" s="133"/>
      <c r="QMM217" s="133"/>
      <c r="QMN217" s="133"/>
      <c r="QMO217" s="133"/>
      <c r="QMP217" s="133"/>
      <c r="QMQ217" s="133"/>
      <c r="QMR217" s="133"/>
      <c r="QMS217" s="133"/>
      <c r="QMT217" s="133"/>
      <c r="QMU217" s="133"/>
      <c r="QMV217" s="133"/>
      <c r="QMW217" s="133"/>
      <c r="QMX217" s="133"/>
      <c r="QMY217" s="133"/>
      <c r="QMZ217" s="133"/>
      <c r="QNA217" s="133"/>
      <c r="QNB217" s="133"/>
      <c r="QNC217" s="134"/>
      <c r="QND217" s="133"/>
      <c r="QNE217" s="133"/>
      <c r="QNF217" s="133"/>
      <c r="QNG217" s="133"/>
      <c r="QNH217" s="133"/>
      <c r="QNI217" s="133"/>
      <c r="QNJ217" s="133"/>
      <c r="QNK217" s="133"/>
      <c r="QNL217" s="133"/>
      <c r="QNM217" s="133"/>
      <c r="QNN217" s="133"/>
      <c r="QNO217" s="133"/>
      <c r="QNP217" s="133"/>
      <c r="QNQ217" s="133"/>
      <c r="QNR217" s="133"/>
      <c r="QNS217" s="133"/>
      <c r="QNT217" s="133"/>
      <c r="QNU217" s="133"/>
      <c r="QNV217" s="133"/>
      <c r="QNW217" s="133"/>
      <c r="QNX217" s="133"/>
      <c r="QNY217" s="134"/>
      <c r="QNZ217" s="133"/>
      <c r="QOA217" s="133"/>
      <c r="QOB217" s="133"/>
      <c r="QOC217" s="133"/>
      <c r="QOD217" s="133"/>
      <c r="QOE217" s="133"/>
      <c r="QOF217" s="133"/>
      <c r="QOG217" s="133"/>
      <c r="QOH217" s="133"/>
      <c r="QOI217" s="133"/>
      <c r="QOJ217" s="133"/>
      <c r="QOK217" s="133"/>
      <c r="QOL217" s="133"/>
      <c r="QOM217" s="133"/>
      <c r="QON217" s="133"/>
      <c r="QOO217" s="133"/>
      <c r="QOP217" s="133"/>
      <c r="QOQ217" s="133"/>
      <c r="QOR217" s="133"/>
      <c r="QOS217" s="133"/>
      <c r="QOT217" s="133"/>
      <c r="QOU217" s="134"/>
      <c r="QOV217" s="133"/>
      <c r="QOW217" s="133"/>
      <c r="QOX217" s="133"/>
      <c r="QOY217" s="133"/>
      <c r="QOZ217" s="133"/>
      <c r="QPA217" s="133"/>
      <c r="QPB217" s="133"/>
      <c r="QPC217" s="133"/>
      <c r="QPD217" s="133"/>
      <c r="QPE217" s="133"/>
      <c r="QPF217" s="133"/>
      <c r="QPG217" s="133"/>
      <c r="QPH217" s="133"/>
      <c r="QPI217" s="133"/>
      <c r="QPJ217" s="133"/>
      <c r="QPK217" s="133"/>
      <c r="QPL217" s="133"/>
      <c r="QPM217" s="133"/>
      <c r="QPN217" s="133"/>
      <c r="QPO217" s="133"/>
      <c r="QPP217" s="133"/>
      <c r="QPQ217" s="134"/>
      <c r="QPR217" s="133"/>
      <c r="QPS217" s="133"/>
      <c r="QPT217" s="133"/>
      <c r="QPU217" s="133"/>
      <c r="QPV217" s="133"/>
      <c r="QPW217" s="133"/>
      <c r="QPX217" s="133"/>
      <c r="QPY217" s="133"/>
      <c r="QPZ217" s="133"/>
      <c r="QQA217" s="133"/>
      <c r="QQB217" s="133"/>
      <c r="QQC217" s="133"/>
      <c r="QQD217" s="133"/>
      <c r="QQE217" s="133"/>
      <c r="QQF217" s="133"/>
      <c r="QQG217" s="133"/>
      <c r="QQH217" s="133"/>
      <c r="QQI217" s="133"/>
      <c r="QQJ217" s="133"/>
      <c r="QQK217" s="133"/>
      <c r="QQL217" s="133"/>
      <c r="QQM217" s="134"/>
      <c r="QQN217" s="133"/>
      <c r="QQO217" s="133"/>
      <c r="QQP217" s="133"/>
      <c r="QQQ217" s="133"/>
      <c r="QQR217" s="133"/>
      <c r="QQS217" s="133"/>
      <c r="QQT217" s="133"/>
      <c r="QQU217" s="133"/>
      <c r="QQV217" s="133"/>
      <c r="QQW217" s="133"/>
      <c r="QQX217" s="133"/>
      <c r="QQY217" s="133"/>
      <c r="QQZ217" s="133"/>
      <c r="QRA217" s="133"/>
      <c r="QRB217" s="133"/>
      <c r="QRC217" s="133"/>
      <c r="QRD217" s="133"/>
      <c r="QRE217" s="133"/>
      <c r="QRF217" s="133"/>
      <c r="QRG217" s="133"/>
      <c r="QRH217" s="133"/>
      <c r="QRI217" s="134"/>
      <c r="QRJ217" s="133"/>
      <c r="QRK217" s="133"/>
      <c r="QRL217" s="133"/>
      <c r="QRM217" s="133"/>
      <c r="QRN217" s="133"/>
      <c r="QRO217" s="133"/>
      <c r="QRP217" s="133"/>
      <c r="QRQ217" s="133"/>
      <c r="QRR217" s="133"/>
      <c r="QRS217" s="133"/>
      <c r="QRT217" s="133"/>
      <c r="QRU217" s="133"/>
      <c r="QRV217" s="133"/>
      <c r="QRW217" s="133"/>
      <c r="QRX217" s="133"/>
      <c r="QRY217" s="133"/>
      <c r="QRZ217" s="133"/>
      <c r="QSA217" s="133"/>
      <c r="QSB217" s="133"/>
      <c r="QSC217" s="133"/>
      <c r="QSD217" s="133"/>
      <c r="QSE217" s="134"/>
      <c r="QSF217" s="133"/>
      <c r="QSG217" s="133"/>
      <c r="QSH217" s="133"/>
      <c r="QSI217" s="133"/>
      <c r="QSJ217" s="133"/>
      <c r="QSK217" s="133"/>
      <c r="QSL217" s="133"/>
      <c r="QSM217" s="133"/>
      <c r="QSN217" s="133"/>
      <c r="QSO217" s="133"/>
      <c r="QSP217" s="133"/>
      <c r="QSQ217" s="133"/>
      <c r="QSR217" s="133"/>
      <c r="QSS217" s="133"/>
      <c r="QST217" s="133"/>
      <c r="QSU217" s="133"/>
      <c r="QSV217" s="133"/>
      <c r="QSW217" s="133"/>
      <c r="QSX217" s="133"/>
      <c r="QSY217" s="133"/>
      <c r="QSZ217" s="133"/>
      <c r="QTA217" s="134"/>
      <c r="QTB217" s="133"/>
      <c r="QTC217" s="133"/>
      <c r="QTD217" s="133"/>
      <c r="QTE217" s="133"/>
      <c r="QTF217" s="133"/>
      <c r="QTG217" s="133"/>
      <c r="QTH217" s="133"/>
      <c r="QTI217" s="133"/>
      <c r="QTJ217" s="133"/>
      <c r="QTK217" s="133"/>
      <c r="QTL217" s="133"/>
      <c r="QTM217" s="133"/>
      <c r="QTN217" s="133"/>
      <c r="QTO217" s="133"/>
      <c r="QTP217" s="133"/>
      <c r="QTQ217" s="133"/>
      <c r="QTR217" s="133"/>
      <c r="QTS217" s="133"/>
      <c r="QTT217" s="133"/>
      <c r="QTU217" s="133"/>
      <c r="QTV217" s="133"/>
      <c r="QTW217" s="134"/>
      <c r="QTX217" s="133"/>
      <c r="QTY217" s="133"/>
      <c r="QTZ217" s="133"/>
      <c r="QUA217" s="133"/>
      <c r="QUB217" s="133"/>
      <c r="QUC217" s="133"/>
      <c r="QUD217" s="133"/>
      <c r="QUE217" s="133"/>
      <c r="QUF217" s="133"/>
      <c r="QUG217" s="133"/>
      <c r="QUH217" s="133"/>
      <c r="QUI217" s="133"/>
      <c r="QUJ217" s="133"/>
      <c r="QUK217" s="133"/>
      <c r="QUL217" s="133"/>
      <c r="QUM217" s="133"/>
      <c r="QUN217" s="133"/>
      <c r="QUO217" s="133"/>
      <c r="QUP217" s="133"/>
      <c r="QUQ217" s="133"/>
      <c r="QUR217" s="133"/>
      <c r="QUS217" s="134"/>
      <c r="QUT217" s="133"/>
      <c r="QUU217" s="133"/>
      <c r="QUV217" s="133"/>
      <c r="QUW217" s="133"/>
      <c r="QUX217" s="133"/>
      <c r="QUY217" s="133"/>
      <c r="QUZ217" s="133"/>
      <c r="QVA217" s="133"/>
      <c r="QVB217" s="133"/>
      <c r="QVC217" s="133"/>
      <c r="QVD217" s="133"/>
      <c r="QVE217" s="133"/>
      <c r="QVF217" s="133"/>
      <c r="QVG217" s="133"/>
      <c r="QVH217" s="133"/>
      <c r="QVI217" s="133"/>
      <c r="QVJ217" s="133"/>
      <c r="QVK217" s="133"/>
      <c r="QVL217" s="133"/>
      <c r="QVM217" s="133"/>
      <c r="QVN217" s="133"/>
      <c r="QVO217" s="134"/>
      <c r="QVP217" s="133"/>
      <c r="QVQ217" s="133"/>
      <c r="QVR217" s="133"/>
      <c r="QVS217" s="133"/>
      <c r="QVT217" s="133"/>
      <c r="QVU217" s="133"/>
      <c r="QVV217" s="133"/>
      <c r="QVW217" s="133"/>
      <c r="QVX217" s="133"/>
      <c r="QVY217" s="133"/>
      <c r="QVZ217" s="133"/>
      <c r="QWA217" s="133"/>
      <c r="QWB217" s="133"/>
      <c r="QWC217" s="133"/>
      <c r="QWD217" s="133"/>
      <c r="QWE217" s="133"/>
      <c r="QWF217" s="133"/>
      <c r="QWG217" s="133"/>
      <c r="QWH217" s="133"/>
      <c r="QWI217" s="133"/>
      <c r="QWJ217" s="133"/>
      <c r="QWK217" s="134"/>
      <c r="QWL217" s="133"/>
      <c r="QWM217" s="133"/>
      <c r="QWN217" s="133"/>
      <c r="QWO217" s="133"/>
      <c r="QWP217" s="133"/>
      <c r="QWQ217" s="133"/>
      <c r="QWR217" s="133"/>
      <c r="QWS217" s="133"/>
      <c r="QWT217" s="133"/>
      <c r="QWU217" s="133"/>
      <c r="QWV217" s="133"/>
      <c r="QWW217" s="133"/>
      <c r="QWX217" s="133"/>
      <c r="QWY217" s="133"/>
      <c r="QWZ217" s="133"/>
      <c r="QXA217" s="133"/>
      <c r="QXB217" s="133"/>
      <c r="QXC217" s="133"/>
      <c r="QXD217" s="133"/>
      <c r="QXE217" s="133"/>
      <c r="QXF217" s="133"/>
      <c r="QXG217" s="134"/>
      <c r="QXH217" s="133"/>
      <c r="QXI217" s="133"/>
      <c r="QXJ217" s="133"/>
      <c r="QXK217" s="133"/>
      <c r="QXL217" s="133"/>
      <c r="QXM217" s="133"/>
      <c r="QXN217" s="133"/>
      <c r="QXO217" s="133"/>
      <c r="QXP217" s="133"/>
      <c r="QXQ217" s="133"/>
      <c r="QXR217" s="133"/>
      <c r="QXS217" s="133"/>
      <c r="QXT217" s="133"/>
      <c r="QXU217" s="133"/>
      <c r="QXV217" s="133"/>
      <c r="QXW217" s="133"/>
      <c r="QXX217" s="133"/>
      <c r="QXY217" s="133"/>
      <c r="QXZ217" s="133"/>
      <c r="QYA217" s="133"/>
      <c r="QYB217" s="133"/>
      <c r="QYC217" s="134"/>
      <c r="QYD217" s="133"/>
      <c r="QYE217" s="133"/>
      <c r="QYF217" s="133"/>
      <c r="QYG217" s="133"/>
      <c r="QYH217" s="133"/>
      <c r="QYI217" s="133"/>
      <c r="QYJ217" s="133"/>
      <c r="QYK217" s="133"/>
      <c r="QYL217" s="133"/>
      <c r="QYM217" s="133"/>
      <c r="QYN217" s="133"/>
      <c r="QYO217" s="133"/>
      <c r="QYP217" s="133"/>
      <c r="QYQ217" s="133"/>
      <c r="QYR217" s="133"/>
      <c r="QYS217" s="133"/>
      <c r="QYT217" s="133"/>
      <c r="QYU217" s="133"/>
      <c r="QYV217" s="133"/>
      <c r="QYW217" s="133"/>
      <c r="QYX217" s="133"/>
      <c r="QYY217" s="134"/>
      <c r="QYZ217" s="133"/>
      <c r="QZA217" s="133"/>
      <c r="QZB217" s="133"/>
      <c r="QZC217" s="133"/>
      <c r="QZD217" s="133"/>
      <c r="QZE217" s="133"/>
      <c r="QZF217" s="133"/>
      <c r="QZG217" s="133"/>
      <c r="QZH217" s="133"/>
      <c r="QZI217" s="133"/>
      <c r="QZJ217" s="133"/>
      <c r="QZK217" s="133"/>
      <c r="QZL217" s="133"/>
      <c r="QZM217" s="133"/>
      <c r="QZN217" s="133"/>
      <c r="QZO217" s="133"/>
      <c r="QZP217" s="133"/>
      <c r="QZQ217" s="133"/>
      <c r="QZR217" s="133"/>
      <c r="QZS217" s="133"/>
      <c r="QZT217" s="133"/>
      <c r="QZU217" s="134"/>
      <c r="QZV217" s="133"/>
      <c r="QZW217" s="133"/>
      <c r="QZX217" s="133"/>
      <c r="QZY217" s="133"/>
      <c r="QZZ217" s="133"/>
      <c r="RAA217" s="133"/>
      <c r="RAB217" s="133"/>
      <c r="RAC217" s="133"/>
      <c r="RAD217" s="133"/>
      <c r="RAE217" s="133"/>
      <c r="RAF217" s="133"/>
      <c r="RAG217" s="133"/>
      <c r="RAH217" s="133"/>
      <c r="RAI217" s="133"/>
      <c r="RAJ217" s="133"/>
      <c r="RAK217" s="133"/>
      <c r="RAL217" s="133"/>
      <c r="RAM217" s="133"/>
      <c r="RAN217" s="133"/>
      <c r="RAO217" s="133"/>
      <c r="RAP217" s="133"/>
      <c r="RAQ217" s="134"/>
      <c r="RAR217" s="133"/>
      <c r="RAS217" s="133"/>
      <c r="RAT217" s="133"/>
      <c r="RAU217" s="133"/>
      <c r="RAV217" s="133"/>
      <c r="RAW217" s="133"/>
      <c r="RAX217" s="133"/>
      <c r="RAY217" s="133"/>
      <c r="RAZ217" s="133"/>
      <c r="RBA217" s="133"/>
      <c r="RBB217" s="133"/>
      <c r="RBC217" s="133"/>
      <c r="RBD217" s="133"/>
      <c r="RBE217" s="133"/>
      <c r="RBF217" s="133"/>
      <c r="RBG217" s="133"/>
      <c r="RBH217" s="133"/>
      <c r="RBI217" s="133"/>
      <c r="RBJ217" s="133"/>
      <c r="RBK217" s="133"/>
      <c r="RBL217" s="133"/>
      <c r="RBM217" s="134"/>
      <c r="RBN217" s="133"/>
      <c r="RBO217" s="133"/>
      <c r="RBP217" s="133"/>
      <c r="RBQ217" s="133"/>
      <c r="RBR217" s="133"/>
      <c r="RBS217" s="133"/>
      <c r="RBT217" s="133"/>
      <c r="RBU217" s="133"/>
      <c r="RBV217" s="133"/>
      <c r="RBW217" s="133"/>
      <c r="RBX217" s="133"/>
      <c r="RBY217" s="133"/>
      <c r="RBZ217" s="133"/>
      <c r="RCA217" s="133"/>
      <c r="RCB217" s="133"/>
      <c r="RCC217" s="133"/>
      <c r="RCD217" s="133"/>
      <c r="RCE217" s="133"/>
      <c r="RCF217" s="133"/>
      <c r="RCG217" s="133"/>
      <c r="RCH217" s="133"/>
      <c r="RCI217" s="134"/>
      <c r="RCJ217" s="133"/>
      <c r="RCK217" s="133"/>
      <c r="RCL217" s="133"/>
      <c r="RCM217" s="133"/>
      <c r="RCN217" s="133"/>
      <c r="RCO217" s="133"/>
      <c r="RCP217" s="133"/>
      <c r="RCQ217" s="133"/>
      <c r="RCR217" s="133"/>
      <c r="RCS217" s="133"/>
      <c r="RCT217" s="133"/>
      <c r="RCU217" s="133"/>
      <c r="RCV217" s="133"/>
      <c r="RCW217" s="133"/>
      <c r="RCX217" s="133"/>
      <c r="RCY217" s="133"/>
      <c r="RCZ217" s="133"/>
      <c r="RDA217" s="133"/>
      <c r="RDB217" s="133"/>
      <c r="RDC217" s="133"/>
      <c r="RDD217" s="133"/>
      <c r="RDE217" s="134"/>
      <c r="RDF217" s="133"/>
      <c r="RDG217" s="133"/>
      <c r="RDH217" s="133"/>
      <c r="RDI217" s="133"/>
      <c r="RDJ217" s="133"/>
      <c r="RDK217" s="133"/>
      <c r="RDL217" s="133"/>
      <c r="RDM217" s="133"/>
      <c r="RDN217" s="133"/>
      <c r="RDO217" s="133"/>
      <c r="RDP217" s="133"/>
      <c r="RDQ217" s="133"/>
      <c r="RDR217" s="133"/>
      <c r="RDS217" s="133"/>
      <c r="RDT217" s="133"/>
      <c r="RDU217" s="133"/>
      <c r="RDV217" s="133"/>
      <c r="RDW217" s="133"/>
      <c r="RDX217" s="133"/>
      <c r="RDY217" s="133"/>
      <c r="RDZ217" s="133"/>
      <c r="REA217" s="134"/>
      <c r="REB217" s="133"/>
      <c r="REC217" s="133"/>
      <c r="RED217" s="133"/>
      <c r="REE217" s="133"/>
      <c r="REF217" s="133"/>
      <c r="REG217" s="133"/>
      <c r="REH217" s="133"/>
      <c r="REI217" s="133"/>
      <c r="REJ217" s="133"/>
      <c r="REK217" s="133"/>
      <c r="REL217" s="133"/>
      <c r="REM217" s="133"/>
      <c r="REN217" s="133"/>
      <c r="REO217" s="133"/>
      <c r="REP217" s="133"/>
      <c r="REQ217" s="133"/>
      <c r="RER217" s="133"/>
      <c r="RES217" s="133"/>
      <c r="RET217" s="133"/>
      <c r="REU217" s="133"/>
      <c r="REV217" s="133"/>
      <c r="REW217" s="134"/>
      <c r="REX217" s="133"/>
      <c r="REY217" s="133"/>
      <c r="REZ217" s="133"/>
      <c r="RFA217" s="133"/>
      <c r="RFB217" s="133"/>
      <c r="RFC217" s="133"/>
      <c r="RFD217" s="133"/>
      <c r="RFE217" s="133"/>
      <c r="RFF217" s="133"/>
      <c r="RFG217" s="133"/>
      <c r="RFH217" s="133"/>
      <c r="RFI217" s="133"/>
      <c r="RFJ217" s="133"/>
      <c r="RFK217" s="133"/>
      <c r="RFL217" s="133"/>
      <c r="RFM217" s="133"/>
      <c r="RFN217" s="133"/>
      <c r="RFO217" s="133"/>
      <c r="RFP217" s="133"/>
      <c r="RFQ217" s="133"/>
      <c r="RFR217" s="133"/>
      <c r="RFS217" s="134"/>
      <c r="RFT217" s="133"/>
      <c r="RFU217" s="133"/>
      <c r="RFV217" s="133"/>
      <c r="RFW217" s="133"/>
      <c r="RFX217" s="133"/>
      <c r="RFY217" s="133"/>
      <c r="RFZ217" s="133"/>
      <c r="RGA217" s="133"/>
      <c r="RGB217" s="133"/>
      <c r="RGC217" s="133"/>
      <c r="RGD217" s="133"/>
      <c r="RGE217" s="133"/>
      <c r="RGF217" s="133"/>
      <c r="RGG217" s="133"/>
      <c r="RGH217" s="133"/>
      <c r="RGI217" s="133"/>
      <c r="RGJ217" s="133"/>
      <c r="RGK217" s="133"/>
      <c r="RGL217" s="133"/>
      <c r="RGM217" s="133"/>
      <c r="RGN217" s="133"/>
      <c r="RGO217" s="134"/>
      <c r="RGP217" s="133"/>
      <c r="RGQ217" s="133"/>
      <c r="RGR217" s="133"/>
      <c r="RGS217" s="133"/>
      <c r="RGT217" s="133"/>
      <c r="RGU217" s="133"/>
      <c r="RGV217" s="133"/>
      <c r="RGW217" s="133"/>
      <c r="RGX217" s="133"/>
      <c r="RGY217" s="133"/>
      <c r="RGZ217" s="133"/>
      <c r="RHA217" s="133"/>
      <c r="RHB217" s="133"/>
      <c r="RHC217" s="133"/>
      <c r="RHD217" s="133"/>
      <c r="RHE217" s="133"/>
      <c r="RHF217" s="133"/>
      <c r="RHG217" s="133"/>
      <c r="RHH217" s="133"/>
      <c r="RHI217" s="133"/>
      <c r="RHJ217" s="133"/>
      <c r="RHK217" s="134"/>
      <c r="RHL217" s="133"/>
      <c r="RHM217" s="133"/>
      <c r="RHN217" s="133"/>
      <c r="RHO217" s="133"/>
      <c r="RHP217" s="133"/>
      <c r="RHQ217" s="133"/>
      <c r="RHR217" s="133"/>
      <c r="RHS217" s="133"/>
      <c r="RHT217" s="133"/>
      <c r="RHU217" s="133"/>
      <c r="RHV217" s="133"/>
      <c r="RHW217" s="133"/>
      <c r="RHX217" s="133"/>
      <c r="RHY217" s="133"/>
      <c r="RHZ217" s="133"/>
      <c r="RIA217" s="133"/>
      <c r="RIB217" s="133"/>
      <c r="RIC217" s="133"/>
      <c r="RID217" s="133"/>
      <c r="RIE217" s="133"/>
      <c r="RIF217" s="133"/>
      <c r="RIG217" s="134"/>
      <c r="RIH217" s="133"/>
      <c r="RII217" s="133"/>
      <c r="RIJ217" s="133"/>
      <c r="RIK217" s="133"/>
      <c r="RIL217" s="133"/>
      <c r="RIM217" s="133"/>
      <c r="RIN217" s="133"/>
      <c r="RIO217" s="133"/>
      <c r="RIP217" s="133"/>
      <c r="RIQ217" s="133"/>
      <c r="RIR217" s="133"/>
      <c r="RIS217" s="133"/>
      <c r="RIT217" s="133"/>
      <c r="RIU217" s="133"/>
      <c r="RIV217" s="133"/>
      <c r="RIW217" s="133"/>
      <c r="RIX217" s="133"/>
      <c r="RIY217" s="133"/>
      <c r="RIZ217" s="133"/>
      <c r="RJA217" s="133"/>
      <c r="RJB217" s="133"/>
      <c r="RJC217" s="134"/>
      <c r="RJD217" s="133"/>
      <c r="RJE217" s="133"/>
      <c r="RJF217" s="133"/>
      <c r="RJG217" s="133"/>
      <c r="RJH217" s="133"/>
      <c r="RJI217" s="133"/>
      <c r="RJJ217" s="133"/>
      <c r="RJK217" s="133"/>
      <c r="RJL217" s="133"/>
      <c r="RJM217" s="133"/>
      <c r="RJN217" s="133"/>
      <c r="RJO217" s="133"/>
      <c r="RJP217" s="133"/>
      <c r="RJQ217" s="133"/>
      <c r="RJR217" s="133"/>
      <c r="RJS217" s="133"/>
      <c r="RJT217" s="133"/>
      <c r="RJU217" s="133"/>
      <c r="RJV217" s="133"/>
      <c r="RJW217" s="133"/>
      <c r="RJX217" s="133"/>
      <c r="RJY217" s="134"/>
      <c r="RJZ217" s="133"/>
      <c r="RKA217" s="133"/>
      <c r="RKB217" s="133"/>
      <c r="RKC217" s="133"/>
      <c r="RKD217" s="133"/>
      <c r="RKE217" s="133"/>
      <c r="RKF217" s="133"/>
      <c r="RKG217" s="133"/>
      <c r="RKH217" s="133"/>
      <c r="RKI217" s="133"/>
      <c r="RKJ217" s="133"/>
      <c r="RKK217" s="133"/>
      <c r="RKL217" s="133"/>
      <c r="RKM217" s="133"/>
      <c r="RKN217" s="133"/>
      <c r="RKO217" s="133"/>
      <c r="RKP217" s="133"/>
      <c r="RKQ217" s="133"/>
      <c r="RKR217" s="133"/>
      <c r="RKS217" s="133"/>
      <c r="RKT217" s="133"/>
      <c r="RKU217" s="134"/>
      <c r="RKV217" s="133"/>
      <c r="RKW217" s="133"/>
      <c r="RKX217" s="133"/>
      <c r="RKY217" s="133"/>
      <c r="RKZ217" s="133"/>
      <c r="RLA217" s="133"/>
      <c r="RLB217" s="133"/>
      <c r="RLC217" s="133"/>
      <c r="RLD217" s="133"/>
      <c r="RLE217" s="133"/>
      <c r="RLF217" s="133"/>
      <c r="RLG217" s="133"/>
      <c r="RLH217" s="133"/>
      <c r="RLI217" s="133"/>
      <c r="RLJ217" s="133"/>
      <c r="RLK217" s="133"/>
      <c r="RLL217" s="133"/>
      <c r="RLM217" s="133"/>
      <c r="RLN217" s="133"/>
      <c r="RLO217" s="133"/>
      <c r="RLP217" s="133"/>
      <c r="RLQ217" s="134"/>
      <c r="RLR217" s="133"/>
      <c r="RLS217" s="133"/>
      <c r="RLT217" s="133"/>
      <c r="RLU217" s="133"/>
      <c r="RLV217" s="133"/>
      <c r="RLW217" s="133"/>
      <c r="RLX217" s="133"/>
      <c r="RLY217" s="133"/>
      <c r="RLZ217" s="133"/>
      <c r="RMA217" s="133"/>
      <c r="RMB217" s="133"/>
      <c r="RMC217" s="133"/>
      <c r="RMD217" s="133"/>
      <c r="RME217" s="133"/>
      <c r="RMF217" s="133"/>
      <c r="RMG217" s="133"/>
      <c r="RMH217" s="133"/>
      <c r="RMI217" s="133"/>
      <c r="RMJ217" s="133"/>
      <c r="RMK217" s="133"/>
      <c r="RML217" s="133"/>
      <c r="RMM217" s="134"/>
      <c r="RMN217" s="133"/>
      <c r="RMO217" s="133"/>
      <c r="RMP217" s="133"/>
      <c r="RMQ217" s="133"/>
      <c r="RMR217" s="133"/>
      <c r="RMS217" s="133"/>
      <c r="RMT217" s="133"/>
      <c r="RMU217" s="133"/>
      <c r="RMV217" s="133"/>
      <c r="RMW217" s="133"/>
      <c r="RMX217" s="133"/>
      <c r="RMY217" s="133"/>
      <c r="RMZ217" s="133"/>
      <c r="RNA217" s="133"/>
      <c r="RNB217" s="133"/>
      <c r="RNC217" s="133"/>
      <c r="RND217" s="133"/>
      <c r="RNE217" s="133"/>
      <c r="RNF217" s="133"/>
      <c r="RNG217" s="133"/>
      <c r="RNH217" s="133"/>
      <c r="RNI217" s="134"/>
      <c r="RNJ217" s="133"/>
      <c r="RNK217" s="133"/>
      <c r="RNL217" s="133"/>
      <c r="RNM217" s="133"/>
      <c r="RNN217" s="133"/>
      <c r="RNO217" s="133"/>
      <c r="RNP217" s="133"/>
      <c r="RNQ217" s="133"/>
      <c r="RNR217" s="133"/>
      <c r="RNS217" s="133"/>
      <c r="RNT217" s="133"/>
      <c r="RNU217" s="133"/>
      <c r="RNV217" s="133"/>
      <c r="RNW217" s="133"/>
      <c r="RNX217" s="133"/>
      <c r="RNY217" s="133"/>
      <c r="RNZ217" s="133"/>
      <c r="ROA217" s="133"/>
      <c r="ROB217" s="133"/>
      <c r="ROC217" s="133"/>
      <c r="ROD217" s="133"/>
      <c r="ROE217" s="134"/>
      <c r="ROF217" s="133"/>
      <c r="ROG217" s="133"/>
      <c r="ROH217" s="133"/>
      <c r="ROI217" s="133"/>
      <c r="ROJ217" s="133"/>
      <c r="ROK217" s="133"/>
      <c r="ROL217" s="133"/>
      <c r="ROM217" s="133"/>
      <c r="RON217" s="133"/>
      <c r="ROO217" s="133"/>
      <c r="ROP217" s="133"/>
      <c r="ROQ217" s="133"/>
      <c r="ROR217" s="133"/>
      <c r="ROS217" s="133"/>
      <c r="ROT217" s="133"/>
      <c r="ROU217" s="133"/>
      <c r="ROV217" s="133"/>
      <c r="ROW217" s="133"/>
      <c r="ROX217" s="133"/>
      <c r="ROY217" s="133"/>
      <c r="ROZ217" s="133"/>
      <c r="RPA217" s="134"/>
      <c r="RPB217" s="133"/>
      <c r="RPC217" s="133"/>
      <c r="RPD217" s="133"/>
      <c r="RPE217" s="133"/>
      <c r="RPF217" s="133"/>
      <c r="RPG217" s="133"/>
      <c r="RPH217" s="133"/>
      <c r="RPI217" s="133"/>
      <c r="RPJ217" s="133"/>
      <c r="RPK217" s="133"/>
      <c r="RPL217" s="133"/>
      <c r="RPM217" s="133"/>
      <c r="RPN217" s="133"/>
      <c r="RPO217" s="133"/>
      <c r="RPP217" s="133"/>
      <c r="RPQ217" s="133"/>
      <c r="RPR217" s="133"/>
      <c r="RPS217" s="133"/>
      <c r="RPT217" s="133"/>
      <c r="RPU217" s="133"/>
      <c r="RPV217" s="133"/>
      <c r="RPW217" s="134"/>
      <c r="RPX217" s="133"/>
      <c r="RPY217" s="133"/>
      <c r="RPZ217" s="133"/>
      <c r="RQA217" s="133"/>
      <c r="RQB217" s="133"/>
      <c r="RQC217" s="133"/>
      <c r="RQD217" s="133"/>
      <c r="RQE217" s="133"/>
      <c r="RQF217" s="133"/>
      <c r="RQG217" s="133"/>
      <c r="RQH217" s="133"/>
      <c r="RQI217" s="133"/>
      <c r="RQJ217" s="133"/>
      <c r="RQK217" s="133"/>
      <c r="RQL217" s="133"/>
      <c r="RQM217" s="133"/>
      <c r="RQN217" s="133"/>
      <c r="RQO217" s="133"/>
      <c r="RQP217" s="133"/>
      <c r="RQQ217" s="133"/>
      <c r="RQR217" s="133"/>
      <c r="RQS217" s="134"/>
      <c r="RQT217" s="133"/>
      <c r="RQU217" s="133"/>
      <c r="RQV217" s="133"/>
      <c r="RQW217" s="133"/>
      <c r="RQX217" s="133"/>
      <c r="RQY217" s="133"/>
      <c r="RQZ217" s="133"/>
      <c r="RRA217" s="133"/>
      <c r="RRB217" s="133"/>
      <c r="RRC217" s="133"/>
      <c r="RRD217" s="133"/>
      <c r="RRE217" s="133"/>
      <c r="RRF217" s="133"/>
      <c r="RRG217" s="133"/>
      <c r="RRH217" s="133"/>
      <c r="RRI217" s="133"/>
      <c r="RRJ217" s="133"/>
      <c r="RRK217" s="133"/>
      <c r="RRL217" s="133"/>
      <c r="RRM217" s="133"/>
      <c r="RRN217" s="133"/>
      <c r="RRO217" s="134"/>
      <c r="RRP217" s="133"/>
      <c r="RRQ217" s="133"/>
      <c r="RRR217" s="133"/>
      <c r="RRS217" s="133"/>
      <c r="RRT217" s="133"/>
      <c r="RRU217" s="133"/>
      <c r="RRV217" s="133"/>
      <c r="RRW217" s="133"/>
      <c r="RRX217" s="133"/>
      <c r="RRY217" s="133"/>
      <c r="RRZ217" s="133"/>
      <c r="RSA217" s="133"/>
      <c r="RSB217" s="133"/>
      <c r="RSC217" s="133"/>
      <c r="RSD217" s="133"/>
      <c r="RSE217" s="133"/>
      <c r="RSF217" s="133"/>
      <c r="RSG217" s="133"/>
      <c r="RSH217" s="133"/>
      <c r="RSI217" s="133"/>
      <c r="RSJ217" s="133"/>
      <c r="RSK217" s="134"/>
      <c r="RSL217" s="133"/>
      <c r="RSM217" s="133"/>
      <c r="RSN217" s="133"/>
      <c r="RSO217" s="133"/>
      <c r="RSP217" s="133"/>
      <c r="RSQ217" s="133"/>
      <c r="RSR217" s="133"/>
      <c r="RSS217" s="133"/>
      <c r="RST217" s="133"/>
      <c r="RSU217" s="133"/>
      <c r="RSV217" s="133"/>
      <c r="RSW217" s="133"/>
      <c r="RSX217" s="133"/>
      <c r="RSY217" s="133"/>
      <c r="RSZ217" s="133"/>
      <c r="RTA217" s="133"/>
      <c r="RTB217" s="133"/>
      <c r="RTC217" s="133"/>
      <c r="RTD217" s="133"/>
      <c r="RTE217" s="133"/>
      <c r="RTF217" s="133"/>
      <c r="RTG217" s="134"/>
      <c r="RTH217" s="133"/>
      <c r="RTI217" s="133"/>
      <c r="RTJ217" s="133"/>
      <c r="RTK217" s="133"/>
      <c r="RTL217" s="133"/>
      <c r="RTM217" s="133"/>
      <c r="RTN217" s="133"/>
      <c r="RTO217" s="133"/>
      <c r="RTP217" s="133"/>
      <c r="RTQ217" s="133"/>
      <c r="RTR217" s="133"/>
      <c r="RTS217" s="133"/>
      <c r="RTT217" s="133"/>
      <c r="RTU217" s="133"/>
      <c r="RTV217" s="133"/>
      <c r="RTW217" s="133"/>
      <c r="RTX217" s="133"/>
      <c r="RTY217" s="133"/>
      <c r="RTZ217" s="133"/>
      <c r="RUA217" s="133"/>
      <c r="RUB217" s="133"/>
      <c r="RUC217" s="134"/>
      <c r="RUD217" s="133"/>
      <c r="RUE217" s="133"/>
      <c r="RUF217" s="133"/>
      <c r="RUG217" s="133"/>
      <c r="RUH217" s="133"/>
      <c r="RUI217" s="133"/>
      <c r="RUJ217" s="133"/>
      <c r="RUK217" s="133"/>
      <c r="RUL217" s="133"/>
      <c r="RUM217" s="133"/>
      <c r="RUN217" s="133"/>
      <c r="RUO217" s="133"/>
      <c r="RUP217" s="133"/>
      <c r="RUQ217" s="133"/>
      <c r="RUR217" s="133"/>
      <c r="RUS217" s="133"/>
      <c r="RUT217" s="133"/>
      <c r="RUU217" s="133"/>
      <c r="RUV217" s="133"/>
      <c r="RUW217" s="133"/>
      <c r="RUX217" s="133"/>
      <c r="RUY217" s="134"/>
      <c r="RUZ217" s="133"/>
      <c r="RVA217" s="133"/>
      <c r="RVB217" s="133"/>
      <c r="RVC217" s="133"/>
      <c r="RVD217" s="133"/>
      <c r="RVE217" s="133"/>
      <c r="RVF217" s="133"/>
      <c r="RVG217" s="133"/>
      <c r="RVH217" s="133"/>
      <c r="RVI217" s="133"/>
      <c r="RVJ217" s="133"/>
      <c r="RVK217" s="133"/>
      <c r="RVL217" s="133"/>
      <c r="RVM217" s="133"/>
      <c r="RVN217" s="133"/>
      <c r="RVO217" s="133"/>
      <c r="RVP217" s="133"/>
      <c r="RVQ217" s="133"/>
      <c r="RVR217" s="133"/>
      <c r="RVS217" s="133"/>
      <c r="RVT217" s="133"/>
      <c r="RVU217" s="134"/>
      <c r="RVV217" s="133"/>
      <c r="RVW217" s="133"/>
      <c r="RVX217" s="133"/>
      <c r="RVY217" s="133"/>
      <c r="RVZ217" s="133"/>
      <c r="RWA217" s="133"/>
      <c r="RWB217" s="133"/>
      <c r="RWC217" s="133"/>
      <c r="RWD217" s="133"/>
      <c r="RWE217" s="133"/>
      <c r="RWF217" s="133"/>
      <c r="RWG217" s="133"/>
      <c r="RWH217" s="133"/>
      <c r="RWI217" s="133"/>
      <c r="RWJ217" s="133"/>
      <c r="RWK217" s="133"/>
      <c r="RWL217" s="133"/>
      <c r="RWM217" s="133"/>
      <c r="RWN217" s="133"/>
      <c r="RWO217" s="133"/>
      <c r="RWP217" s="133"/>
      <c r="RWQ217" s="134"/>
      <c r="RWR217" s="133"/>
      <c r="RWS217" s="133"/>
      <c r="RWT217" s="133"/>
      <c r="RWU217" s="133"/>
      <c r="RWV217" s="133"/>
      <c r="RWW217" s="133"/>
      <c r="RWX217" s="133"/>
      <c r="RWY217" s="133"/>
      <c r="RWZ217" s="133"/>
      <c r="RXA217" s="133"/>
      <c r="RXB217" s="133"/>
      <c r="RXC217" s="133"/>
      <c r="RXD217" s="133"/>
      <c r="RXE217" s="133"/>
      <c r="RXF217" s="133"/>
      <c r="RXG217" s="133"/>
      <c r="RXH217" s="133"/>
      <c r="RXI217" s="133"/>
      <c r="RXJ217" s="133"/>
      <c r="RXK217" s="133"/>
      <c r="RXL217" s="133"/>
      <c r="RXM217" s="134"/>
      <c r="RXN217" s="133"/>
      <c r="RXO217" s="133"/>
      <c r="RXP217" s="133"/>
      <c r="RXQ217" s="133"/>
      <c r="RXR217" s="133"/>
      <c r="RXS217" s="133"/>
      <c r="RXT217" s="133"/>
      <c r="RXU217" s="133"/>
      <c r="RXV217" s="133"/>
      <c r="RXW217" s="133"/>
      <c r="RXX217" s="133"/>
      <c r="RXY217" s="133"/>
      <c r="RXZ217" s="133"/>
      <c r="RYA217" s="133"/>
      <c r="RYB217" s="133"/>
      <c r="RYC217" s="133"/>
      <c r="RYD217" s="133"/>
      <c r="RYE217" s="133"/>
      <c r="RYF217" s="133"/>
      <c r="RYG217" s="133"/>
      <c r="RYH217" s="133"/>
      <c r="RYI217" s="134"/>
      <c r="RYJ217" s="133"/>
      <c r="RYK217" s="133"/>
      <c r="RYL217" s="133"/>
      <c r="RYM217" s="133"/>
      <c r="RYN217" s="133"/>
      <c r="RYO217" s="133"/>
      <c r="RYP217" s="133"/>
      <c r="RYQ217" s="133"/>
      <c r="RYR217" s="133"/>
      <c r="RYS217" s="133"/>
      <c r="RYT217" s="133"/>
      <c r="RYU217" s="133"/>
      <c r="RYV217" s="133"/>
      <c r="RYW217" s="133"/>
      <c r="RYX217" s="133"/>
      <c r="RYY217" s="133"/>
      <c r="RYZ217" s="133"/>
      <c r="RZA217" s="133"/>
      <c r="RZB217" s="133"/>
      <c r="RZC217" s="133"/>
      <c r="RZD217" s="133"/>
      <c r="RZE217" s="134"/>
      <c r="RZF217" s="133"/>
      <c r="RZG217" s="133"/>
      <c r="RZH217" s="133"/>
      <c r="RZI217" s="133"/>
      <c r="RZJ217" s="133"/>
      <c r="RZK217" s="133"/>
      <c r="RZL217" s="133"/>
      <c r="RZM217" s="133"/>
      <c r="RZN217" s="133"/>
      <c r="RZO217" s="133"/>
      <c r="RZP217" s="133"/>
      <c r="RZQ217" s="133"/>
      <c r="RZR217" s="133"/>
      <c r="RZS217" s="133"/>
      <c r="RZT217" s="133"/>
      <c r="RZU217" s="133"/>
      <c r="RZV217" s="133"/>
      <c r="RZW217" s="133"/>
      <c r="RZX217" s="133"/>
      <c r="RZY217" s="133"/>
      <c r="RZZ217" s="133"/>
      <c r="SAA217" s="134"/>
      <c r="SAB217" s="133"/>
      <c r="SAC217" s="133"/>
      <c r="SAD217" s="133"/>
      <c r="SAE217" s="133"/>
      <c r="SAF217" s="133"/>
      <c r="SAG217" s="133"/>
      <c r="SAH217" s="133"/>
      <c r="SAI217" s="133"/>
      <c r="SAJ217" s="133"/>
      <c r="SAK217" s="133"/>
      <c r="SAL217" s="133"/>
      <c r="SAM217" s="133"/>
      <c r="SAN217" s="133"/>
      <c r="SAO217" s="133"/>
      <c r="SAP217" s="133"/>
      <c r="SAQ217" s="133"/>
      <c r="SAR217" s="133"/>
      <c r="SAS217" s="133"/>
      <c r="SAT217" s="133"/>
      <c r="SAU217" s="133"/>
      <c r="SAV217" s="133"/>
      <c r="SAW217" s="134"/>
      <c r="SAX217" s="133"/>
      <c r="SAY217" s="133"/>
      <c r="SAZ217" s="133"/>
      <c r="SBA217" s="133"/>
      <c r="SBB217" s="133"/>
      <c r="SBC217" s="133"/>
      <c r="SBD217" s="133"/>
      <c r="SBE217" s="133"/>
      <c r="SBF217" s="133"/>
      <c r="SBG217" s="133"/>
      <c r="SBH217" s="133"/>
      <c r="SBI217" s="133"/>
      <c r="SBJ217" s="133"/>
      <c r="SBK217" s="133"/>
      <c r="SBL217" s="133"/>
      <c r="SBM217" s="133"/>
      <c r="SBN217" s="133"/>
      <c r="SBO217" s="133"/>
      <c r="SBP217" s="133"/>
      <c r="SBQ217" s="133"/>
      <c r="SBR217" s="133"/>
      <c r="SBS217" s="134"/>
      <c r="SBT217" s="133"/>
      <c r="SBU217" s="133"/>
      <c r="SBV217" s="133"/>
      <c r="SBW217" s="133"/>
      <c r="SBX217" s="133"/>
      <c r="SBY217" s="133"/>
      <c r="SBZ217" s="133"/>
      <c r="SCA217" s="133"/>
      <c r="SCB217" s="133"/>
      <c r="SCC217" s="133"/>
      <c r="SCD217" s="133"/>
      <c r="SCE217" s="133"/>
      <c r="SCF217" s="133"/>
      <c r="SCG217" s="133"/>
      <c r="SCH217" s="133"/>
      <c r="SCI217" s="133"/>
      <c r="SCJ217" s="133"/>
      <c r="SCK217" s="133"/>
      <c r="SCL217" s="133"/>
      <c r="SCM217" s="133"/>
      <c r="SCN217" s="133"/>
      <c r="SCO217" s="134"/>
      <c r="SCP217" s="133"/>
      <c r="SCQ217" s="133"/>
      <c r="SCR217" s="133"/>
      <c r="SCS217" s="133"/>
      <c r="SCT217" s="133"/>
      <c r="SCU217" s="133"/>
      <c r="SCV217" s="133"/>
      <c r="SCW217" s="133"/>
      <c r="SCX217" s="133"/>
      <c r="SCY217" s="133"/>
      <c r="SCZ217" s="133"/>
      <c r="SDA217" s="133"/>
      <c r="SDB217" s="133"/>
      <c r="SDC217" s="133"/>
      <c r="SDD217" s="133"/>
      <c r="SDE217" s="133"/>
      <c r="SDF217" s="133"/>
      <c r="SDG217" s="133"/>
      <c r="SDH217" s="133"/>
      <c r="SDI217" s="133"/>
      <c r="SDJ217" s="133"/>
      <c r="SDK217" s="134"/>
      <c r="SDL217" s="133"/>
      <c r="SDM217" s="133"/>
      <c r="SDN217" s="133"/>
      <c r="SDO217" s="133"/>
      <c r="SDP217" s="133"/>
      <c r="SDQ217" s="133"/>
      <c r="SDR217" s="133"/>
      <c r="SDS217" s="133"/>
      <c r="SDT217" s="133"/>
      <c r="SDU217" s="133"/>
      <c r="SDV217" s="133"/>
      <c r="SDW217" s="133"/>
      <c r="SDX217" s="133"/>
      <c r="SDY217" s="133"/>
      <c r="SDZ217" s="133"/>
      <c r="SEA217" s="133"/>
      <c r="SEB217" s="133"/>
      <c r="SEC217" s="133"/>
      <c r="SED217" s="133"/>
      <c r="SEE217" s="133"/>
      <c r="SEF217" s="133"/>
      <c r="SEG217" s="134"/>
      <c r="SEH217" s="133"/>
      <c r="SEI217" s="133"/>
      <c r="SEJ217" s="133"/>
      <c r="SEK217" s="133"/>
      <c r="SEL217" s="133"/>
      <c r="SEM217" s="133"/>
      <c r="SEN217" s="133"/>
      <c r="SEO217" s="133"/>
      <c r="SEP217" s="133"/>
      <c r="SEQ217" s="133"/>
      <c r="SER217" s="133"/>
      <c r="SES217" s="133"/>
      <c r="SET217" s="133"/>
      <c r="SEU217" s="133"/>
      <c r="SEV217" s="133"/>
      <c r="SEW217" s="133"/>
      <c r="SEX217" s="133"/>
      <c r="SEY217" s="133"/>
      <c r="SEZ217" s="133"/>
      <c r="SFA217" s="133"/>
      <c r="SFB217" s="133"/>
      <c r="SFC217" s="134"/>
      <c r="SFD217" s="133"/>
      <c r="SFE217" s="133"/>
      <c r="SFF217" s="133"/>
      <c r="SFG217" s="133"/>
      <c r="SFH217" s="133"/>
      <c r="SFI217" s="133"/>
      <c r="SFJ217" s="133"/>
      <c r="SFK217" s="133"/>
      <c r="SFL217" s="133"/>
      <c r="SFM217" s="133"/>
      <c r="SFN217" s="133"/>
      <c r="SFO217" s="133"/>
      <c r="SFP217" s="133"/>
      <c r="SFQ217" s="133"/>
      <c r="SFR217" s="133"/>
      <c r="SFS217" s="133"/>
      <c r="SFT217" s="133"/>
      <c r="SFU217" s="133"/>
      <c r="SFV217" s="133"/>
      <c r="SFW217" s="133"/>
      <c r="SFX217" s="133"/>
      <c r="SFY217" s="134"/>
      <c r="SFZ217" s="133"/>
      <c r="SGA217" s="133"/>
      <c r="SGB217" s="133"/>
      <c r="SGC217" s="133"/>
      <c r="SGD217" s="133"/>
      <c r="SGE217" s="133"/>
      <c r="SGF217" s="133"/>
      <c r="SGG217" s="133"/>
      <c r="SGH217" s="133"/>
      <c r="SGI217" s="133"/>
      <c r="SGJ217" s="133"/>
      <c r="SGK217" s="133"/>
      <c r="SGL217" s="133"/>
      <c r="SGM217" s="133"/>
      <c r="SGN217" s="133"/>
      <c r="SGO217" s="133"/>
      <c r="SGP217" s="133"/>
      <c r="SGQ217" s="133"/>
      <c r="SGR217" s="133"/>
      <c r="SGS217" s="133"/>
      <c r="SGT217" s="133"/>
      <c r="SGU217" s="134"/>
      <c r="SGV217" s="133"/>
      <c r="SGW217" s="133"/>
      <c r="SGX217" s="133"/>
      <c r="SGY217" s="133"/>
      <c r="SGZ217" s="133"/>
      <c r="SHA217" s="133"/>
      <c r="SHB217" s="133"/>
      <c r="SHC217" s="133"/>
      <c r="SHD217" s="133"/>
      <c r="SHE217" s="133"/>
      <c r="SHF217" s="133"/>
      <c r="SHG217" s="133"/>
      <c r="SHH217" s="133"/>
      <c r="SHI217" s="133"/>
      <c r="SHJ217" s="133"/>
      <c r="SHK217" s="133"/>
      <c r="SHL217" s="133"/>
      <c r="SHM217" s="133"/>
      <c r="SHN217" s="133"/>
      <c r="SHO217" s="133"/>
      <c r="SHP217" s="133"/>
      <c r="SHQ217" s="134"/>
      <c r="SHR217" s="133"/>
      <c r="SHS217" s="133"/>
      <c r="SHT217" s="133"/>
      <c r="SHU217" s="133"/>
      <c r="SHV217" s="133"/>
      <c r="SHW217" s="133"/>
      <c r="SHX217" s="133"/>
      <c r="SHY217" s="133"/>
      <c r="SHZ217" s="133"/>
      <c r="SIA217" s="133"/>
      <c r="SIB217" s="133"/>
      <c r="SIC217" s="133"/>
      <c r="SID217" s="133"/>
      <c r="SIE217" s="133"/>
      <c r="SIF217" s="133"/>
      <c r="SIG217" s="133"/>
      <c r="SIH217" s="133"/>
      <c r="SII217" s="133"/>
      <c r="SIJ217" s="133"/>
      <c r="SIK217" s="133"/>
      <c r="SIL217" s="133"/>
      <c r="SIM217" s="134"/>
      <c r="SIN217" s="133"/>
      <c r="SIO217" s="133"/>
      <c r="SIP217" s="133"/>
      <c r="SIQ217" s="133"/>
      <c r="SIR217" s="133"/>
      <c r="SIS217" s="133"/>
      <c r="SIT217" s="133"/>
      <c r="SIU217" s="133"/>
      <c r="SIV217" s="133"/>
      <c r="SIW217" s="133"/>
      <c r="SIX217" s="133"/>
      <c r="SIY217" s="133"/>
      <c r="SIZ217" s="133"/>
      <c r="SJA217" s="133"/>
      <c r="SJB217" s="133"/>
      <c r="SJC217" s="133"/>
      <c r="SJD217" s="133"/>
      <c r="SJE217" s="133"/>
      <c r="SJF217" s="133"/>
      <c r="SJG217" s="133"/>
      <c r="SJH217" s="133"/>
      <c r="SJI217" s="134"/>
      <c r="SJJ217" s="133"/>
      <c r="SJK217" s="133"/>
      <c r="SJL217" s="133"/>
      <c r="SJM217" s="133"/>
      <c r="SJN217" s="133"/>
      <c r="SJO217" s="133"/>
      <c r="SJP217" s="133"/>
      <c r="SJQ217" s="133"/>
      <c r="SJR217" s="133"/>
      <c r="SJS217" s="133"/>
      <c r="SJT217" s="133"/>
      <c r="SJU217" s="133"/>
      <c r="SJV217" s="133"/>
      <c r="SJW217" s="133"/>
      <c r="SJX217" s="133"/>
      <c r="SJY217" s="133"/>
      <c r="SJZ217" s="133"/>
      <c r="SKA217" s="133"/>
      <c r="SKB217" s="133"/>
      <c r="SKC217" s="133"/>
      <c r="SKD217" s="133"/>
      <c r="SKE217" s="134"/>
      <c r="SKF217" s="133"/>
      <c r="SKG217" s="133"/>
      <c r="SKH217" s="133"/>
      <c r="SKI217" s="133"/>
      <c r="SKJ217" s="133"/>
      <c r="SKK217" s="133"/>
      <c r="SKL217" s="133"/>
      <c r="SKM217" s="133"/>
      <c r="SKN217" s="133"/>
      <c r="SKO217" s="133"/>
      <c r="SKP217" s="133"/>
      <c r="SKQ217" s="133"/>
      <c r="SKR217" s="133"/>
      <c r="SKS217" s="133"/>
      <c r="SKT217" s="133"/>
      <c r="SKU217" s="133"/>
      <c r="SKV217" s="133"/>
      <c r="SKW217" s="133"/>
      <c r="SKX217" s="133"/>
      <c r="SKY217" s="133"/>
      <c r="SKZ217" s="133"/>
      <c r="SLA217" s="134"/>
      <c r="SLB217" s="133"/>
      <c r="SLC217" s="133"/>
      <c r="SLD217" s="133"/>
      <c r="SLE217" s="133"/>
      <c r="SLF217" s="133"/>
      <c r="SLG217" s="133"/>
      <c r="SLH217" s="133"/>
      <c r="SLI217" s="133"/>
      <c r="SLJ217" s="133"/>
      <c r="SLK217" s="133"/>
      <c r="SLL217" s="133"/>
      <c r="SLM217" s="133"/>
      <c r="SLN217" s="133"/>
      <c r="SLO217" s="133"/>
      <c r="SLP217" s="133"/>
      <c r="SLQ217" s="133"/>
      <c r="SLR217" s="133"/>
      <c r="SLS217" s="133"/>
      <c r="SLT217" s="133"/>
      <c r="SLU217" s="133"/>
      <c r="SLV217" s="133"/>
      <c r="SLW217" s="134"/>
      <c r="SLX217" s="133"/>
      <c r="SLY217" s="133"/>
      <c r="SLZ217" s="133"/>
      <c r="SMA217" s="133"/>
      <c r="SMB217" s="133"/>
      <c r="SMC217" s="133"/>
      <c r="SMD217" s="133"/>
      <c r="SME217" s="133"/>
      <c r="SMF217" s="133"/>
      <c r="SMG217" s="133"/>
      <c r="SMH217" s="133"/>
      <c r="SMI217" s="133"/>
      <c r="SMJ217" s="133"/>
      <c r="SMK217" s="133"/>
      <c r="SML217" s="133"/>
      <c r="SMM217" s="133"/>
      <c r="SMN217" s="133"/>
      <c r="SMO217" s="133"/>
      <c r="SMP217" s="133"/>
      <c r="SMQ217" s="133"/>
      <c r="SMR217" s="133"/>
      <c r="SMS217" s="134"/>
      <c r="SMT217" s="133"/>
      <c r="SMU217" s="133"/>
      <c r="SMV217" s="133"/>
      <c r="SMW217" s="133"/>
      <c r="SMX217" s="133"/>
      <c r="SMY217" s="133"/>
      <c r="SMZ217" s="133"/>
      <c r="SNA217" s="133"/>
      <c r="SNB217" s="133"/>
      <c r="SNC217" s="133"/>
      <c r="SND217" s="133"/>
      <c r="SNE217" s="133"/>
      <c r="SNF217" s="133"/>
      <c r="SNG217" s="133"/>
      <c r="SNH217" s="133"/>
      <c r="SNI217" s="133"/>
      <c r="SNJ217" s="133"/>
      <c r="SNK217" s="133"/>
      <c r="SNL217" s="133"/>
      <c r="SNM217" s="133"/>
      <c r="SNN217" s="133"/>
      <c r="SNO217" s="134"/>
      <c r="SNP217" s="133"/>
      <c r="SNQ217" s="133"/>
      <c r="SNR217" s="133"/>
      <c r="SNS217" s="133"/>
      <c r="SNT217" s="133"/>
      <c r="SNU217" s="133"/>
      <c r="SNV217" s="133"/>
      <c r="SNW217" s="133"/>
      <c r="SNX217" s="133"/>
      <c r="SNY217" s="133"/>
      <c r="SNZ217" s="133"/>
      <c r="SOA217" s="133"/>
      <c r="SOB217" s="133"/>
      <c r="SOC217" s="133"/>
      <c r="SOD217" s="133"/>
      <c r="SOE217" s="133"/>
      <c r="SOF217" s="133"/>
      <c r="SOG217" s="133"/>
      <c r="SOH217" s="133"/>
      <c r="SOI217" s="133"/>
      <c r="SOJ217" s="133"/>
      <c r="SOK217" s="134"/>
      <c r="SOL217" s="133"/>
      <c r="SOM217" s="133"/>
      <c r="SON217" s="133"/>
      <c r="SOO217" s="133"/>
      <c r="SOP217" s="133"/>
      <c r="SOQ217" s="133"/>
      <c r="SOR217" s="133"/>
      <c r="SOS217" s="133"/>
      <c r="SOT217" s="133"/>
      <c r="SOU217" s="133"/>
      <c r="SOV217" s="133"/>
      <c r="SOW217" s="133"/>
      <c r="SOX217" s="133"/>
      <c r="SOY217" s="133"/>
      <c r="SOZ217" s="133"/>
      <c r="SPA217" s="133"/>
      <c r="SPB217" s="133"/>
      <c r="SPC217" s="133"/>
      <c r="SPD217" s="133"/>
      <c r="SPE217" s="133"/>
      <c r="SPF217" s="133"/>
      <c r="SPG217" s="134"/>
      <c r="SPH217" s="133"/>
      <c r="SPI217" s="133"/>
      <c r="SPJ217" s="133"/>
      <c r="SPK217" s="133"/>
      <c r="SPL217" s="133"/>
      <c r="SPM217" s="133"/>
      <c r="SPN217" s="133"/>
      <c r="SPO217" s="133"/>
      <c r="SPP217" s="133"/>
      <c r="SPQ217" s="133"/>
      <c r="SPR217" s="133"/>
      <c r="SPS217" s="133"/>
      <c r="SPT217" s="133"/>
      <c r="SPU217" s="133"/>
      <c r="SPV217" s="133"/>
      <c r="SPW217" s="133"/>
      <c r="SPX217" s="133"/>
      <c r="SPY217" s="133"/>
      <c r="SPZ217" s="133"/>
      <c r="SQA217" s="133"/>
      <c r="SQB217" s="133"/>
      <c r="SQC217" s="134"/>
      <c r="SQD217" s="133"/>
      <c r="SQE217" s="133"/>
      <c r="SQF217" s="133"/>
      <c r="SQG217" s="133"/>
      <c r="SQH217" s="133"/>
      <c r="SQI217" s="133"/>
      <c r="SQJ217" s="133"/>
      <c r="SQK217" s="133"/>
      <c r="SQL217" s="133"/>
      <c r="SQM217" s="133"/>
      <c r="SQN217" s="133"/>
      <c r="SQO217" s="133"/>
      <c r="SQP217" s="133"/>
      <c r="SQQ217" s="133"/>
      <c r="SQR217" s="133"/>
      <c r="SQS217" s="133"/>
      <c r="SQT217" s="133"/>
      <c r="SQU217" s="133"/>
      <c r="SQV217" s="133"/>
      <c r="SQW217" s="133"/>
      <c r="SQX217" s="133"/>
      <c r="SQY217" s="134"/>
      <c r="SQZ217" s="133"/>
      <c r="SRA217" s="133"/>
      <c r="SRB217" s="133"/>
      <c r="SRC217" s="133"/>
      <c r="SRD217" s="133"/>
      <c r="SRE217" s="133"/>
      <c r="SRF217" s="133"/>
      <c r="SRG217" s="133"/>
      <c r="SRH217" s="133"/>
      <c r="SRI217" s="133"/>
      <c r="SRJ217" s="133"/>
      <c r="SRK217" s="133"/>
      <c r="SRL217" s="133"/>
      <c r="SRM217" s="133"/>
      <c r="SRN217" s="133"/>
      <c r="SRO217" s="133"/>
      <c r="SRP217" s="133"/>
      <c r="SRQ217" s="133"/>
      <c r="SRR217" s="133"/>
      <c r="SRS217" s="133"/>
      <c r="SRT217" s="133"/>
      <c r="SRU217" s="134"/>
      <c r="SRV217" s="133"/>
      <c r="SRW217" s="133"/>
      <c r="SRX217" s="133"/>
      <c r="SRY217" s="133"/>
      <c r="SRZ217" s="133"/>
      <c r="SSA217" s="133"/>
      <c r="SSB217" s="133"/>
      <c r="SSC217" s="133"/>
      <c r="SSD217" s="133"/>
      <c r="SSE217" s="133"/>
      <c r="SSF217" s="133"/>
      <c r="SSG217" s="133"/>
      <c r="SSH217" s="133"/>
      <c r="SSI217" s="133"/>
      <c r="SSJ217" s="133"/>
      <c r="SSK217" s="133"/>
      <c r="SSL217" s="133"/>
      <c r="SSM217" s="133"/>
      <c r="SSN217" s="133"/>
      <c r="SSO217" s="133"/>
      <c r="SSP217" s="133"/>
      <c r="SSQ217" s="134"/>
      <c r="SSR217" s="133"/>
      <c r="SSS217" s="133"/>
      <c r="SST217" s="133"/>
      <c r="SSU217" s="133"/>
      <c r="SSV217" s="133"/>
      <c r="SSW217" s="133"/>
      <c r="SSX217" s="133"/>
      <c r="SSY217" s="133"/>
      <c r="SSZ217" s="133"/>
      <c r="STA217" s="133"/>
      <c r="STB217" s="133"/>
      <c r="STC217" s="133"/>
      <c r="STD217" s="133"/>
      <c r="STE217" s="133"/>
      <c r="STF217" s="133"/>
      <c r="STG217" s="133"/>
      <c r="STH217" s="133"/>
      <c r="STI217" s="133"/>
      <c r="STJ217" s="133"/>
      <c r="STK217" s="133"/>
      <c r="STL217" s="133"/>
      <c r="STM217" s="134"/>
      <c r="STN217" s="133"/>
      <c r="STO217" s="133"/>
      <c r="STP217" s="133"/>
      <c r="STQ217" s="133"/>
      <c r="STR217" s="133"/>
      <c r="STS217" s="133"/>
      <c r="STT217" s="133"/>
      <c r="STU217" s="133"/>
      <c r="STV217" s="133"/>
      <c r="STW217" s="133"/>
      <c r="STX217" s="133"/>
      <c r="STY217" s="133"/>
      <c r="STZ217" s="133"/>
      <c r="SUA217" s="133"/>
      <c r="SUB217" s="133"/>
      <c r="SUC217" s="133"/>
      <c r="SUD217" s="133"/>
      <c r="SUE217" s="133"/>
      <c r="SUF217" s="133"/>
      <c r="SUG217" s="133"/>
      <c r="SUH217" s="133"/>
      <c r="SUI217" s="134"/>
      <c r="SUJ217" s="133"/>
      <c r="SUK217" s="133"/>
      <c r="SUL217" s="133"/>
      <c r="SUM217" s="133"/>
      <c r="SUN217" s="133"/>
      <c r="SUO217" s="133"/>
      <c r="SUP217" s="133"/>
      <c r="SUQ217" s="133"/>
      <c r="SUR217" s="133"/>
      <c r="SUS217" s="133"/>
      <c r="SUT217" s="133"/>
      <c r="SUU217" s="133"/>
      <c r="SUV217" s="133"/>
      <c r="SUW217" s="133"/>
      <c r="SUX217" s="133"/>
      <c r="SUY217" s="133"/>
      <c r="SUZ217" s="133"/>
      <c r="SVA217" s="133"/>
      <c r="SVB217" s="133"/>
      <c r="SVC217" s="133"/>
      <c r="SVD217" s="133"/>
      <c r="SVE217" s="134"/>
      <c r="SVF217" s="133"/>
      <c r="SVG217" s="133"/>
      <c r="SVH217" s="133"/>
      <c r="SVI217" s="133"/>
      <c r="SVJ217" s="133"/>
      <c r="SVK217" s="133"/>
      <c r="SVL217" s="133"/>
      <c r="SVM217" s="133"/>
      <c r="SVN217" s="133"/>
      <c r="SVO217" s="133"/>
      <c r="SVP217" s="133"/>
      <c r="SVQ217" s="133"/>
      <c r="SVR217" s="133"/>
      <c r="SVS217" s="133"/>
      <c r="SVT217" s="133"/>
      <c r="SVU217" s="133"/>
      <c r="SVV217" s="133"/>
      <c r="SVW217" s="133"/>
      <c r="SVX217" s="133"/>
      <c r="SVY217" s="133"/>
      <c r="SVZ217" s="133"/>
      <c r="SWA217" s="134"/>
      <c r="SWB217" s="133"/>
      <c r="SWC217" s="133"/>
      <c r="SWD217" s="133"/>
      <c r="SWE217" s="133"/>
      <c r="SWF217" s="133"/>
      <c r="SWG217" s="133"/>
      <c r="SWH217" s="133"/>
      <c r="SWI217" s="133"/>
      <c r="SWJ217" s="133"/>
      <c r="SWK217" s="133"/>
      <c r="SWL217" s="133"/>
      <c r="SWM217" s="133"/>
      <c r="SWN217" s="133"/>
      <c r="SWO217" s="133"/>
      <c r="SWP217" s="133"/>
      <c r="SWQ217" s="133"/>
      <c r="SWR217" s="133"/>
      <c r="SWS217" s="133"/>
      <c r="SWT217" s="133"/>
      <c r="SWU217" s="133"/>
      <c r="SWV217" s="133"/>
      <c r="SWW217" s="134"/>
      <c r="SWX217" s="133"/>
      <c r="SWY217" s="133"/>
      <c r="SWZ217" s="133"/>
      <c r="SXA217" s="133"/>
      <c r="SXB217" s="133"/>
      <c r="SXC217" s="133"/>
      <c r="SXD217" s="133"/>
      <c r="SXE217" s="133"/>
      <c r="SXF217" s="133"/>
      <c r="SXG217" s="133"/>
      <c r="SXH217" s="133"/>
      <c r="SXI217" s="133"/>
      <c r="SXJ217" s="133"/>
      <c r="SXK217" s="133"/>
      <c r="SXL217" s="133"/>
      <c r="SXM217" s="133"/>
      <c r="SXN217" s="133"/>
      <c r="SXO217" s="133"/>
      <c r="SXP217" s="133"/>
      <c r="SXQ217" s="133"/>
      <c r="SXR217" s="133"/>
      <c r="SXS217" s="134"/>
      <c r="SXT217" s="133"/>
      <c r="SXU217" s="133"/>
      <c r="SXV217" s="133"/>
      <c r="SXW217" s="133"/>
      <c r="SXX217" s="133"/>
      <c r="SXY217" s="133"/>
      <c r="SXZ217" s="133"/>
      <c r="SYA217" s="133"/>
      <c r="SYB217" s="133"/>
      <c r="SYC217" s="133"/>
      <c r="SYD217" s="133"/>
      <c r="SYE217" s="133"/>
      <c r="SYF217" s="133"/>
      <c r="SYG217" s="133"/>
      <c r="SYH217" s="133"/>
      <c r="SYI217" s="133"/>
      <c r="SYJ217" s="133"/>
      <c r="SYK217" s="133"/>
      <c r="SYL217" s="133"/>
      <c r="SYM217" s="133"/>
      <c r="SYN217" s="133"/>
      <c r="SYO217" s="134"/>
      <c r="SYP217" s="133"/>
      <c r="SYQ217" s="133"/>
      <c r="SYR217" s="133"/>
      <c r="SYS217" s="133"/>
      <c r="SYT217" s="133"/>
      <c r="SYU217" s="133"/>
      <c r="SYV217" s="133"/>
      <c r="SYW217" s="133"/>
      <c r="SYX217" s="133"/>
      <c r="SYY217" s="133"/>
      <c r="SYZ217" s="133"/>
      <c r="SZA217" s="133"/>
      <c r="SZB217" s="133"/>
      <c r="SZC217" s="133"/>
      <c r="SZD217" s="133"/>
      <c r="SZE217" s="133"/>
      <c r="SZF217" s="133"/>
      <c r="SZG217" s="133"/>
      <c r="SZH217" s="133"/>
      <c r="SZI217" s="133"/>
      <c r="SZJ217" s="133"/>
      <c r="SZK217" s="134"/>
      <c r="SZL217" s="133"/>
      <c r="SZM217" s="133"/>
      <c r="SZN217" s="133"/>
      <c r="SZO217" s="133"/>
      <c r="SZP217" s="133"/>
      <c r="SZQ217" s="133"/>
      <c r="SZR217" s="133"/>
      <c r="SZS217" s="133"/>
      <c r="SZT217" s="133"/>
      <c r="SZU217" s="133"/>
      <c r="SZV217" s="133"/>
      <c r="SZW217" s="133"/>
      <c r="SZX217" s="133"/>
      <c r="SZY217" s="133"/>
      <c r="SZZ217" s="133"/>
      <c r="TAA217" s="133"/>
      <c r="TAB217" s="133"/>
      <c r="TAC217" s="133"/>
      <c r="TAD217" s="133"/>
      <c r="TAE217" s="133"/>
      <c r="TAF217" s="133"/>
      <c r="TAG217" s="134"/>
      <c r="TAH217" s="133"/>
      <c r="TAI217" s="133"/>
      <c r="TAJ217" s="133"/>
      <c r="TAK217" s="133"/>
      <c r="TAL217" s="133"/>
      <c r="TAM217" s="133"/>
      <c r="TAN217" s="133"/>
      <c r="TAO217" s="133"/>
      <c r="TAP217" s="133"/>
      <c r="TAQ217" s="133"/>
      <c r="TAR217" s="133"/>
      <c r="TAS217" s="133"/>
      <c r="TAT217" s="133"/>
      <c r="TAU217" s="133"/>
      <c r="TAV217" s="133"/>
      <c r="TAW217" s="133"/>
      <c r="TAX217" s="133"/>
      <c r="TAY217" s="133"/>
      <c r="TAZ217" s="133"/>
      <c r="TBA217" s="133"/>
      <c r="TBB217" s="133"/>
      <c r="TBC217" s="134"/>
      <c r="TBD217" s="133"/>
      <c r="TBE217" s="133"/>
      <c r="TBF217" s="133"/>
      <c r="TBG217" s="133"/>
      <c r="TBH217" s="133"/>
      <c r="TBI217" s="133"/>
      <c r="TBJ217" s="133"/>
      <c r="TBK217" s="133"/>
      <c r="TBL217" s="133"/>
      <c r="TBM217" s="133"/>
      <c r="TBN217" s="133"/>
      <c r="TBO217" s="133"/>
      <c r="TBP217" s="133"/>
      <c r="TBQ217" s="133"/>
      <c r="TBR217" s="133"/>
      <c r="TBS217" s="133"/>
      <c r="TBT217" s="133"/>
      <c r="TBU217" s="133"/>
      <c r="TBV217" s="133"/>
      <c r="TBW217" s="133"/>
      <c r="TBX217" s="133"/>
      <c r="TBY217" s="134"/>
      <c r="TBZ217" s="133"/>
      <c r="TCA217" s="133"/>
      <c r="TCB217" s="133"/>
      <c r="TCC217" s="133"/>
      <c r="TCD217" s="133"/>
      <c r="TCE217" s="133"/>
      <c r="TCF217" s="133"/>
      <c r="TCG217" s="133"/>
      <c r="TCH217" s="133"/>
      <c r="TCI217" s="133"/>
      <c r="TCJ217" s="133"/>
      <c r="TCK217" s="133"/>
      <c r="TCL217" s="133"/>
      <c r="TCM217" s="133"/>
      <c r="TCN217" s="133"/>
      <c r="TCO217" s="133"/>
      <c r="TCP217" s="133"/>
      <c r="TCQ217" s="133"/>
      <c r="TCR217" s="133"/>
      <c r="TCS217" s="133"/>
      <c r="TCT217" s="133"/>
      <c r="TCU217" s="134"/>
      <c r="TCV217" s="133"/>
      <c r="TCW217" s="133"/>
      <c r="TCX217" s="133"/>
      <c r="TCY217" s="133"/>
      <c r="TCZ217" s="133"/>
      <c r="TDA217" s="133"/>
      <c r="TDB217" s="133"/>
      <c r="TDC217" s="133"/>
      <c r="TDD217" s="133"/>
      <c r="TDE217" s="133"/>
      <c r="TDF217" s="133"/>
      <c r="TDG217" s="133"/>
      <c r="TDH217" s="133"/>
      <c r="TDI217" s="133"/>
      <c r="TDJ217" s="133"/>
      <c r="TDK217" s="133"/>
      <c r="TDL217" s="133"/>
      <c r="TDM217" s="133"/>
      <c r="TDN217" s="133"/>
      <c r="TDO217" s="133"/>
      <c r="TDP217" s="133"/>
      <c r="TDQ217" s="134"/>
      <c r="TDR217" s="133"/>
      <c r="TDS217" s="133"/>
      <c r="TDT217" s="133"/>
      <c r="TDU217" s="133"/>
      <c r="TDV217" s="133"/>
      <c r="TDW217" s="133"/>
      <c r="TDX217" s="133"/>
      <c r="TDY217" s="133"/>
      <c r="TDZ217" s="133"/>
      <c r="TEA217" s="133"/>
      <c r="TEB217" s="133"/>
      <c r="TEC217" s="133"/>
      <c r="TED217" s="133"/>
      <c r="TEE217" s="133"/>
      <c r="TEF217" s="133"/>
      <c r="TEG217" s="133"/>
      <c r="TEH217" s="133"/>
      <c r="TEI217" s="133"/>
      <c r="TEJ217" s="133"/>
      <c r="TEK217" s="133"/>
      <c r="TEL217" s="133"/>
      <c r="TEM217" s="134"/>
      <c r="TEN217" s="133"/>
      <c r="TEO217" s="133"/>
      <c r="TEP217" s="133"/>
      <c r="TEQ217" s="133"/>
      <c r="TER217" s="133"/>
      <c r="TES217" s="133"/>
      <c r="TET217" s="133"/>
      <c r="TEU217" s="133"/>
      <c r="TEV217" s="133"/>
      <c r="TEW217" s="133"/>
      <c r="TEX217" s="133"/>
      <c r="TEY217" s="133"/>
      <c r="TEZ217" s="133"/>
      <c r="TFA217" s="133"/>
      <c r="TFB217" s="133"/>
      <c r="TFC217" s="133"/>
      <c r="TFD217" s="133"/>
      <c r="TFE217" s="133"/>
      <c r="TFF217" s="133"/>
      <c r="TFG217" s="133"/>
      <c r="TFH217" s="133"/>
      <c r="TFI217" s="134"/>
      <c r="TFJ217" s="133"/>
      <c r="TFK217" s="133"/>
      <c r="TFL217" s="133"/>
      <c r="TFM217" s="133"/>
      <c r="TFN217" s="133"/>
      <c r="TFO217" s="133"/>
      <c r="TFP217" s="133"/>
      <c r="TFQ217" s="133"/>
      <c r="TFR217" s="133"/>
      <c r="TFS217" s="133"/>
      <c r="TFT217" s="133"/>
      <c r="TFU217" s="133"/>
      <c r="TFV217" s="133"/>
      <c r="TFW217" s="133"/>
      <c r="TFX217" s="133"/>
      <c r="TFY217" s="133"/>
      <c r="TFZ217" s="133"/>
      <c r="TGA217" s="133"/>
      <c r="TGB217" s="133"/>
      <c r="TGC217" s="133"/>
      <c r="TGD217" s="133"/>
      <c r="TGE217" s="134"/>
      <c r="TGF217" s="133"/>
      <c r="TGG217" s="133"/>
      <c r="TGH217" s="133"/>
      <c r="TGI217" s="133"/>
      <c r="TGJ217" s="133"/>
      <c r="TGK217" s="133"/>
      <c r="TGL217" s="133"/>
      <c r="TGM217" s="133"/>
      <c r="TGN217" s="133"/>
      <c r="TGO217" s="133"/>
      <c r="TGP217" s="133"/>
      <c r="TGQ217" s="133"/>
      <c r="TGR217" s="133"/>
      <c r="TGS217" s="133"/>
      <c r="TGT217" s="133"/>
      <c r="TGU217" s="133"/>
      <c r="TGV217" s="133"/>
      <c r="TGW217" s="133"/>
      <c r="TGX217" s="133"/>
      <c r="TGY217" s="133"/>
      <c r="TGZ217" s="133"/>
      <c r="THA217" s="134"/>
      <c r="THB217" s="133"/>
      <c r="THC217" s="133"/>
      <c r="THD217" s="133"/>
      <c r="THE217" s="133"/>
      <c r="THF217" s="133"/>
      <c r="THG217" s="133"/>
      <c r="THH217" s="133"/>
      <c r="THI217" s="133"/>
      <c r="THJ217" s="133"/>
      <c r="THK217" s="133"/>
      <c r="THL217" s="133"/>
      <c r="THM217" s="133"/>
      <c r="THN217" s="133"/>
      <c r="THO217" s="133"/>
      <c r="THP217" s="133"/>
      <c r="THQ217" s="133"/>
      <c r="THR217" s="133"/>
      <c r="THS217" s="133"/>
      <c r="THT217" s="133"/>
      <c r="THU217" s="133"/>
      <c r="THV217" s="133"/>
      <c r="THW217" s="134"/>
      <c r="THX217" s="133"/>
      <c r="THY217" s="133"/>
      <c r="THZ217" s="133"/>
      <c r="TIA217" s="133"/>
      <c r="TIB217" s="133"/>
      <c r="TIC217" s="133"/>
      <c r="TID217" s="133"/>
      <c r="TIE217" s="133"/>
      <c r="TIF217" s="133"/>
      <c r="TIG217" s="133"/>
      <c r="TIH217" s="133"/>
      <c r="TII217" s="133"/>
      <c r="TIJ217" s="133"/>
      <c r="TIK217" s="133"/>
      <c r="TIL217" s="133"/>
      <c r="TIM217" s="133"/>
      <c r="TIN217" s="133"/>
      <c r="TIO217" s="133"/>
      <c r="TIP217" s="133"/>
      <c r="TIQ217" s="133"/>
      <c r="TIR217" s="133"/>
      <c r="TIS217" s="134"/>
      <c r="TIT217" s="133"/>
      <c r="TIU217" s="133"/>
      <c r="TIV217" s="133"/>
      <c r="TIW217" s="133"/>
      <c r="TIX217" s="133"/>
      <c r="TIY217" s="133"/>
      <c r="TIZ217" s="133"/>
      <c r="TJA217" s="133"/>
      <c r="TJB217" s="133"/>
      <c r="TJC217" s="133"/>
      <c r="TJD217" s="133"/>
      <c r="TJE217" s="133"/>
      <c r="TJF217" s="133"/>
      <c r="TJG217" s="133"/>
      <c r="TJH217" s="133"/>
      <c r="TJI217" s="133"/>
      <c r="TJJ217" s="133"/>
      <c r="TJK217" s="133"/>
      <c r="TJL217" s="133"/>
      <c r="TJM217" s="133"/>
      <c r="TJN217" s="133"/>
      <c r="TJO217" s="134"/>
      <c r="TJP217" s="133"/>
      <c r="TJQ217" s="133"/>
      <c r="TJR217" s="133"/>
      <c r="TJS217" s="133"/>
      <c r="TJT217" s="133"/>
      <c r="TJU217" s="133"/>
      <c r="TJV217" s="133"/>
      <c r="TJW217" s="133"/>
      <c r="TJX217" s="133"/>
      <c r="TJY217" s="133"/>
      <c r="TJZ217" s="133"/>
      <c r="TKA217" s="133"/>
      <c r="TKB217" s="133"/>
      <c r="TKC217" s="133"/>
      <c r="TKD217" s="133"/>
      <c r="TKE217" s="133"/>
      <c r="TKF217" s="133"/>
      <c r="TKG217" s="133"/>
      <c r="TKH217" s="133"/>
      <c r="TKI217" s="133"/>
      <c r="TKJ217" s="133"/>
      <c r="TKK217" s="134"/>
      <c r="TKL217" s="133"/>
      <c r="TKM217" s="133"/>
      <c r="TKN217" s="133"/>
      <c r="TKO217" s="133"/>
      <c r="TKP217" s="133"/>
      <c r="TKQ217" s="133"/>
      <c r="TKR217" s="133"/>
      <c r="TKS217" s="133"/>
      <c r="TKT217" s="133"/>
      <c r="TKU217" s="133"/>
      <c r="TKV217" s="133"/>
      <c r="TKW217" s="133"/>
      <c r="TKX217" s="133"/>
      <c r="TKY217" s="133"/>
      <c r="TKZ217" s="133"/>
      <c r="TLA217" s="133"/>
      <c r="TLB217" s="133"/>
      <c r="TLC217" s="133"/>
      <c r="TLD217" s="133"/>
      <c r="TLE217" s="133"/>
      <c r="TLF217" s="133"/>
      <c r="TLG217" s="134"/>
      <c r="TLH217" s="133"/>
      <c r="TLI217" s="133"/>
      <c r="TLJ217" s="133"/>
      <c r="TLK217" s="133"/>
      <c r="TLL217" s="133"/>
      <c r="TLM217" s="133"/>
      <c r="TLN217" s="133"/>
      <c r="TLO217" s="133"/>
      <c r="TLP217" s="133"/>
      <c r="TLQ217" s="133"/>
      <c r="TLR217" s="133"/>
      <c r="TLS217" s="133"/>
      <c r="TLT217" s="133"/>
      <c r="TLU217" s="133"/>
      <c r="TLV217" s="133"/>
      <c r="TLW217" s="133"/>
      <c r="TLX217" s="133"/>
      <c r="TLY217" s="133"/>
      <c r="TLZ217" s="133"/>
      <c r="TMA217" s="133"/>
      <c r="TMB217" s="133"/>
      <c r="TMC217" s="134"/>
      <c r="TMD217" s="133"/>
      <c r="TME217" s="133"/>
      <c r="TMF217" s="133"/>
      <c r="TMG217" s="133"/>
      <c r="TMH217" s="133"/>
      <c r="TMI217" s="133"/>
      <c r="TMJ217" s="133"/>
      <c r="TMK217" s="133"/>
      <c r="TML217" s="133"/>
      <c r="TMM217" s="133"/>
      <c r="TMN217" s="133"/>
      <c r="TMO217" s="133"/>
      <c r="TMP217" s="133"/>
      <c r="TMQ217" s="133"/>
      <c r="TMR217" s="133"/>
      <c r="TMS217" s="133"/>
      <c r="TMT217" s="133"/>
      <c r="TMU217" s="133"/>
      <c r="TMV217" s="133"/>
      <c r="TMW217" s="133"/>
      <c r="TMX217" s="133"/>
      <c r="TMY217" s="134"/>
      <c r="TMZ217" s="133"/>
      <c r="TNA217" s="133"/>
      <c r="TNB217" s="133"/>
      <c r="TNC217" s="133"/>
      <c r="TND217" s="133"/>
      <c r="TNE217" s="133"/>
      <c r="TNF217" s="133"/>
      <c r="TNG217" s="133"/>
      <c r="TNH217" s="133"/>
      <c r="TNI217" s="133"/>
      <c r="TNJ217" s="133"/>
      <c r="TNK217" s="133"/>
      <c r="TNL217" s="133"/>
      <c r="TNM217" s="133"/>
      <c r="TNN217" s="133"/>
      <c r="TNO217" s="133"/>
      <c r="TNP217" s="133"/>
      <c r="TNQ217" s="133"/>
      <c r="TNR217" s="133"/>
      <c r="TNS217" s="133"/>
      <c r="TNT217" s="133"/>
      <c r="TNU217" s="134"/>
      <c r="TNV217" s="133"/>
      <c r="TNW217" s="133"/>
      <c r="TNX217" s="133"/>
      <c r="TNY217" s="133"/>
      <c r="TNZ217" s="133"/>
      <c r="TOA217" s="133"/>
      <c r="TOB217" s="133"/>
      <c r="TOC217" s="133"/>
      <c r="TOD217" s="133"/>
      <c r="TOE217" s="133"/>
      <c r="TOF217" s="133"/>
      <c r="TOG217" s="133"/>
      <c r="TOH217" s="133"/>
      <c r="TOI217" s="133"/>
      <c r="TOJ217" s="133"/>
      <c r="TOK217" s="133"/>
      <c r="TOL217" s="133"/>
      <c r="TOM217" s="133"/>
      <c r="TON217" s="133"/>
      <c r="TOO217" s="133"/>
      <c r="TOP217" s="133"/>
      <c r="TOQ217" s="134"/>
      <c r="TOR217" s="133"/>
      <c r="TOS217" s="133"/>
      <c r="TOT217" s="133"/>
      <c r="TOU217" s="133"/>
      <c r="TOV217" s="133"/>
      <c r="TOW217" s="133"/>
      <c r="TOX217" s="133"/>
      <c r="TOY217" s="133"/>
      <c r="TOZ217" s="133"/>
      <c r="TPA217" s="133"/>
      <c r="TPB217" s="133"/>
      <c r="TPC217" s="133"/>
      <c r="TPD217" s="133"/>
      <c r="TPE217" s="133"/>
      <c r="TPF217" s="133"/>
      <c r="TPG217" s="133"/>
      <c r="TPH217" s="133"/>
      <c r="TPI217" s="133"/>
      <c r="TPJ217" s="133"/>
      <c r="TPK217" s="133"/>
      <c r="TPL217" s="133"/>
      <c r="TPM217" s="134"/>
      <c r="TPN217" s="133"/>
      <c r="TPO217" s="133"/>
      <c r="TPP217" s="133"/>
      <c r="TPQ217" s="133"/>
      <c r="TPR217" s="133"/>
      <c r="TPS217" s="133"/>
      <c r="TPT217" s="133"/>
      <c r="TPU217" s="133"/>
      <c r="TPV217" s="133"/>
      <c r="TPW217" s="133"/>
      <c r="TPX217" s="133"/>
      <c r="TPY217" s="133"/>
      <c r="TPZ217" s="133"/>
      <c r="TQA217" s="133"/>
      <c r="TQB217" s="133"/>
      <c r="TQC217" s="133"/>
      <c r="TQD217" s="133"/>
      <c r="TQE217" s="133"/>
      <c r="TQF217" s="133"/>
      <c r="TQG217" s="133"/>
      <c r="TQH217" s="133"/>
      <c r="TQI217" s="134"/>
      <c r="TQJ217" s="133"/>
      <c r="TQK217" s="133"/>
      <c r="TQL217" s="133"/>
      <c r="TQM217" s="133"/>
      <c r="TQN217" s="133"/>
      <c r="TQO217" s="133"/>
      <c r="TQP217" s="133"/>
      <c r="TQQ217" s="133"/>
      <c r="TQR217" s="133"/>
      <c r="TQS217" s="133"/>
      <c r="TQT217" s="133"/>
      <c r="TQU217" s="133"/>
      <c r="TQV217" s="133"/>
      <c r="TQW217" s="133"/>
      <c r="TQX217" s="133"/>
      <c r="TQY217" s="133"/>
      <c r="TQZ217" s="133"/>
      <c r="TRA217" s="133"/>
      <c r="TRB217" s="133"/>
      <c r="TRC217" s="133"/>
      <c r="TRD217" s="133"/>
      <c r="TRE217" s="134"/>
      <c r="TRF217" s="133"/>
      <c r="TRG217" s="133"/>
      <c r="TRH217" s="133"/>
      <c r="TRI217" s="133"/>
      <c r="TRJ217" s="133"/>
      <c r="TRK217" s="133"/>
      <c r="TRL217" s="133"/>
      <c r="TRM217" s="133"/>
      <c r="TRN217" s="133"/>
      <c r="TRO217" s="133"/>
      <c r="TRP217" s="133"/>
      <c r="TRQ217" s="133"/>
      <c r="TRR217" s="133"/>
      <c r="TRS217" s="133"/>
      <c r="TRT217" s="133"/>
      <c r="TRU217" s="133"/>
      <c r="TRV217" s="133"/>
      <c r="TRW217" s="133"/>
      <c r="TRX217" s="133"/>
      <c r="TRY217" s="133"/>
      <c r="TRZ217" s="133"/>
      <c r="TSA217" s="134"/>
      <c r="TSB217" s="133"/>
      <c r="TSC217" s="133"/>
      <c r="TSD217" s="133"/>
      <c r="TSE217" s="133"/>
      <c r="TSF217" s="133"/>
      <c r="TSG217" s="133"/>
      <c r="TSH217" s="133"/>
      <c r="TSI217" s="133"/>
      <c r="TSJ217" s="133"/>
      <c r="TSK217" s="133"/>
      <c r="TSL217" s="133"/>
      <c r="TSM217" s="133"/>
      <c r="TSN217" s="133"/>
      <c r="TSO217" s="133"/>
      <c r="TSP217" s="133"/>
      <c r="TSQ217" s="133"/>
      <c r="TSR217" s="133"/>
      <c r="TSS217" s="133"/>
      <c r="TST217" s="133"/>
      <c r="TSU217" s="133"/>
      <c r="TSV217" s="133"/>
      <c r="TSW217" s="134"/>
      <c r="TSX217" s="133"/>
      <c r="TSY217" s="133"/>
      <c r="TSZ217" s="133"/>
      <c r="TTA217" s="133"/>
      <c r="TTB217" s="133"/>
      <c r="TTC217" s="133"/>
      <c r="TTD217" s="133"/>
      <c r="TTE217" s="133"/>
      <c r="TTF217" s="133"/>
      <c r="TTG217" s="133"/>
      <c r="TTH217" s="133"/>
      <c r="TTI217" s="133"/>
      <c r="TTJ217" s="133"/>
      <c r="TTK217" s="133"/>
      <c r="TTL217" s="133"/>
      <c r="TTM217" s="133"/>
      <c r="TTN217" s="133"/>
      <c r="TTO217" s="133"/>
      <c r="TTP217" s="133"/>
      <c r="TTQ217" s="133"/>
      <c r="TTR217" s="133"/>
      <c r="TTS217" s="134"/>
      <c r="TTT217" s="133"/>
      <c r="TTU217" s="133"/>
      <c r="TTV217" s="133"/>
      <c r="TTW217" s="133"/>
      <c r="TTX217" s="133"/>
      <c r="TTY217" s="133"/>
      <c r="TTZ217" s="133"/>
      <c r="TUA217" s="133"/>
      <c r="TUB217" s="133"/>
      <c r="TUC217" s="133"/>
      <c r="TUD217" s="133"/>
      <c r="TUE217" s="133"/>
      <c r="TUF217" s="133"/>
      <c r="TUG217" s="133"/>
      <c r="TUH217" s="133"/>
      <c r="TUI217" s="133"/>
      <c r="TUJ217" s="133"/>
      <c r="TUK217" s="133"/>
      <c r="TUL217" s="133"/>
      <c r="TUM217" s="133"/>
      <c r="TUN217" s="133"/>
      <c r="TUO217" s="134"/>
      <c r="TUP217" s="133"/>
      <c r="TUQ217" s="133"/>
      <c r="TUR217" s="133"/>
      <c r="TUS217" s="133"/>
      <c r="TUT217" s="133"/>
      <c r="TUU217" s="133"/>
      <c r="TUV217" s="133"/>
      <c r="TUW217" s="133"/>
      <c r="TUX217" s="133"/>
      <c r="TUY217" s="133"/>
      <c r="TUZ217" s="133"/>
      <c r="TVA217" s="133"/>
      <c r="TVB217" s="133"/>
      <c r="TVC217" s="133"/>
      <c r="TVD217" s="133"/>
      <c r="TVE217" s="133"/>
      <c r="TVF217" s="133"/>
      <c r="TVG217" s="133"/>
      <c r="TVH217" s="133"/>
      <c r="TVI217" s="133"/>
      <c r="TVJ217" s="133"/>
      <c r="TVK217" s="134"/>
      <c r="TVL217" s="133"/>
      <c r="TVM217" s="133"/>
      <c r="TVN217" s="133"/>
      <c r="TVO217" s="133"/>
      <c r="TVP217" s="133"/>
      <c r="TVQ217" s="133"/>
      <c r="TVR217" s="133"/>
      <c r="TVS217" s="133"/>
      <c r="TVT217" s="133"/>
      <c r="TVU217" s="133"/>
      <c r="TVV217" s="133"/>
      <c r="TVW217" s="133"/>
      <c r="TVX217" s="133"/>
      <c r="TVY217" s="133"/>
      <c r="TVZ217" s="133"/>
      <c r="TWA217" s="133"/>
      <c r="TWB217" s="133"/>
      <c r="TWC217" s="133"/>
      <c r="TWD217" s="133"/>
      <c r="TWE217" s="133"/>
      <c r="TWF217" s="133"/>
      <c r="TWG217" s="134"/>
      <c r="TWH217" s="133"/>
      <c r="TWI217" s="133"/>
      <c r="TWJ217" s="133"/>
      <c r="TWK217" s="133"/>
      <c r="TWL217" s="133"/>
      <c r="TWM217" s="133"/>
      <c r="TWN217" s="133"/>
      <c r="TWO217" s="133"/>
      <c r="TWP217" s="133"/>
      <c r="TWQ217" s="133"/>
      <c r="TWR217" s="133"/>
      <c r="TWS217" s="133"/>
      <c r="TWT217" s="133"/>
      <c r="TWU217" s="133"/>
      <c r="TWV217" s="133"/>
      <c r="TWW217" s="133"/>
      <c r="TWX217" s="133"/>
      <c r="TWY217" s="133"/>
      <c r="TWZ217" s="133"/>
      <c r="TXA217" s="133"/>
      <c r="TXB217" s="133"/>
      <c r="TXC217" s="134"/>
      <c r="TXD217" s="133"/>
      <c r="TXE217" s="133"/>
      <c r="TXF217" s="133"/>
      <c r="TXG217" s="133"/>
      <c r="TXH217" s="133"/>
      <c r="TXI217" s="133"/>
      <c r="TXJ217" s="133"/>
      <c r="TXK217" s="133"/>
      <c r="TXL217" s="133"/>
      <c r="TXM217" s="133"/>
      <c r="TXN217" s="133"/>
      <c r="TXO217" s="133"/>
      <c r="TXP217" s="133"/>
      <c r="TXQ217" s="133"/>
      <c r="TXR217" s="133"/>
      <c r="TXS217" s="133"/>
      <c r="TXT217" s="133"/>
      <c r="TXU217" s="133"/>
      <c r="TXV217" s="133"/>
      <c r="TXW217" s="133"/>
      <c r="TXX217" s="133"/>
      <c r="TXY217" s="134"/>
      <c r="TXZ217" s="133"/>
      <c r="TYA217" s="133"/>
      <c r="TYB217" s="133"/>
      <c r="TYC217" s="133"/>
      <c r="TYD217" s="133"/>
      <c r="TYE217" s="133"/>
      <c r="TYF217" s="133"/>
      <c r="TYG217" s="133"/>
      <c r="TYH217" s="133"/>
      <c r="TYI217" s="133"/>
      <c r="TYJ217" s="133"/>
      <c r="TYK217" s="133"/>
      <c r="TYL217" s="133"/>
      <c r="TYM217" s="133"/>
      <c r="TYN217" s="133"/>
      <c r="TYO217" s="133"/>
      <c r="TYP217" s="133"/>
      <c r="TYQ217" s="133"/>
      <c r="TYR217" s="133"/>
      <c r="TYS217" s="133"/>
      <c r="TYT217" s="133"/>
      <c r="TYU217" s="134"/>
      <c r="TYV217" s="133"/>
      <c r="TYW217" s="133"/>
      <c r="TYX217" s="133"/>
      <c r="TYY217" s="133"/>
      <c r="TYZ217" s="133"/>
      <c r="TZA217" s="133"/>
      <c r="TZB217" s="133"/>
      <c r="TZC217" s="133"/>
      <c r="TZD217" s="133"/>
      <c r="TZE217" s="133"/>
      <c r="TZF217" s="133"/>
      <c r="TZG217" s="133"/>
      <c r="TZH217" s="133"/>
      <c r="TZI217" s="133"/>
      <c r="TZJ217" s="133"/>
      <c r="TZK217" s="133"/>
      <c r="TZL217" s="133"/>
      <c r="TZM217" s="133"/>
      <c r="TZN217" s="133"/>
      <c r="TZO217" s="133"/>
      <c r="TZP217" s="133"/>
      <c r="TZQ217" s="134"/>
      <c r="TZR217" s="133"/>
      <c r="TZS217" s="133"/>
      <c r="TZT217" s="133"/>
      <c r="TZU217" s="133"/>
      <c r="TZV217" s="133"/>
      <c r="TZW217" s="133"/>
      <c r="TZX217" s="133"/>
      <c r="TZY217" s="133"/>
      <c r="TZZ217" s="133"/>
      <c r="UAA217" s="133"/>
      <c r="UAB217" s="133"/>
      <c r="UAC217" s="133"/>
      <c r="UAD217" s="133"/>
      <c r="UAE217" s="133"/>
      <c r="UAF217" s="133"/>
      <c r="UAG217" s="133"/>
      <c r="UAH217" s="133"/>
      <c r="UAI217" s="133"/>
      <c r="UAJ217" s="133"/>
      <c r="UAK217" s="133"/>
      <c r="UAL217" s="133"/>
      <c r="UAM217" s="134"/>
      <c r="UAN217" s="133"/>
      <c r="UAO217" s="133"/>
      <c r="UAP217" s="133"/>
      <c r="UAQ217" s="133"/>
      <c r="UAR217" s="133"/>
      <c r="UAS217" s="133"/>
      <c r="UAT217" s="133"/>
      <c r="UAU217" s="133"/>
      <c r="UAV217" s="133"/>
      <c r="UAW217" s="133"/>
      <c r="UAX217" s="133"/>
      <c r="UAY217" s="133"/>
      <c r="UAZ217" s="133"/>
      <c r="UBA217" s="133"/>
      <c r="UBB217" s="133"/>
      <c r="UBC217" s="133"/>
      <c r="UBD217" s="133"/>
      <c r="UBE217" s="133"/>
      <c r="UBF217" s="133"/>
      <c r="UBG217" s="133"/>
      <c r="UBH217" s="133"/>
      <c r="UBI217" s="134"/>
      <c r="UBJ217" s="133"/>
      <c r="UBK217" s="133"/>
      <c r="UBL217" s="133"/>
      <c r="UBM217" s="133"/>
      <c r="UBN217" s="133"/>
      <c r="UBO217" s="133"/>
      <c r="UBP217" s="133"/>
      <c r="UBQ217" s="133"/>
      <c r="UBR217" s="133"/>
      <c r="UBS217" s="133"/>
      <c r="UBT217" s="133"/>
      <c r="UBU217" s="133"/>
      <c r="UBV217" s="133"/>
      <c r="UBW217" s="133"/>
      <c r="UBX217" s="133"/>
      <c r="UBY217" s="133"/>
      <c r="UBZ217" s="133"/>
      <c r="UCA217" s="133"/>
      <c r="UCB217" s="133"/>
      <c r="UCC217" s="133"/>
      <c r="UCD217" s="133"/>
      <c r="UCE217" s="134"/>
      <c r="UCF217" s="133"/>
      <c r="UCG217" s="133"/>
      <c r="UCH217" s="133"/>
      <c r="UCI217" s="133"/>
      <c r="UCJ217" s="133"/>
      <c r="UCK217" s="133"/>
      <c r="UCL217" s="133"/>
      <c r="UCM217" s="133"/>
      <c r="UCN217" s="133"/>
      <c r="UCO217" s="133"/>
      <c r="UCP217" s="133"/>
      <c r="UCQ217" s="133"/>
      <c r="UCR217" s="133"/>
      <c r="UCS217" s="133"/>
      <c r="UCT217" s="133"/>
      <c r="UCU217" s="133"/>
      <c r="UCV217" s="133"/>
      <c r="UCW217" s="133"/>
      <c r="UCX217" s="133"/>
      <c r="UCY217" s="133"/>
      <c r="UCZ217" s="133"/>
      <c r="UDA217" s="134"/>
      <c r="UDB217" s="133"/>
      <c r="UDC217" s="133"/>
      <c r="UDD217" s="133"/>
      <c r="UDE217" s="133"/>
      <c r="UDF217" s="133"/>
      <c r="UDG217" s="133"/>
      <c r="UDH217" s="133"/>
      <c r="UDI217" s="133"/>
      <c r="UDJ217" s="133"/>
      <c r="UDK217" s="133"/>
      <c r="UDL217" s="133"/>
      <c r="UDM217" s="133"/>
      <c r="UDN217" s="133"/>
      <c r="UDO217" s="133"/>
      <c r="UDP217" s="133"/>
      <c r="UDQ217" s="133"/>
      <c r="UDR217" s="133"/>
      <c r="UDS217" s="133"/>
      <c r="UDT217" s="133"/>
      <c r="UDU217" s="133"/>
      <c r="UDV217" s="133"/>
      <c r="UDW217" s="134"/>
      <c r="UDX217" s="133"/>
      <c r="UDY217" s="133"/>
      <c r="UDZ217" s="133"/>
      <c r="UEA217" s="133"/>
      <c r="UEB217" s="133"/>
      <c r="UEC217" s="133"/>
      <c r="UED217" s="133"/>
      <c r="UEE217" s="133"/>
      <c r="UEF217" s="133"/>
      <c r="UEG217" s="133"/>
      <c r="UEH217" s="133"/>
      <c r="UEI217" s="133"/>
      <c r="UEJ217" s="133"/>
      <c r="UEK217" s="133"/>
      <c r="UEL217" s="133"/>
      <c r="UEM217" s="133"/>
      <c r="UEN217" s="133"/>
      <c r="UEO217" s="133"/>
      <c r="UEP217" s="133"/>
      <c r="UEQ217" s="133"/>
      <c r="UER217" s="133"/>
      <c r="UES217" s="134"/>
      <c r="UET217" s="133"/>
      <c r="UEU217" s="133"/>
      <c r="UEV217" s="133"/>
      <c r="UEW217" s="133"/>
      <c r="UEX217" s="133"/>
      <c r="UEY217" s="133"/>
      <c r="UEZ217" s="133"/>
      <c r="UFA217" s="133"/>
      <c r="UFB217" s="133"/>
      <c r="UFC217" s="133"/>
      <c r="UFD217" s="133"/>
      <c r="UFE217" s="133"/>
      <c r="UFF217" s="133"/>
      <c r="UFG217" s="133"/>
      <c r="UFH217" s="133"/>
      <c r="UFI217" s="133"/>
      <c r="UFJ217" s="133"/>
      <c r="UFK217" s="133"/>
      <c r="UFL217" s="133"/>
      <c r="UFM217" s="133"/>
      <c r="UFN217" s="133"/>
      <c r="UFO217" s="134"/>
      <c r="UFP217" s="133"/>
      <c r="UFQ217" s="133"/>
      <c r="UFR217" s="133"/>
      <c r="UFS217" s="133"/>
      <c r="UFT217" s="133"/>
      <c r="UFU217" s="133"/>
      <c r="UFV217" s="133"/>
      <c r="UFW217" s="133"/>
      <c r="UFX217" s="133"/>
      <c r="UFY217" s="133"/>
      <c r="UFZ217" s="133"/>
      <c r="UGA217" s="133"/>
      <c r="UGB217" s="133"/>
      <c r="UGC217" s="133"/>
      <c r="UGD217" s="133"/>
      <c r="UGE217" s="133"/>
      <c r="UGF217" s="133"/>
      <c r="UGG217" s="133"/>
      <c r="UGH217" s="133"/>
      <c r="UGI217" s="133"/>
      <c r="UGJ217" s="133"/>
      <c r="UGK217" s="134"/>
      <c r="UGL217" s="133"/>
      <c r="UGM217" s="133"/>
      <c r="UGN217" s="133"/>
      <c r="UGO217" s="133"/>
      <c r="UGP217" s="133"/>
      <c r="UGQ217" s="133"/>
      <c r="UGR217" s="133"/>
      <c r="UGS217" s="133"/>
      <c r="UGT217" s="133"/>
      <c r="UGU217" s="133"/>
      <c r="UGV217" s="133"/>
      <c r="UGW217" s="133"/>
      <c r="UGX217" s="133"/>
      <c r="UGY217" s="133"/>
      <c r="UGZ217" s="133"/>
      <c r="UHA217" s="133"/>
      <c r="UHB217" s="133"/>
      <c r="UHC217" s="133"/>
      <c r="UHD217" s="133"/>
      <c r="UHE217" s="133"/>
      <c r="UHF217" s="133"/>
      <c r="UHG217" s="134"/>
      <c r="UHH217" s="133"/>
      <c r="UHI217" s="133"/>
      <c r="UHJ217" s="133"/>
      <c r="UHK217" s="133"/>
      <c r="UHL217" s="133"/>
      <c r="UHM217" s="133"/>
      <c r="UHN217" s="133"/>
      <c r="UHO217" s="133"/>
      <c r="UHP217" s="133"/>
      <c r="UHQ217" s="133"/>
      <c r="UHR217" s="133"/>
      <c r="UHS217" s="133"/>
      <c r="UHT217" s="133"/>
      <c r="UHU217" s="133"/>
      <c r="UHV217" s="133"/>
      <c r="UHW217" s="133"/>
      <c r="UHX217" s="133"/>
      <c r="UHY217" s="133"/>
      <c r="UHZ217" s="133"/>
      <c r="UIA217" s="133"/>
      <c r="UIB217" s="133"/>
      <c r="UIC217" s="134"/>
      <c r="UID217" s="133"/>
      <c r="UIE217" s="133"/>
      <c r="UIF217" s="133"/>
      <c r="UIG217" s="133"/>
      <c r="UIH217" s="133"/>
      <c r="UII217" s="133"/>
      <c r="UIJ217" s="133"/>
      <c r="UIK217" s="133"/>
      <c r="UIL217" s="133"/>
      <c r="UIM217" s="133"/>
      <c r="UIN217" s="133"/>
      <c r="UIO217" s="133"/>
      <c r="UIP217" s="133"/>
      <c r="UIQ217" s="133"/>
      <c r="UIR217" s="133"/>
      <c r="UIS217" s="133"/>
      <c r="UIT217" s="133"/>
      <c r="UIU217" s="133"/>
      <c r="UIV217" s="133"/>
      <c r="UIW217" s="133"/>
      <c r="UIX217" s="133"/>
      <c r="UIY217" s="134"/>
      <c r="UIZ217" s="133"/>
      <c r="UJA217" s="133"/>
      <c r="UJB217" s="133"/>
      <c r="UJC217" s="133"/>
      <c r="UJD217" s="133"/>
      <c r="UJE217" s="133"/>
      <c r="UJF217" s="133"/>
      <c r="UJG217" s="133"/>
      <c r="UJH217" s="133"/>
      <c r="UJI217" s="133"/>
      <c r="UJJ217" s="133"/>
      <c r="UJK217" s="133"/>
      <c r="UJL217" s="133"/>
      <c r="UJM217" s="133"/>
      <c r="UJN217" s="133"/>
      <c r="UJO217" s="133"/>
      <c r="UJP217" s="133"/>
      <c r="UJQ217" s="133"/>
      <c r="UJR217" s="133"/>
      <c r="UJS217" s="133"/>
      <c r="UJT217" s="133"/>
      <c r="UJU217" s="134"/>
      <c r="UJV217" s="133"/>
      <c r="UJW217" s="133"/>
      <c r="UJX217" s="133"/>
      <c r="UJY217" s="133"/>
      <c r="UJZ217" s="133"/>
      <c r="UKA217" s="133"/>
      <c r="UKB217" s="133"/>
      <c r="UKC217" s="133"/>
      <c r="UKD217" s="133"/>
      <c r="UKE217" s="133"/>
      <c r="UKF217" s="133"/>
      <c r="UKG217" s="133"/>
      <c r="UKH217" s="133"/>
      <c r="UKI217" s="133"/>
      <c r="UKJ217" s="133"/>
      <c r="UKK217" s="133"/>
      <c r="UKL217" s="133"/>
      <c r="UKM217" s="133"/>
      <c r="UKN217" s="133"/>
      <c r="UKO217" s="133"/>
      <c r="UKP217" s="133"/>
      <c r="UKQ217" s="134"/>
      <c r="UKR217" s="133"/>
      <c r="UKS217" s="133"/>
      <c r="UKT217" s="133"/>
      <c r="UKU217" s="133"/>
      <c r="UKV217" s="133"/>
      <c r="UKW217" s="133"/>
      <c r="UKX217" s="133"/>
      <c r="UKY217" s="133"/>
      <c r="UKZ217" s="133"/>
      <c r="ULA217" s="133"/>
      <c r="ULB217" s="133"/>
      <c r="ULC217" s="133"/>
      <c r="ULD217" s="133"/>
      <c r="ULE217" s="133"/>
      <c r="ULF217" s="133"/>
      <c r="ULG217" s="133"/>
      <c r="ULH217" s="133"/>
      <c r="ULI217" s="133"/>
      <c r="ULJ217" s="133"/>
      <c r="ULK217" s="133"/>
      <c r="ULL217" s="133"/>
      <c r="ULM217" s="134"/>
      <c r="ULN217" s="133"/>
      <c r="ULO217" s="133"/>
      <c r="ULP217" s="133"/>
      <c r="ULQ217" s="133"/>
      <c r="ULR217" s="133"/>
      <c r="ULS217" s="133"/>
      <c r="ULT217" s="133"/>
      <c r="ULU217" s="133"/>
      <c r="ULV217" s="133"/>
      <c r="ULW217" s="133"/>
      <c r="ULX217" s="133"/>
      <c r="ULY217" s="133"/>
      <c r="ULZ217" s="133"/>
      <c r="UMA217" s="133"/>
      <c r="UMB217" s="133"/>
      <c r="UMC217" s="133"/>
      <c r="UMD217" s="133"/>
      <c r="UME217" s="133"/>
      <c r="UMF217" s="133"/>
      <c r="UMG217" s="133"/>
      <c r="UMH217" s="133"/>
      <c r="UMI217" s="134"/>
      <c r="UMJ217" s="133"/>
      <c r="UMK217" s="133"/>
      <c r="UML217" s="133"/>
      <c r="UMM217" s="133"/>
      <c r="UMN217" s="133"/>
      <c r="UMO217" s="133"/>
      <c r="UMP217" s="133"/>
      <c r="UMQ217" s="133"/>
      <c r="UMR217" s="133"/>
      <c r="UMS217" s="133"/>
      <c r="UMT217" s="133"/>
      <c r="UMU217" s="133"/>
      <c r="UMV217" s="133"/>
      <c r="UMW217" s="133"/>
      <c r="UMX217" s="133"/>
      <c r="UMY217" s="133"/>
      <c r="UMZ217" s="133"/>
      <c r="UNA217" s="133"/>
      <c r="UNB217" s="133"/>
      <c r="UNC217" s="133"/>
      <c r="UND217" s="133"/>
      <c r="UNE217" s="134"/>
      <c r="UNF217" s="133"/>
      <c r="UNG217" s="133"/>
      <c r="UNH217" s="133"/>
      <c r="UNI217" s="133"/>
      <c r="UNJ217" s="133"/>
      <c r="UNK217" s="133"/>
      <c r="UNL217" s="133"/>
      <c r="UNM217" s="133"/>
      <c r="UNN217" s="133"/>
      <c r="UNO217" s="133"/>
      <c r="UNP217" s="133"/>
      <c r="UNQ217" s="133"/>
      <c r="UNR217" s="133"/>
      <c r="UNS217" s="133"/>
      <c r="UNT217" s="133"/>
      <c r="UNU217" s="133"/>
      <c r="UNV217" s="133"/>
      <c r="UNW217" s="133"/>
      <c r="UNX217" s="133"/>
      <c r="UNY217" s="133"/>
      <c r="UNZ217" s="133"/>
      <c r="UOA217" s="134"/>
      <c r="UOB217" s="133"/>
      <c r="UOC217" s="133"/>
      <c r="UOD217" s="133"/>
      <c r="UOE217" s="133"/>
      <c r="UOF217" s="133"/>
      <c r="UOG217" s="133"/>
      <c r="UOH217" s="133"/>
      <c r="UOI217" s="133"/>
      <c r="UOJ217" s="133"/>
      <c r="UOK217" s="133"/>
      <c r="UOL217" s="133"/>
      <c r="UOM217" s="133"/>
      <c r="UON217" s="133"/>
      <c r="UOO217" s="133"/>
      <c r="UOP217" s="133"/>
      <c r="UOQ217" s="133"/>
      <c r="UOR217" s="133"/>
      <c r="UOS217" s="133"/>
      <c r="UOT217" s="133"/>
      <c r="UOU217" s="133"/>
      <c r="UOV217" s="133"/>
      <c r="UOW217" s="134"/>
      <c r="UOX217" s="133"/>
      <c r="UOY217" s="133"/>
      <c r="UOZ217" s="133"/>
      <c r="UPA217" s="133"/>
      <c r="UPB217" s="133"/>
      <c r="UPC217" s="133"/>
      <c r="UPD217" s="133"/>
      <c r="UPE217" s="133"/>
      <c r="UPF217" s="133"/>
      <c r="UPG217" s="133"/>
      <c r="UPH217" s="133"/>
      <c r="UPI217" s="133"/>
      <c r="UPJ217" s="133"/>
      <c r="UPK217" s="133"/>
      <c r="UPL217" s="133"/>
      <c r="UPM217" s="133"/>
      <c r="UPN217" s="133"/>
      <c r="UPO217" s="133"/>
      <c r="UPP217" s="133"/>
      <c r="UPQ217" s="133"/>
      <c r="UPR217" s="133"/>
      <c r="UPS217" s="134"/>
      <c r="UPT217" s="133"/>
      <c r="UPU217" s="133"/>
      <c r="UPV217" s="133"/>
      <c r="UPW217" s="133"/>
      <c r="UPX217" s="133"/>
      <c r="UPY217" s="133"/>
      <c r="UPZ217" s="133"/>
      <c r="UQA217" s="133"/>
      <c r="UQB217" s="133"/>
      <c r="UQC217" s="133"/>
      <c r="UQD217" s="133"/>
      <c r="UQE217" s="133"/>
      <c r="UQF217" s="133"/>
      <c r="UQG217" s="133"/>
      <c r="UQH217" s="133"/>
      <c r="UQI217" s="133"/>
      <c r="UQJ217" s="133"/>
      <c r="UQK217" s="133"/>
      <c r="UQL217" s="133"/>
      <c r="UQM217" s="133"/>
      <c r="UQN217" s="133"/>
      <c r="UQO217" s="134"/>
      <c r="UQP217" s="133"/>
      <c r="UQQ217" s="133"/>
      <c r="UQR217" s="133"/>
      <c r="UQS217" s="133"/>
      <c r="UQT217" s="133"/>
      <c r="UQU217" s="133"/>
      <c r="UQV217" s="133"/>
      <c r="UQW217" s="133"/>
      <c r="UQX217" s="133"/>
      <c r="UQY217" s="133"/>
      <c r="UQZ217" s="133"/>
      <c r="URA217" s="133"/>
      <c r="URB217" s="133"/>
      <c r="URC217" s="133"/>
      <c r="URD217" s="133"/>
      <c r="URE217" s="133"/>
      <c r="URF217" s="133"/>
      <c r="URG217" s="133"/>
      <c r="URH217" s="133"/>
      <c r="URI217" s="133"/>
      <c r="URJ217" s="133"/>
      <c r="URK217" s="134"/>
      <c r="URL217" s="133"/>
      <c r="URM217" s="133"/>
      <c r="URN217" s="133"/>
      <c r="URO217" s="133"/>
      <c r="URP217" s="133"/>
      <c r="URQ217" s="133"/>
      <c r="URR217" s="133"/>
      <c r="URS217" s="133"/>
      <c r="URT217" s="133"/>
      <c r="URU217" s="133"/>
      <c r="URV217" s="133"/>
      <c r="URW217" s="133"/>
      <c r="URX217" s="133"/>
      <c r="URY217" s="133"/>
      <c r="URZ217" s="133"/>
      <c r="USA217" s="133"/>
      <c r="USB217" s="133"/>
      <c r="USC217" s="133"/>
      <c r="USD217" s="133"/>
      <c r="USE217" s="133"/>
      <c r="USF217" s="133"/>
      <c r="USG217" s="134"/>
      <c r="USH217" s="133"/>
      <c r="USI217" s="133"/>
      <c r="USJ217" s="133"/>
      <c r="USK217" s="133"/>
      <c r="USL217" s="133"/>
      <c r="USM217" s="133"/>
      <c r="USN217" s="133"/>
      <c r="USO217" s="133"/>
      <c r="USP217" s="133"/>
      <c r="USQ217" s="133"/>
      <c r="USR217" s="133"/>
      <c r="USS217" s="133"/>
      <c r="UST217" s="133"/>
      <c r="USU217" s="133"/>
      <c r="USV217" s="133"/>
      <c r="USW217" s="133"/>
      <c r="USX217" s="133"/>
      <c r="USY217" s="133"/>
      <c r="USZ217" s="133"/>
      <c r="UTA217" s="133"/>
      <c r="UTB217" s="133"/>
      <c r="UTC217" s="134"/>
      <c r="UTD217" s="133"/>
      <c r="UTE217" s="133"/>
      <c r="UTF217" s="133"/>
      <c r="UTG217" s="133"/>
      <c r="UTH217" s="133"/>
      <c r="UTI217" s="133"/>
      <c r="UTJ217" s="133"/>
      <c r="UTK217" s="133"/>
      <c r="UTL217" s="133"/>
      <c r="UTM217" s="133"/>
      <c r="UTN217" s="133"/>
      <c r="UTO217" s="133"/>
      <c r="UTP217" s="133"/>
      <c r="UTQ217" s="133"/>
      <c r="UTR217" s="133"/>
      <c r="UTS217" s="133"/>
      <c r="UTT217" s="133"/>
      <c r="UTU217" s="133"/>
      <c r="UTV217" s="133"/>
      <c r="UTW217" s="133"/>
      <c r="UTX217" s="133"/>
      <c r="UTY217" s="134"/>
      <c r="UTZ217" s="133"/>
      <c r="UUA217" s="133"/>
      <c r="UUB217" s="133"/>
      <c r="UUC217" s="133"/>
      <c r="UUD217" s="133"/>
      <c r="UUE217" s="133"/>
      <c r="UUF217" s="133"/>
      <c r="UUG217" s="133"/>
      <c r="UUH217" s="133"/>
      <c r="UUI217" s="133"/>
      <c r="UUJ217" s="133"/>
      <c r="UUK217" s="133"/>
      <c r="UUL217" s="133"/>
      <c r="UUM217" s="133"/>
      <c r="UUN217" s="133"/>
      <c r="UUO217" s="133"/>
      <c r="UUP217" s="133"/>
      <c r="UUQ217" s="133"/>
      <c r="UUR217" s="133"/>
      <c r="UUS217" s="133"/>
      <c r="UUT217" s="133"/>
      <c r="UUU217" s="134"/>
      <c r="UUV217" s="133"/>
      <c r="UUW217" s="133"/>
      <c r="UUX217" s="133"/>
      <c r="UUY217" s="133"/>
      <c r="UUZ217" s="133"/>
      <c r="UVA217" s="133"/>
      <c r="UVB217" s="133"/>
      <c r="UVC217" s="133"/>
      <c r="UVD217" s="133"/>
      <c r="UVE217" s="133"/>
      <c r="UVF217" s="133"/>
      <c r="UVG217" s="133"/>
      <c r="UVH217" s="133"/>
      <c r="UVI217" s="133"/>
      <c r="UVJ217" s="133"/>
      <c r="UVK217" s="133"/>
      <c r="UVL217" s="133"/>
      <c r="UVM217" s="133"/>
      <c r="UVN217" s="133"/>
      <c r="UVO217" s="133"/>
      <c r="UVP217" s="133"/>
      <c r="UVQ217" s="134"/>
      <c r="UVR217" s="133"/>
      <c r="UVS217" s="133"/>
      <c r="UVT217" s="133"/>
      <c r="UVU217" s="133"/>
      <c r="UVV217" s="133"/>
      <c r="UVW217" s="133"/>
      <c r="UVX217" s="133"/>
      <c r="UVY217" s="133"/>
      <c r="UVZ217" s="133"/>
      <c r="UWA217" s="133"/>
      <c r="UWB217" s="133"/>
      <c r="UWC217" s="133"/>
      <c r="UWD217" s="133"/>
      <c r="UWE217" s="133"/>
      <c r="UWF217" s="133"/>
      <c r="UWG217" s="133"/>
      <c r="UWH217" s="133"/>
      <c r="UWI217" s="133"/>
      <c r="UWJ217" s="133"/>
      <c r="UWK217" s="133"/>
      <c r="UWL217" s="133"/>
      <c r="UWM217" s="134"/>
      <c r="UWN217" s="133"/>
      <c r="UWO217" s="133"/>
      <c r="UWP217" s="133"/>
      <c r="UWQ217" s="133"/>
      <c r="UWR217" s="133"/>
      <c r="UWS217" s="133"/>
      <c r="UWT217" s="133"/>
      <c r="UWU217" s="133"/>
      <c r="UWV217" s="133"/>
      <c r="UWW217" s="133"/>
      <c r="UWX217" s="133"/>
      <c r="UWY217" s="133"/>
      <c r="UWZ217" s="133"/>
      <c r="UXA217" s="133"/>
      <c r="UXB217" s="133"/>
      <c r="UXC217" s="133"/>
      <c r="UXD217" s="133"/>
      <c r="UXE217" s="133"/>
      <c r="UXF217" s="133"/>
      <c r="UXG217" s="133"/>
      <c r="UXH217" s="133"/>
      <c r="UXI217" s="134"/>
      <c r="UXJ217" s="133"/>
      <c r="UXK217" s="133"/>
      <c r="UXL217" s="133"/>
      <c r="UXM217" s="133"/>
      <c r="UXN217" s="133"/>
      <c r="UXO217" s="133"/>
      <c r="UXP217" s="133"/>
      <c r="UXQ217" s="133"/>
      <c r="UXR217" s="133"/>
      <c r="UXS217" s="133"/>
      <c r="UXT217" s="133"/>
      <c r="UXU217" s="133"/>
      <c r="UXV217" s="133"/>
      <c r="UXW217" s="133"/>
      <c r="UXX217" s="133"/>
      <c r="UXY217" s="133"/>
      <c r="UXZ217" s="133"/>
      <c r="UYA217" s="133"/>
      <c r="UYB217" s="133"/>
      <c r="UYC217" s="133"/>
      <c r="UYD217" s="133"/>
      <c r="UYE217" s="134"/>
      <c r="UYF217" s="133"/>
      <c r="UYG217" s="133"/>
      <c r="UYH217" s="133"/>
      <c r="UYI217" s="133"/>
      <c r="UYJ217" s="133"/>
      <c r="UYK217" s="133"/>
      <c r="UYL217" s="133"/>
      <c r="UYM217" s="133"/>
      <c r="UYN217" s="133"/>
      <c r="UYO217" s="133"/>
      <c r="UYP217" s="133"/>
      <c r="UYQ217" s="133"/>
      <c r="UYR217" s="133"/>
      <c r="UYS217" s="133"/>
      <c r="UYT217" s="133"/>
      <c r="UYU217" s="133"/>
      <c r="UYV217" s="133"/>
      <c r="UYW217" s="133"/>
      <c r="UYX217" s="133"/>
      <c r="UYY217" s="133"/>
      <c r="UYZ217" s="133"/>
      <c r="UZA217" s="134"/>
      <c r="UZB217" s="133"/>
      <c r="UZC217" s="133"/>
      <c r="UZD217" s="133"/>
      <c r="UZE217" s="133"/>
      <c r="UZF217" s="133"/>
      <c r="UZG217" s="133"/>
      <c r="UZH217" s="133"/>
      <c r="UZI217" s="133"/>
      <c r="UZJ217" s="133"/>
      <c r="UZK217" s="133"/>
      <c r="UZL217" s="133"/>
      <c r="UZM217" s="133"/>
      <c r="UZN217" s="133"/>
      <c r="UZO217" s="133"/>
      <c r="UZP217" s="133"/>
      <c r="UZQ217" s="133"/>
      <c r="UZR217" s="133"/>
      <c r="UZS217" s="133"/>
      <c r="UZT217" s="133"/>
      <c r="UZU217" s="133"/>
      <c r="UZV217" s="133"/>
      <c r="UZW217" s="134"/>
      <c r="UZX217" s="133"/>
      <c r="UZY217" s="133"/>
      <c r="UZZ217" s="133"/>
      <c r="VAA217" s="133"/>
      <c r="VAB217" s="133"/>
      <c r="VAC217" s="133"/>
      <c r="VAD217" s="133"/>
      <c r="VAE217" s="133"/>
      <c r="VAF217" s="133"/>
      <c r="VAG217" s="133"/>
      <c r="VAH217" s="133"/>
      <c r="VAI217" s="133"/>
      <c r="VAJ217" s="133"/>
      <c r="VAK217" s="133"/>
      <c r="VAL217" s="133"/>
      <c r="VAM217" s="133"/>
      <c r="VAN217" s="133"/>
      <c r="VAO217" s="133"/>
      <c r="VAP217" s="133"/>
      <c r="VAQ217" s="133"/>
      <c r="VAR217" s="133"/>
      <c r="VAS217" s="134"/>
      <c r="VAT217" s="133"/>
      <c r="VAU217" s="133"/>
      <c r="VAV217" s="133"/>
      <c r="VAW217" s="133"/>
      <c r="VAX217" s="133"/>
      <c r="VAY217" s="133"/>
      <c r="VAZ217" s="133"/>
      <c r="VBA217" s="133"/>
      <c r="VBB217" s="133"/>
      <c r="VBC217" s="133"/>
      <c r="VBD217" s="133"/>
      <c r="VBE217" s="133"/>
      <c r="VBF217" s="133"/>
      <c r="VBG217" s="133"/>
      <c r="VBH217" s="133"/>
      <c r="VBI217" s="133"/>
      <c r="VBJ217" s="133"/>
      <c r="VBK217" s="133"/>
      <c r="VBL217" s="133"/>
      <c r="VBM217" s="133"/>
      <c r="VBN217" s="133"/>
      <c r="VBO217" s="134"/>
      <c r="VBP217" s="133"/>
      <c r="VBQ217" s="133"/>
      <c r="VBR217" s="133"/>
      <c r="VBS217" s="133"/>
      <c r="VBT217" s="133"/>
      <c r="VBU217" s="133"/>
      <c r="VBV217" s="133"/>
      <c r="VBW217" s="133"/>
      <c r="VBX217" s="133"/>
      <c r="VBY217" s="133"/>
      <c r="VBZ217" s="133"/>
      <c r="VCA217" s="133"/>
      <c r="VCB217" s="133"/>
      <c r="VCC217" s="133"/>
      <c r="VCD217" s="133"/>
      <c r="VCE217" s="133"/>
      <c r="VCF217" s="133"/>
      <c r="VCG217" s="133"/>
      <c r="VCH217" s="133"/>
      <c r="VCI217" s="133"/>
      <c r="VCJ217" s="133"/>
      <c r="VCK217" s="134"/>
      <c r="VCL217" s="133"/>
      <c r="VCM217" s="133"/>
      <c r="VCN217" s="133"/>
      <c r="VCO217" s="133"/>
      <c r="VCP217" s="133"/>
      <c r="VCQ217" s="133"/>
      <c r="VCR217" s="133"/>
      <c r="VCS217" s="133"/>
      <c r="VCT217" s="133"/>
      <c r="VCU217" s="133"/>
      <c r="VCV217" s="133"/>
      <c r="VCW217" s="133"/>
      <c r="VCX217" s="133"/>
      <c r="VCY217" s="133"/>
      <c r="VCZ217" s="133"/>
      <c r="VDA217" s="133"/>
      <c r="VDB217" s="133"/>
      <c r="VDC217" s="133"/>
      <c r="VDD217" s="133"/>
      <c r="VDE217" s="133"/>
      <c r="VDF217" s="133"/>
      <c r="VDG217" s="134"/>
      <c r="VDH217" s="133"/>
      <c r="VDI217" s="133"/>
      <c r="VDJ217" s="133"/>
      <c r="VDK217" s="133"/>
      <c r="VDL217" s="133"/>
      <c r="VDM217" s="133"/>
      <c r="VDN217" s="133"/>
      <c r="VDO217" s="133"/>
      <c r="VDP217" s="133"/>
      <c r="VDQ217" s="133"/>
      <c r="VDR217" s="133"/>
      <c r="VDS217" s="133"/>
      <c r="VDT217" s="133"/>
      <c r="VDU217" s="133"/>
      <c r="VDV217" s="133"/>
      <c r="VDW217" s="133"/>
      <c r="VDX217" s="133"/>
      <c r="VDY217" s="133"/>
      <c r="VDZ217" s="133"/>
      <c r="VEA217" s="133"/>
      <c r="VEB217" s="133"/>
      <c r="VEC217" s="134"/>
      <c r="VED217" s="133"/>
      <c r="VEE217" s="133"/>
      <c r="VEF217" s="133"/>
      <c r="VEG217" s="133"/>
      <c r="VEH217" s="133"/>
      <c r="VEI217" s="133"/>
      <c r="VEJ217" s="133"/>
      <c r="VEK217" s="133"/>
      <c r="VEL217" s="133"/>
      <c r="VEM217" s="133"/>
      <c r="VEN217" s="133"/>
      <c r="VEO217" s="133"/>
      <c r="VEP217" s="133"/>
      <c r="VEQ217" s="133"/>
      <c r="VER217" s="133"/>
      <c r="VES217" s="133"/>
      <c r="VET217" s="133"/>
      <c r="VEU217" s="133"/>
      <c r="VEV217" s="133"/>
      <c r="VEW217" s="133"/>
      <c r="VEX217" s="133"/>
      <c r="VEY217" s="134"/>
      <c r="VEZ217" s="133"/>
      <c r="VFA217" s="133"/>
      <c r="VFB217" s="133"/>
      <c r="VFC217" s="133"/>
      <c r="VFD217" s="133"/>
      <c r="VFE217" s="133"/>
      <c r="VFF217" s="133"/>
      <c r="VFG217" s="133"/>
      <c r="VFH217" s="133"/>
      <c r="VFI217" s="133"/>
      <c r="VFJ217" s="133"/>
      <c r="VFK217" s="133"/>
      <c r="VFL217" s="133"/>
      <c r="VFM217" s="133"/>
      <c r="VFN217" s="133"/>
      <c r="VFO217" s="133"/>
      <c r="VFP217" s="133"/>
      <c r="VFQ217" s="133"/>
      <c r="VFR217" s="133"/>
      <c r="VFS217" s="133"/>
      <c r="VFT217" s="133"/>
      <c r="VFU217" s="134"/>
      <c r="VFV217" s="133"/>
      <c r="VFW217" s="133"/>
      <c r="VFX217" s="133"/>
      <c r="VFY217" s="133"/>
      <c r="VFZ217" s="133"/>
      <c r="VGA217" s="133"/>
      <c r="VGB217" s="133"/>
      <c r="VGC217" s="133"/>
      <c r="VGD217" s="133"/>
      <c r="VGE217" s="133"/>
      <c r="VGF217" s="133"/>
      <c r="VGG217" s="133"/>
      <c r="VGH217" s="133"/>
      <c r="VGI217" s="133"/>
      <c r="VGJ217" s="133"/>
      <c r="VGK217" s="133"/>
      <c r="VGL217" s="133"/>
      <c r="VGM217" s="133"/>
      <c r="VGN217" s="133"/>
      <c r="VGO217" s="133"/>
      <c r="VGP217" s="133"/>
      <c r="VGQ217" s="134"/>
      <c r="VGR217" s="133"/>
      <c r="VGS217" s="133"/>
      <c r="VGT217" s="133"/>
      <c r="VGU217" s="133"/>
      <c r="VGV217" s="133"/>
      <c r="VGW217" s="133"/>
      <c r="VGX217" s="133"/>
      <c r="VGY217" s="133"/>
      <c r="VGZ217" s="133"/>
      <c r="VHA217" s="133"/>
      <c r="VHB217" s="133"/>
      <c r="VHC217" s="133"/>
      <c r="VHD217" s="133"/>
      <c r="VHE217" s="133"/>
      <c r="VHF217" s="133"/>
      <c r="VHG217" s="133"/>
      <c r="VHH217" s="133"/>
      <c r="VHI217" s="133"/>
      <c r="VHJ217" s="133"/>
      <c r="VHK217" s="133"/>
      <c r="VHL217" s="133"/>
      <c r="VHM217" s="134"/>
      <c r="VHN217" s="133"/>
      <c r="VHO217" s="133"/>
      <c r="VHP217" s="133"/>
      <c r="VHQ217" s="133"/>
      <c r="VHR217" s="133"/>
      <c r="VHS217" s="133"/>
      <c r="VHT217" s="133"/>
      <c r="VHU217" s="133"/>
      <c r="VHV217" s="133"/>
      <c r="VHW217" s="133"/>
      <c r="VHX217" s="133"/>
      <c r="VHY217" s="133"/>
      <c r="VHZ217" s="133"/>
      <c r="VIA217" s="133"/>
      <c r="VIB217" s="133"/>
      <c r="VIC217" s="133"/>
      <c r="VID217" s="133"/>
      <c r="VIE217" s="133"/>
      <c r="VIF217" s="133"/>
      <c r="VIG217" s="133"/>
      <c r="VIH217" s="133"/>
      <c r="VII217" s="134"/>
      <c r="VIJ217" s="133"/>
      <c r="VIK217" s="133"/>
      <c r="VIL217" s="133"/>
      <c r="VIM217" s="133"/>
      <c r="VIN217" s="133"/>
      <c r="VIO217" s="133"/>
      <c r="VIP217" s="133"/>
      <c r="VIQ217" s="133"/>
      <c r="VIR217" s="133"/>
      <c r="VIS217" s="133"/>
      <c r="VIT217" s="133"/>
      <c r="VIU217" s="133"/>
      <c r="VIV217" s="133"/>
      <c r="VIW217" s="133"/>
      <c r="VIX217" s="133"/>
      <c r="VIY217" s="133"/>
      <c r="VIZ217" s="133"/>
      <c r="VJA217" s="133"/>
      <c r="VJB217" s="133"/>
      <c r="VJC217" s="133"/>
      <c r="VJD217" s="133"/>
      <c r="VJE217" s="134"/>
      <c r="VJF217" s="133"/>
      <c r="VJG217" s="133"/>
      <c r="VJH217" s="133"/>
      <c r="VJI217" s="133"/>
      <c r="VJJ217" s="133"/>
      <c r="VJK217" s="133"/>
      <c r="VJL217" s="133"/>
      <c r="VJM217" s="133"/>
      <c r="VJN217" s="133"/>
      <c r="VJO217" s="133"/>
      <c r="VJP217" s="133"/>
      <c r="VJQ217" s="133"/>
      <c r="VJR217" s="133"/>
      <c r="VJS217" s="133"/>
      <c r="VJT217" s="133"/>
      <c r="VJU217" s="133"/>
      <c r="VJV217" s="133"/>
      <c r="VJW217" s="133"/>
      <c r="VJX217" s="133"/>
      <c r="VJY217" s="133"/>
      <c r="VJZ217" s="133"/>
      <c r="VKA217" s="134"/>
      <c r="VKB217" s="133"/>
      <c r="VKC217" s="133"/>
      <c r="VKD217" s="133"/>
      <c r="VKE217" s="133"/>
      <c r="VKF217" s="133"/>
      <c r="VKG217" s="133"/>
      <c r="VKH217" s="133"/>
      <c r="VKI217" s="133"/>
      <c r="VKJ217" s="133"/>
      <c r="VKK217" s="133"/>
      <c r="VKL217" s="133"/>
      <c r="VKM217" s="133"/>
      <c r="VKN217" s="133"/>
      <c r="VKO217" s="133"/>
      <c r="VKP217" s="133"/>
      <c r="VKQ217" s="133"/>
      <c r="VKR217" s="133"/>
      <c r="VKS217" s="133"/>
      <c r="VKT217" s="133"/>
      <c r="VKU217" s="133"/>
      <c r="VKV217" s="133"/>
      <c r="VKW217" s="134"/>
      <c r="VKX217" s="133"/>
      <c r="VKY217" s="133"/>
      <c r="VKZ217" s="133"/>
      <c r="VLA217" s="133"/>
      <c r="VLB217" s="133"/>
      <c r="VLC217" s="133"/>
      <c r="VLD217" s="133"/>
      <c r="VLE217" s="133"/>
      <c r="VLF217" s="133"/>
      <c r="VLG217" s="133"/>
      <c r="VLH217" s="133"/>
      <c r="VLI217" s="133"/>
      <c r="VLJ217" s="133"/>
      <c r="VLK217" s="133"/>
      <c r="VLL217" s="133"/>
      <c r="VLM217" s="133"/>
      <c r="VLN217" s="133"/>
      <c r="VLO217" s="133"/>
      <c r="VLP217" s="133"/>
      <c r="VLQ217" s="133"/>
      <c r="VLR217" s="133"/>
      <c r="VLS217" s="134"/>
      <c r="VLT217" s="133"/>
      <c r="VLU217" s="133"/>
      <c r="VLV217" s="133"/>
      <c r="VLW217" s="133"/>
      <c r="VLX217" s="133"/>
      <c r="VLY217" s="133"/>
      <c r="VLZ217" s="133"/>
      <c r="VMA217" s="133"/>
      <c r="VMB217" s="133"/>
      <c r="VMC217" s="133"/>
      <c r="VMD217" s="133"/>
      <c r="VME217" s="133"/>
      <c r="VMF217" s="133"/>
      <c r="VMG217" s="133"/>
      <c r="VMH217" s="133"/>
      <c r="VMI217" s="133"/>
      <c r="VMJ217" s="133"/>
      <c r="VMK217" s="133"/>
      <c r="VML217" s="133"/>
      <c r="VMM217" s="133"/>
      <c r="VMN217" s="133"/>
      <c r="VMO217" s="134"/>
      <c r="VMP217" s="133"/>
      <c r="VMQ217" s="133"/>
      <c r="VMR217" s="133"/>
      <c r="VMS217" s="133"/>
      <c r="VMT217" s="133"/>
      <c r="VMU217" s="133"/>
      <c r="VMV217" s="133"/>
      <c r="VMW217" s="133"/>
      <c r="VMX217" s="133"/>
      <c r="VMY217" s="133"/>
      <c r="VMZ217" s="133"/>
      <c r="VNA217" s="133"/>
      <c r="VNB217" s="133"/>
      <c r="VNC217" s="133"/>
      <c r="VND217" s="133"/>
      <c r="VNE217" s="133"/>
      <c r="VNF217" s="133"/>
      <c r="VNG217" s="133"/>
      <c r="VNH217" s="133"/>
      <c r="VNI217" s="133"/>
      <c r="VNJ217" s="133"/>
      <c r="VNK217" s="134"/>
      <c r="VNL217" s="133"/>
      <c r="VNM217" s="133"/>
      <c r="VNN217" s="133"/>
      <c r="VNO217" s="133"/>
      <c r="VNP217" s="133"/>
      <c r="VNQ217" s="133"/>
      <c r="VNR217" s="133"/>
      <c r="VNS217" s="133"/>
      <c r="VNT217" s="133"/>
      <c r="VNU217" s="133"/>
      <c r="VNV217" s="133"/>
      <c r="VNW217" s="133"/>
      <c r="VNX217" s="133"/>
      <c r="VNY217" s="133"/>
      <c r="VNZ217" s="133"/>
      <c r="VOA217" s="133"/>
      <c r="VOB217" s="133"/>
      <c r="VOC217" s="133"/>
      <c r="VOD217" s="133"/>
      <c r="VOE217" s="133"/>
      <c r="VOF217" s="133"/>
      <c r="VOG217" s="134"/>
      <c r="VOH217" s="133"/>
      <c r="VOI217" s="133"/>
      <c r="VOJ217" s="133"/>
      <c r="VOK217" s="133"/>
      <c r="VOL217" s="133"/>
      <c r="VOM217" s="133"/>
      <c r="VON217" s="133"/>
      <c r="VOO217" s="133"/>
      <c r="VOP217" s="133"/>
      <c r="VOQ217" s="133"/>
      <c r="VOR217" s="133"/>
      <c r="VOS217" s="133"/>
      <c r="VOT217" s="133"/>
      <c r="VOU217" s="133"/>
      <c r="VOV217" s="133"/>
      <c r="VOW217" s="133"/>
      <c r="VOX217" s="133"/>
      <c r="VOY217" s="133"/>
      <c r="VOZ217" s="133"/>
      <c r="VPA217" s="133"/>
      <c r="VPB217" s="133"/>
      <c r="VPC217" s="134"/>
      <c r="VPD217" s="133"/>
      <c r="VPE217" s="133"/>
      <c r="VPF217" s="133"/>
      <c r="VPG217" s="133"/>
      <c r="VPH217" s="133"/>
      <c r="VPI217" s="133"/>
      <c r="VPJ217" s="133"/>
      <c r="VPK217" s="133"/>
      <c r="VPL217" s="133"/>
      <c r="VPM217" s="133"/>
      <c r="VPN217" s="133"/>
      <c r="VPO217" s="133"/>
      <c r="VPP217" s="133"/>
      <c r="VPQ217" s="133"/>
      <c r="VPR217" s="133"/>
      <c r="VPS217" s="133"/>
      <c r="VPT217" s="133"/>
      <c r="VPU217" s="133"/>
      <c r="VPV217" s="133"/>
      <c r="VPW217" s="133"/>
      <c r="VPX217" s="133"/>
      <c r="VPY217" s="134"/>
      <c r="VPZ217" s="133"/>
      <c r="VQA217" s="133"/>
      <c r="VQB217" s="133"/>
      <c r="VQC217" s="133"/>
      <c r="VQD217" s="133"/>
      <c r="VQE217" s="133"/>
      <c r="VQF217" s="133"/>
      <c r="VQG217" s="133"/>
      <c r="VQH217" s="133"/>
      <c r="VQI217" s="133"/>
      <c r="VQJ217" s="133"/>
      <c r="VQK217" s="133"/>
      <c r="VQL217" s="133"/>
      <c r="VQM217" s="133"/>
      <c r="VQN217" s="133"/>
      <c r="VQO217" s="133"/>
      <c r="VQP217" s="133"/>
      <c r="VQQ217" s="133"/>
      <c r="VQR217" s="133"/>
      <c r="VQS217" s="133"/>
      <c r="VQT217" s="133"/>
      <c r="VQU217" s="134"/>
      <c r="VQV217" s="133"/>
      <c r="VQW217" s="133"/>
      <c r="VQX217" s="133"/>
      <c r="VQY217" s="133"/>
      <c r="VQZ217" s="133"/>
      <c r="VRA217" s="133"/>
      <c r="VRB217" s="133"/>
      <c r="VRC217" s="133"/>
      <c r="VRD217" s="133"/>
      <c r="VRE217" s="133"/>
      <c r="VRF217" s="133"/>
      <c r="VRG217" s="133"/>
      <c r="VRH217" s="133"/>
      <c r="VRI217" s="133"/>
      <c r="VRJ217" s="133"/>
      <c r="VRK217" s="133"/>
      <c r="VRL217" s="133"/>
      <c r="VRM217" s="133"/>
      <c r="VRN217" s="133"/>
      <c r="VRO217" s="133"/>
      <c r="VRP217" s="133"/>
      <c r="VRQ217" s="134"/>
      <c r="VRR217" s="133"/>
      <c r="VRS217" s="133"/>
      <c r="VRT217" s="133"/>
      <c r="VRU217" s="133"/>
      <c r="VRV217" s="133"/>
      <c r="VRW217" s="133"/>
      <c r="VRX217" s="133"/>
      <c r="VRY217" s="133"/>
      <c r="VRZ217" s="133"/>
      <c r="VSA217" s="133"/>
      <c r="VSB217" s="133"/>
      <c r="VSC217" s="133"/>
      <c r="VSD217" s="133"/>
      <c r="VSE217" s="133"/>
      <c r="VSF217" s="133"/>
      <c r="VSG217" s="133"/>
      <c r="VSH217" s="133"/>
      <c r="VSI217" s="133"/>
      <c r="VSJ217" s="133"/>
      <c r="VSK217" s="133"/>
      <c r="VSL217" s="133"/>
      <c r="VSM217" s="134"/>
      <c r="VSN217" s="133"/>
      <c r="VSO217" s="133"/>
      <c r="VSP217" s="133"/>
      <c r="VSQ217" s="133"/>
      <c r="VSR217" s="133"/>
      <c r="VSS217" s="133"/>
      <c r="VST217" s="133"/>
      <c r="VSU217" s="133"/>
      <c r="VSV217" s="133"/>
      <c r="VSW217" s="133"/>
      <c r="VSX217" s="133"/>
      <c r="VSY217" s="133"/>
      <c r="VSZ217" s="133"/>
      <c r="VTA217" s="133"/>
      <c r="VTB217" s="133"/>
      <c r="VTC217" s="133"/>
      <c r="VTD217" s="133"/>
      <c r="VTE217" s="133"/>
      <c r="VTF217" s="133"/>
      <c r="VTG217" s="133"/>
      <c r="VTH217" s="133"/>
      <c r="VTI217" s="134"/>
      <c r="VTJ217" s="133"/>
      <c r="VTK217" s="133"/>
      <c r="VTL217" s="133"/>
      <c r="VTM217" s="133"/>
      <c r="VTN217" s="133"/>
      <c r="VTO217" s="133"/>
      <c r="VTP217" s="133"/>
      <c r="VTQ217" s="133"/>
      <c r="VTR217" s="133"/>
      <c r="VTS217" s="133"/>
      <c r="VTT217" s="133"/>
      <c r="VTU217" s="133"/>
      <c r="VTV217" s="133"/>
      <c r="VTW217" s="133"/>
      <c r="VTX217" s="133"/>
      <c r="VTY217" s="133"/>
      <c r="VTZ217" s="133"/>
      <c r="VUA217" s="133"/>
      <c r="VUB217" s="133"/>
      <c r="VUC217" s="133"/>
      <c r="VUD217" s="133"/>
      <c r="VUE217" s="134"/>
      <c r="VUF217" s="133"/>
      <c r="VUG217" s="133"/>
      <c r="VUH217" s="133"/>
      <c r="VUI217" s="133"/>
      <c r="VUJ217" s="133"/>
      <c r="VUK217" s="133"/>
      <c r="VUL217" s="133"/>
      <c r="VUM217" s="133"/>
      <c r="VUN217" s="133"/>
      <c r="VUO217" s="133"/>
      <c r="VUP217" s="133"/>
      <c r="VUQ217" s="133"/>
      <c r="VUR217" s="133"/>
      <c r="VUS217" s="133"/>
      <c r="VUT217" s="133"/>
      <c r="VUU217" s="133"/>
      <c r="VUV217" s="133"/>
      <c r="VUW217" s="133"/>
      <c r="VUX217" s="133"/>
      <c r="VUY217" s="133"/>
      <c r="VUZ217" s="133"/>
      <c r="VVA217" s="134"/>
      <c r="VVB217" s="133"/>
      <c r="VVC217" s="133"/>
      <c r="VVD217" s="133"/>
      <c r="VVE217" s="133"/>
      <c r="VVF217" s="133"/>
      <c r="VVG217" s="133"/>
      <c r="VVH217" s="133"/>
      <c r="VVI217" s="133"/>
      <c r="VVJ217" s="133"/>
      <c r="VVK217" s="133"/>
      <c r="VVL217" s="133"/>
      <c r="VVM217" s="133"/>
      <c r="VVN217" s="133"/>
      <c r="VVO217" s="133"/>
      <c r="VVP217" s="133"/>
      <c r="VVQ217" s="133"/>
      <c r="VVR217" s="133"/>
      <c r="VVS217" s="133"/>
      <c r="VVT217" s="133"/>
      <c r="VVU217" s="133"/>
      <c r="VVV217" s="133"/>
      <c r="VVW217" s="134"/>
      <c r="VVX217" s="133"/>
      <c r="VVY217" s="133"/>
      <c r="VVZ217" s="133"/>
      <c r="VWA217" s="133"/>
      <c r="VWB217" s="133"/>
      <c r="VWC217" s="133"/>
      <c r="VWD217" s="133"/>
      <c r="VWE217" s="133"/>
      <c r="VWF217" s="133"/>
      <c r="VWG217" s="133"/>
      <c r="VWH217" s="133"/>
      <c r="VWI217" s="133"/>
      <c r="VWJ217" s="133"/>
      <c r="VWK217" s="133"/>
      <c r="VWL217" s="133"/>
      <c r="VWM217" s="133"/>
      <c r="VWN217" s="133"/>
      <c r="VWO217" s="133"/>
      <c r="VWP217" s="133"/>
      <c r="VWQ217" s="133"/>
      <c r="VWR217" s="133"/>
      <c r="VWS217" s="134"/>
      <c r="VWT217" s="133"/>
      <c r="VWU217" s="133"/>
      <c r="VWV217" s="133"/>
      <c r="VWW217" s="133"/>
      <c r="VWX217" s="133"/>
      <c r="VWY217" s="133"/>
      <c r="VWZ217" s="133"/>
      <c r="VXA217" s="133"/>
      <c r="VXB217" s="133"/>
      <c r="VXC217" s="133"/>
      <c r="VXD217" s="133"/>
      <c r="VXE217" s="133"/>
      <c r="VXF217" s="133"/>
      <c r="VXG217" s="133"/>
      <c r="VXH217" s="133"/>
      <c r="VXI217" s="133"/>
      <c r="VXJ217" s="133"/>
      <c r="VXK217" s="133"/>
      <c r="VXL217" s="133"/>
      <c r="VXM217" s="133"/>
      <c r="VXN217" s="133"/>
      <c r="VXO217" s="134"/>
      <c r="VXP217" s="133"/>
      <c r="VXQ217" s="133"/>
      <c r="VXR217" s="133"/>
      <c r="VXS217" s="133"/>
      <c r="VXT217" s="133"/>
      <c r="VXU217" s="133"/>
      <c r="VXV217" s="133"/>
      <c r="VXW217" s="133"/>
      <c r="VXX217" s="133"/>
      <c r="VXY217" s="133"/>
      <c r="VXZ217" s="133"/>
      <c r="VYA217" s="133"/>
      <c r="VYB217" s="133"/>
      <c r="VYC217" s="133"/>
      <c r="VYD217" s="133"/>
      <c r="VYE217" s="133"/>
      <c r="VYF217" s="133"/>
      <c r="VYG217" s="133"/>
      <c r="VYH217" s="133"/>
      <c r="VYI217" s="133"/>
      <c r="VYJ217" s="133"/>
      <c r="VYK217" s="134"/>
      <c r="VYL217" s="133"/>
      <c r="VYM217" s="133"/>
      <c r="VYN217" s="133"/>
      <c r="VYO217" s="133"/>
      <c r="VYP217" s="133"/>
      <c r="VYQ217" s="133"/>
      <c r="VYR217" s="133"/>
      <c r="VYS217" s="133"/>
      <c r="VYT217" s="133"/>
      <c r="VYU217" s="133"/>
      <c r="VYV217" s="133"/>
      <c r="VYW217" s="133"/>
      <c r="VYX217" s="133"/>
      <c r="VYY217" s="133"/>
      <c r="VYZ217" s="133"/>
      <c r="VZA217" s="133"/>
      <c r="VZB217" s="133"/>
      <c r="VZC217" s="133"/>
      <c r="VZD217" s="133"/>
      <c r="VZE217" s="133"/>
      <c r="VZF217" s="133"/>
      <c r="VZG217" s="134"/>
      <c r="VZH217" s="133"/>
      <c r="VZI217" s="133"/>
      <c r="VZJ217" s="133"/>
      <c r="VZK217" s="133"/>
      <c r="VZL217" s="133"/>
      <c r="VZM217" s="133"/>
      <c r="VZN217" s="133"/>
      <c r="VZO217" s="133"/>
      <c r="VZP217" s="133"/>
      <c r="VZQ217" s="133"/>
      <c r="VZR217" s="133"/>
      <c r="VZS217" s="133"/>
      <c r="VZT217" s="133"/>
      <c r="VZU217" s="133"/>
      <c r="VZV217" s="133"/>
      <c r="VZW217" s="133"/>
      <c r="VZX217" s="133"/>
      <c r="VZY217" s="133"/>
      <c r="VZZ217" s="133"/>
      <c r="WAA217" s="133"/>
      <c r="WAB217" s="133"/>
      <c r="WAC217" s="134"/>
      <c r="WAD217" s="133"/>
      <c r="WAE217" s="133"/>
      <c r="WAF217" s="133"/>
      <c r="WAG217" s="133"/>
      <c r="WAH217" s="133"/>
      <c r="WAI217" s="133"/>
      <c r="WAJ217" s="133"/>
      <c r="WAK217" s="133"/>
      <c r="WAL217" s="133"/>
      <c r="WAM217" s="133"/>
      <c r="WAN217" s="133"/>
      <c r="WAO217" s="133"/>
      <c r="WAP217" s="133"/>
      <c r="WAQ217" s="133"/>
      <c r="WAR217" s="133"/>
      <c r="WAS217" s="133"/>
      <c r="WAT217" s="133"/>
      <c r="WAU217" s="133"/>
      <c r="WAV217" s="133"/>
      <c r="WAW217" s="133"/>
      <c r="WAX217" s="133"/>
      <c r="WAY217" s="134"/>
      <c r="WAZ217" s="133"/>
      <c r="WBA217" s="133"/>
      <c r="WBB217" s="133"/>
      <c r="WBC217" s="133"/>
      <c r="WBD217" s="133"/>
      <c r="WBE217" s="133"/>
      <c r="WBF217" s="133"/>
      <c r="WBG217" s="133"/>
      <c r="WBH217" s="133"/>
      <c r="WBI217" s="133"/>
      <c r="WBJ217" s="133"/>
      <c r="WBK217" s="133"/>
      <c r="WBL217" s="133"/>
      <c r="WBM217" s="133"/>
      <c r="WBN217" s="133"/>
      <c r="WBO217" s="133"/>
      <c r="WBP217" s="133"/>
      <c r="WBQ217" s="133"/>
      <c r="WBR217" s="133"/>
      <c r="WBS217" s="133"/>
      <c r="WBT217" s="133"/>
      <c r="WBU217" s="134"/>
      <c r="WBV217" s="133"/>
      <c r="WBW217" s="133"/>
      <c r="WBX217" s="133"/>
      <c r="WBY217" s="133"/>
      <c r="WBZ217" s="133"/>
      <c r="WCA217" s="133"/>
      <c r="WCB217" s="133"/>
      <c r="WCC217" s="133"/>
      <c r="WCD217" s="133"/>
      <c r="WCE217" s="133"/>
      <c r="WCF217" s="133"/>
      <c r="WCG217" s="133"/>
      <c r="WCH217" s="133"/>
      <c r="WCI217" s="133"/>
      <c r="WCJ217" s="133"/>
      <c r="WCK217" s="133"/>
      <c r="WCL217" s="133"/>
      <c r="WCM217" s="133"/>
      <c r="WCN217" s="133"/>
      <c r="WCO217" s="133"/>
      <c r="WCP217" s="133"/>
      <c r="WCQ217" s="134"/>
      <c r="WCR217" s="133"/>
      <c r="WCS217" s="133"/>
      <c r="WCT217" s="133"/>
      <c r="WCU217" s="133"/>
      <c r="WCV217" s="133"/>
      <c r="WCW217" s="133"/>
      <c r="WCX217" s="133"/>
      <c r="WCY217" s="133"/>
      <c r="WCZ217" s="133"/>
      <c r="WDA217" s="133"/>
      <c r="WDB217" s="133"/>
      <c r="WDC217" s="133"/>
      <c r="WDD217" s="133"/>
      <c r="WDE217" s="133"/>
      <c r="WDF217" s="133"/>
      <c r="WDG217" s="133"/>
      <c r="WDH217" s="133"/>
      <c r="WDI217" s="133"/>
      <c r="WDJ217" s="133"/>
      <c r="WDK217" s="133"/>
      <c r="WDL217" s="133"/>
      <c r="WDM217" s="134"/>
      <c r="WDN217" s="133"/>
      <c r="WDO217" s="133"/>
      <c r="WDP217" s="133"/>
      <c r="WDQ217" s="133"/>
      <c r="WDR217" s="133"/>
      <c r="WDS217" s="133"/>
      <c r="WDT217" s="133"/>
      <c r="WDU217" s="133"/>
      <c r="WDV217" s="133"/>
      <c r="WDW217" s="133"/>
      <c r="WDX217" s="133"/>
      <c r="WDY217" s="133"/>
      <c r="WDZ217" s="133"/>
      <c r="WEA217" s="133"/>
      <c r="WEB217" s="133"/>
      <c r="WEC217" s="133"/>
      <c r="WED217" s="133"/>
      <c r="WEE217" s="133"/>
      <c r="WEF217" s="133"/>
      <c r="WEG217" s="133"/>
      <c r="WEH217" s="133"/>
      <c r="WEI217" s="134"/>
      <c r="WEJ217" s="133"/>
      <c r="WEK217" s="133"/>
      <c r="WEL217" s="133"/>
      <c r="WEM217" s="133"/>
      <c r="WEN217" s="133"/>
      <c r="WEO217" s="133"/>
      <c r="WEP217" s="133"/>
      <c r="WEQ217" s="133"/>
      <c r="WER217" s="133"/>
      <c r="WES217" s="133"/>
      <c r="WET217" s="133"/>
      <c r="WEU217" s="133"/>
      <c r="WEV217" s="133"/>
      <c r="WEW217" s="133"/>
      <c r="WEX217" s="133"/>
      <c r="WEY217" s="133"/>
      <c r="WEZ217" s="133"/>
      <c r="WFA217" s="133"/>
      <c r="WFB217" s="133"/>
      <c r="WFC217" s="133"/>
      <c r="WFD217" s="133"/>
      <c r="WFE217" s="134"/>
      <c r="WFF217" s="133"/>
      <c r="WFG217" s="133"/>
      <c r="WFH217" s="133"/>
      <c r="WFI217" s="133"/>
      <c r="WFJ217" s="133"/>
      <c r="WFK217" s="133"/>
      <c r="WFL217" s="133"/>
      <c r="WFM217" s="133"/>
      <c r="WFN217" s="133"/>
      <c r="WFO217" s="133"/>
      <c r="WFP217" s="133"/>
      <c r="WFQ217" s="133"/>
      <c r="WFR217" s="133"/>
      <c r="WFS217" s="133"/>
      <c r="WFT217" s="133"/>
      <c r="WFU217" s="133"/>
      <c r="WFV217" s="133"/>
      <c r="WFW217" s="133"/>
      <c r="WFX217" s="133"/>
      <c r="WFY217" s="133"/>
      <c r="WFZ217" s="133"/>
      <c r="WGA217" s="134"/>
      <c r="WGB217" s="133"/>
      <c r="WGC217" s="133"/>
      <c r="WGD217" s="133"/>
      <c r="WGE217" s="133"/>
      <c r="WGF217" s="133"/>
      <c r="WGG217" s="133"/>
      <c r="WGH217" s="133"/>
      <c r="WGI217" s="133"/>
      <c r="WGJ217" s="133"/>
      <c r="WGK217" s="133"/>
      <c r="WGL217" s="133"/>
      <c r="WGM217" s="133"/>
      <c r="WGN217" s="133"/>
      <c r="WGO217" s="133"/>
      <c r="WGP217" s="133"/>
      <c r="WGQ217" s="133"/>
      <c r="WGR217" s="133"/>
      <c r="WGS217" s="133"/>
      <c r="WGT217" s="133"/>
      <c r="WGU217" s="133"/>
      <c r="WGV217" s="133"/>
      <c r="WGW217" s="134"/>
      <c r="WGX217" s="133"/>
      <c r="WGY217" s="133"/>
      <c r="WGZ217" s="133"/>
      <c r="WHA217" s="133"/>
      <c r="WHB217" s="133"/>
      <c r="WHC217" s="133"/>
      <c r="WHD217" s="133"/>
      <c r="WHE217" s="133"/>
      <c r="WHF217" s="133"/>
      <c r="WHG217" s="133"/>
      <c r="WHH217" s="133"/>
      <c r="WHI217" s="133"/>
      <c r="WHJ217" s="133"/>
      <c r="WHK217" s="133"/>
      <c r="WHL217" s="133"/>
      <c r="WHM217" s="133"/>
      <c r="WHN217" s="133"/>
      <c r="WHO217" s="133"/>
      <c r="WHP217" s="133"/>
      <c r="WHQ217" s="133"/>
      <c r="WHR217" s="133"/>
      <c r="WHS217" s="134"/>
      <c r="WHT217" s="133"/>
      <c r="WHU217" s="133"/>
      <c r="WHV217" s="133"/>
      <c r="WHW217" s="133"/>
      <c r="WHX217" s="133"/>
      <c r="WHY217" s="133"/>
      <c r="WHZ217" s="133"/>
      <c r="WIA217" s="133"/>
      <c r="WIB217" s="133"/>
      <c r="WIC217" s="133"/>
      <c r="WID217" s="133"/>
      <c r="WIE217" s="133"/>
      <c r="WIF217" s="133"/>
      <c r="WIG217" s="133"/>
      <c r="WIH217" s="133"/>
      <c r="WII217" s="133"/>
      <c r="WIJ217" s="133"/>
      <c r="WIK217" s="133"/>
      <c r="WIL217" s="133"/>
      <c r="WIM217" s="133"/>
      <c r="WIN217" s="133"/>
      <c r="WIO217" s="134"/>
      <c r="WIP217" s="133"/>
      <c r="WIQ217" s="133"/>
      <c r="WIR217" s="133"/>
      <c r="WIS217" s="133"/>
      <c r="WIT217" s="133"/>
      <c r="WIU217" s="133"/>
      <c r="WIV217" s="133"/>
      <c r="WIW217" s="133"/>
      <c r="WIX217" s="133"/>
      <c r="WIY217" s="133"/>
      <c r="WIZ217" s="133"/>
      <c r="WJA217" s="133"/>
      <c r="WJB217" s="133"/>
      <c r="WJC217" s="133"/>
      <c r="WJD217" s="133"/>
      <c r="WJE217" s="133"/>
      <c r="WJF217" s="133"/>
      <c r="WJG217" s="133"/>
      <c r="WJH217" s="133"/>
      <c r="WJI217" s="133"/>
      <c r="WJJ217" s="133"/>
      <c r="WJK217" s="134"/>
      <c r="WJL217" s="133"/>
      <c r="WJM217" s="133"/>
      <c r="WJN217" s="133"/>
      <c r="WJO217" s="133"/>
      <c r="WJP217" s="133"/>
      <c r="WJQ217" s="133"/>
      <c r="WJR217" s="133"/>
      <c r="WJS217" s="133"/>
      <c r="WJT217" s="133"/>
      <c r="WJU217" s="133"/>
      <c r="WJV217" s="133"/>
      <c r="WJW217" s="133"/>
      <c r="WJX217" s="133"/>
      <c r="WJY217" s="133"/>
      <c r="WJZ217" s="133"/>
      <c r="WKA217" s="133"/>
      <c r="WKB217" s="133"/>
      <c r="WKC217" s="133"/>
      <c r="WKD217" s="133"/>
      <c r="WKE217" s="133"/>
      <c r="WKF217" s="133"/>
      <c r="WKG217" s="134"/>
      <c r="WKH217" s="133"/>
      <c r="WKI217" s="133"/>
      <c r="WKJ217" s="133"/>
      <c r="WKK217" s="133"/>
      <c r="WKL217" s="133"/>
      <c r="WKM217" s="133"/>
      <c r="WKN217" s="133"/>
      <c r="WKO217" s="133"/>
      <c r="WKP217" s="133"/>
      <c r="WKQ217" s="133"/>
      <c r="WKR217" s="133"/>
      <c r="WKS217" s="133"/>
      <c r="WKT217" s="133"/>
      <c r="WKU217" s="133"/>
      <c r="WKV217" s="133"/>
      <c r="WKW217" s="133"/>
      <c r="WKX217" s="133"/>
      <c r="WKY217" s="133"/>
      <c r="WKZ217" s="133"/>
      <c r="WLA217" s="133"/>
      <c r="WLB217" s="133"/>
      <c r="WLC217" s="134"/>
      <c r="WLD217" s="133"/>
      <c r="WLE217" s="133"/>
      <c r="WLF217" s="133"/>
      <c r="WLG217" s="133"/>
      <c r="WLH217" s="133"/>
      <c r="WLI217" s="133"/>
      <c r="WLJ217" s="133"/>
      <c r="WLK217" s="133"/>
      <c r="WLL217" s="133"/>
      <c r="WLM217" s="133"/>
      <c r="WLN217" s="133"/>
      <c r="WLO217" s="133"/>
      <c r="WLP217" s="133"/>
      <c r="WLQ217" s="133"/>
      <c r="WLR217" s="133"/>
      <c r="WLS217" s="133"/>
      <c r="WLT217" s="133"/>
      <c r="WLU217" s="133"/>
      <c r="WLV217" s="133"/>
      <c r="WLW217" s="133"/>
      <c r="WLX217" s="133"/>
      <c r="WLY217" s="134"/>
      <c r="WLZ217" s="133"/>
      <c r="WMA217" s="133"/>
      <c r="WMB217" s="133"/>
      <c r="WMC217" s="133"/>
      <c r="WMD217" s="133"/>
      <c r="WME217" s="133"/>
      <c r="WMF217" s="133"/>
      <c r="WMG217" s="133"/>
      <c r="WMH217" s="133"/>
      <c r="WMI217" s="133"/>
      <c r="WMJ217" s="133"/>
      <c r="WMK217" s="133"/>
      <c r="WML217" s="133"/>
      <c r="WMM217" s="133"/>
      <c r="WMN217" s="133"/>
      <c r="WMO217" s="133"/>
      <c r="WMP217" s="133"/>
      <c r="WMQ217" s="133"/>
      <c r="WMR217" s="133"/>
      <c r="WMS217" s="133"/>
      <c r="WMT217" s="133"/>
      <c r="WMU217" s="134"/>
      <c r="WMV217" s="133"/>
      <c r="WMW217" s="133"/>
      <c r="WMX217" s="133"/>
      <c r="WMY217" s="133"/>
      <c r="WMZ217" s="133"/>
      <c r="WNA217" s="133"/>
      <c r="WNB217" s="133"/>
      <c r="WNC217" s="133"/>
      <c r="WND217" s="133"/>
      <c r="WNE217" s="133"/>
      <c r="WNF217" s="133"/>
      <c r="WNG217" s="133"/>
      <c r="WNH217" s="133"/>
      <c r="WNI217" s="133"/>
      <c r="WNJ217" s="133"/>
      <c r="WNK217" s="133"/>
      <c r="WNL217" s="133"/>
      <c r="WNM217" s="133"/>
      <c r="WNN217" s="133"/>
      <c r="WNO217" s="133"/>
      <c r="WNP217" s="133"/>
      <c r="WNQ217" s="134"/>
      <c r="WNR217" s="133"/>
      <c r="WNS217" s="133"/>
      <c r="WNT217" s="133"/>
      <c r="WNU217" s="133"/>
      <c r="WNV217" s="133"/>
      <c r="WNW217" s="133"/>
      <c r="WNX217" s="133"/>
      <c r="WNY217" s="133"/>
      <c r="WNZ217" s="133"/>
      <c r="WOA217" s="133"/>
      <c r="WOB217" s="133"/>
      <c r="WOC217" s="133"/>
      <c r="WOD217" s="133"/>
      <c r="WOE217" s="133"/>
      <c r="WOF217" s="133"/>
      <c r="WOG217" s="133"/>
      <c r="WOH217" s="133"/>
      <c r="WOI217" s="133"/>
      <c r="WOJ217" s="133"/>
      <c r="WOK217" s="133"/>
      <c r="WOL217" s="133"/>
      <c r="WOM217" s="134"/>
      <c r="WON217" s="133"/>
      <c r="WOO217" s="133"/>
      <c r="WOP217" s="133"/>
      <c r="WOQ217" s="133"/>
      <c r="WOR217" s="133"/>
      <c r="WOS217" s="133"/>
      <c r="WOT217" s="133"/>
      <c r="WOU217" s="133"/>
      <c r="WOV217" s="133"/>
      <c r="WOW217" s="133"/>
      <c r="WOX217" s="133"/>
      <c r="WOY217" s="133"/>
      <c r="WOZ217" s="133"/>
      <c r="WPA217" s="133"/>
      <c r="WPB217" s="133"/>
      <c r="WPC217" s="133"/>
      <c r="WPD217" s="133"/>
      <c r="WPE217" s="133"/>
      <c r="WPF217" s="133"/>
      <c r="WPG217" s="133"/>
      <c r="WPH217" s="133"/>
      <c r="WPI217" s="134"/>
      <c r="WPJ217" s="133"/>
      <c r="WPK217" s="133"/>
      <c r="WPL217" s="133"/>
      <c r="WPM217" s="133"/>
      <c r="WPN217" s="133"/>
      <c r="WPO217" s="133"/>
      <c r="WPP217" s="133"/>
      <c r="WPQ217" s="133"/>
      <c r="WPR217" s="133"/>
      <c r="WPS217" s="133"/>
      <c r="WPT217" s="133"/>
      <c r="WPU217" s="133"/>
      <c r="WPV217" s="133"/>
      <c r="WPW217" s="133"/>
      <c r="WPX217" s="133"/>
      <c r="WPY217" s="133"/>
      <c r="WPZ217" s="133"/>
      <c r="WQA217" s="133"/>
      <c r="WQB217" s="133"/>
      <c r="WQC217" s="133"/>
      <c r="WQD217" s="133"/>
      <c r="WQE217" s="134"/>
      <c r="WQF217" s="133"/>
      <c r="WQG217" s="133"/>
      <c r="WQH217" s="133"/>
      <c r="WQI217" s="133"/>
      <c r="WQJ217" s="133"/>
      <c r="WQK217" s="133"/>
      <c r="WQL217" s="133"/>
      <c r="WQM217" s="133"/>
      <c r="WQN217" s="133"/>
      <c r="WQO217" s="133"/>
      <c r="WQP217" s="133"/>
      <c r="WQQ217" s="133"/>
      <c r="WQR217" s="133"/>
      <c r="WQS217" s="133"/>
      <c r="WQT217" s="133"/>
      <c r="WQU217" s="133"/>
      <c r="WQV217" s="133"/>
      <c r="WQW217" s="133"/>
      <c r="WQX217" s="133"/>
      <c r="WQY217" s="133"/>
      <c r="WQZ217" s="133"/>
      <c r="WRA217" s="134"/>
      <c r="WRB217" s="133"/>
      <c r="WRC217" s="133"/>
      <c r="WRD217" s="133"/>
      <c r="WRE217" s="133"/>
      <c r="WRF217" s="133"/>
      <c r="WRG217" s="133"/>
      <c r="WRH217" s="133"/>
      <c r="WRI217" s="133"/>
      <c r="WRJ217" s="133"/>
      <c r="WRK217" s="133"/>
      <c r="WRL217" s="133"/>
      <c r="WRM217" s="133"/>
      <c r="WRN217" s="133"/>
      <c r="WRO217" s="133"/>
      <c r="WRP217" s="133"/>
      <c r="WRQ217" s="133"/>
      <c r="WRR217" s="133"/>
      <c r="WRS217" s="133"/>
      <c r="WRT217" s="133"/>
      <c r="WRU217" s="133"/>
      <c r="WRV217" s="133"/>
      <c r="WRW217" s="134"/>
      <c r="WRX217" s="133"/>
      <c r="WRY217" s="133"/>
      <c r="WRZ217" s="133"/>
      <c r="WSA217" s="133"/>
      <c r="WSB217" s="133"/>
      <c r="WSC217" s="133"/>
      <c r="WSD217" s="133"/>
      <c r="WSE217" s="133"/>
      <c r="WSF217" s="133"/>
      <c r="WSG217" s="133"/>
      <c r="WSH217" s="133"/>
      <c r="WSI217" s="133"/>
      <c r="WSJ217" s="133"/>
      <c r="WSK217" s="133"/>
      <c r="WSL217" s="133"/>
      <c r="WSM217" s="133"/>
      <c r="WSN217" s="133"/>
      <c r="WSO217" s="133"/>
      <c r="WSP217" s="133"/>
      <c r="WSQ217" s="133"/>
      <c r="WSR217" s="133"/>
      <c r="WSS217" s="134"/>
      <c r="WST217" s="133"/>
      <c r="WSU217" s="133"/>
      <c r="WSV217" s="133"/>
      <c r="WSW217" s="133"/>
      <c r="WSX217" s="133"/>
      <c r="WSY217" s="133"/>
      <c r="WSZ217" s="133"/>
      <c r="WTA217" s="133"/>
      <c r="WTB217" s="133"/>
      <c r="WTC217" s="133"/>
      <c r="WTD217" s="133"/>
      <c r="WTE217" s="133"/>
      <c r="WTF217" s="133"/>
      <c r="WTG217" s="133"/>
      <c r="WTH217" s="133"/>
      <c r="WTI217" s="133"/>
      <c r="WTJ217" s="133"/>
      <c r="WTK217" s="133"/>
      <c r="WTL217" s="133"/>
      <c r="WTM217" s="133"/>
      <c r="WTN217" s="133"/>
      <c r="WTO217" s="134"/>
      <c r="WTP217" s="133"/>
      <c r="WTQ217" s="133"/>
      <c r="WTR217" s="133"/>
      <c r="WTS217" s="133"/>
      <c r="WTT217" s="133"/>
      <c r="WTU217" s="133"/>
      <c r="WTV217" s="133"/>
      <c r="WTW217" s="133"/>
      <c r="WTX217" s="133"/>
      <c r="WTY217" s="133"/>
      <c r="WTZ217" s="133"/>
      <c r="WUA217" s="133"/>
      <c r="WUB217" s="133"/>
      <c r="WUC217" s="133"/>
      <c r="WUD217" s="133"/>
      <c r="WUE217" s="133"/>
      <c r="WUF217" s="133"/>
      <c r="WUG217" s="133"/>
      <c r="WUH217" s="133"/>
      <c r="WUI217" s="133"/>
      <c r="WUJ217" s="133"/>
      <c r="WUK217" s="134"/>
      <c r="WUL217" s="133"/>
      <c r="WUM217" s="133"/>
      <c r="WUN217" s="133"/>
      <c r="WUO217" s="133"/>
      <c r="WUP217" s="133"/>
      <c r="WUQ217" s="133"/>
      <c r="WUR217" s="133"/>
      <c r="WUS217" s="133"/>
      <c r="WUT217" s="133"/>
      <c r="WUU217" s="133"/>
      <c r="WUV217" s="133"/>
      <c r="WUW217" s="133"/>
      <c r="WUX217" s="133"/>
      <c r="WUY217" s="133"/>
      <c r="WUZ217" s="133"/>
      <c r="WVA217" s="133"/>
      <c r="WVB217" s="133"/>
      <c r="WVC217" s="133"/>
      <c r="WVD217" s="133"/>
      <c r="WVE217" s="133"/>
      <c r="WVF217" s="133"/>
      <c r="WVG217" s="134"/>
      <c r="WVH217" s="133"/>
      <c r="WVI217" s="133"/>
      <c r="WVJ217" s="133"/>
      <c r="WVK217" s="133"/>
      <c r="WVL217" s="133"/>
      <c r="WVM217" s="133"/>
      <c r="WVN217" s="133"/>
      <c r="WVO217" s="133"/>
      <c r="WVP217" s="133"/>
      <c r="WVQ217" s="133"/>
      <c r="WVR217" s="133"/>
      <c r="WVS217" s="133"/>
      <c r="WVT217" s="133"/>
      <c r="WVU217" s="133"/>
      <c r="WVV217" s="133"/>
      <c r="WVW217" s="133"/>
      <c r="WVX217" s="133"/>
      <c r="WVY217" s="133"/>
      <c r="WVZ217" s="133"/>
      <c r="WWA217" s="133"/>
      <c r="WWB217" s="133"/>
      <c r="WWC217" s="134"/>
      <c r="WWD217" s="133"/>
      <c r="WWE217" s="133"/>
      <c r="WWF217" s="133"/>
      <c r="WWG217" s="133"/>
      <c r="WWH217" s="133"/>
      <c r="WWI217" s="133"/>
      <c r="WWJ217" s="133"/>
      <c r="WWK217" s="133"/>
      <c r="WWL217" s="133"/>
      <c r="WWM217" s="133"/>
      <c r="WWN217" s="133"/>
      <c r="WWO217" s="133"/>
      <c r="WWP217" s="133"/>
      <c r="WWQ217" s="133"/>
      <c r="WWR217" s="133"/>
      <c r="WWS217" s="133"/>
      <c r="WWT217" s="133"/>
      <c r="WWU217" s="133"/>
      <c r="WWV217" s="133"/>
      <c r="WWW217" s="133"/>
      <c r="WWX217" s="133"/>
      <c r="WWY217" s="134"/>
      <c r="WWZ217" s="133"/>
      <c r="WXA217" s="133"/>
      <c r="WXB217" s="133"/>
      <c r="WXC217" s="133"/>
      <c r="WXD217" s="133"/>
      <c r="WXE217" s="133"/>
      <c r="WXF217" s="133"/>
      <c r="WXG217" s="133"/>
      <c r="WXH217" s="133"/>
      <c r="WXI217" s="133"/>
      <c r="WXJ217" s="133"/>
      <c r="WXK217" s="133"/>
      <c r="WXL217" s="133"/>
      <c r="WXM217" s="133"/>
      <c r="WXN217" s="133"/>
      <c r="WXO217" s="133"/>
      <c r="WXP217" s="133"/>
      <c r="WXQ217" s="133"/>
      <c r="WXR217" s="133"/>
      <c r="WXS217" s="133"/>
      <c r="WXT217" s="133"/>
      <c r="WXU217" s="134"/>
      <c r="WXV217" s="133"/>
      <c r="WXW217" s="133"/>
      <c r="WXX217" s="133"/>
      <c r="WXY217" s="133"/>
      <c r="WXZ217" s="133"/>
      <c r="WYA217" s="133"/>
      <c r="WYB217" s="133"/>
      <c r="WYC217" s="133"/>
      <c r="WYD217" s="133"/>
      <c r="WYE217" s="133"/>
      <c r="WYF217" s="133"/>
      <c r="WYG217" s="133"/>
      <c r="WYH217" s="133"/>
      <c r="WYI217" s="133"/>
      <c r="WYJ217" s="133"/>
      <c r="WYK217" s="133"/>
      <c r="WYL217" s="133"/>
      <c r="WYM217" s="133"/>
      <c r="WYN217" s="133"/>
      <c r="WYO217" s="133"/>
      <c r="WYP217" s="133"/>
      <c r="WYQ217" s="134"/>
      <c r="WYR217" s="133"/>
      <c r="WYS217" s="133"/>
      <c r="WYT217" s="133"/>
      <c r="WYU217" s="133"/>
      <c r="WYV217" s="133"/>
      <c r="WYW217" s="133"/>
      <c r="WYX217" s="133"/>
      <c r="WYY217" s="133"/>
      <c r="WYZ217" s="133"/>
      <c r="WZA217" s="133"/>
      <c r="WZB217" s="133"/>
      <c r="WZC217" s="133"/>
      <c r="WZD217" s="133"/>
      <c r="WZE217" s="133"/>
      <c r="WZF217" s="133"/>
      <c r="WZG217" s="133"/>
      <c r="WZH217" s="133"/>
      <c r="WZI217" s="133"/>
      <c r="WZJ217" s="133"/>
      <c r="WZK217" s="133"/>
      <c r="WZL217" s="133"/>
      <c r="WZM217" s="134"/>
      <c r="WZN217" s="133"/>
      <c r="WZO217" s="133"/>
      <c r="WZP217" s="133"/>
      <c r="WZQ217" s="133"/>
      <c r="WZR217" s="133"/>
      <c r="WZS217" s="133"/>
      <c r="WZT217" s="133"/>
      <c r="WZU217" s="133"/>
      <c r="WZV217" s="133"/>
      <c r="WZW217" s="133"/>
      <c r="WZX217" s="133"/>
      <c r="WZY217" s="133"/>
      <c r="WZZ217" s="133"/>
      <c r="XAA217" s="133"/>
      <c r="XAB217" s="133"/>
      <c r="XAC217" s="133"/>
      <c r="XAD217" s="133"/>
      <c r="XAE217" s="133"/>
      <c r="XAF217" s="133"/>
      <c r="XAG217" s="133"/>
      <c r="XAH217" s="133"/>
      <c r="XAI217" s="134"/>
      <c r="XAJ217" s="133"/>
      <c r="XAK217" s="133"/>
      <c r="XAL217" s="133"/>
      <c r="XAM217" s="133"/>
      <c r="XAN217" s="133"/>
      <c r="XAO217" s="133"/>
      <c r="XAP217" s="133"/>
      <c r="XAQ217" s="133"/>
      <c r="XAR217" s="133"/>
      <c r="XAS217" s="133"/>
      <c r="XAT217" s="133"/>
      <c r="XAU217" s="133"/>
      <c r="XAV217" s="133"/>
      <c r="XAW217" s="133"/>
      <c r="XAX217" s="133"/>
      <c r="XAY217" s="133"/>
      <c r="XAZ217" s="133"/>
      <c r="XBA217" s="133"/>
      <c r="XBB217" s="133"/>
      <c r="XBC217" s="133"/>
      <c r="XBD217" s="133"/>
      <c r="XBE217" s="134"/>
      <c r="XBF217" s="133"/>
      <c r="XBG217" s="133"/>
      <c r="XBH217" s="133"/>
      <c r="XBI217" s="133"/>
      <c r="XBJ217" s="133"/>
      <c r="XBK217" s="133"/>
      <c r="XBL217" s="133"/>
      <c r="XBM217" s="133"/>
      <c r="XBN217" s="133"/>
      <c r="XBO217" s="133"/>
      <c r="XBP217" s="133"/>
      <c r="XBQ217" s="133"/>
      <c r="XBR217" s="133"/>
      <c r="XBS217" s="133"/>
      <c r="XBT217" s="133"/>
      <c r="XBU217" s="133"/>
      <c r="XBV217" s="133"/>
      <c r="XBW217" s="133"/>
      <c r="XBX217" s="133"/>
      <c r="XBY217" s="133"/>
      <c r="XBZ217" s="133"/>
      <c r="XCA217" s="134"/>
      <c r="XCB217" s="133"/>
      <c r="XCC217" s="133"/>
      <c r="XCD217" s="133"/>
      <c r="XCE217" s="133"/>
      <c r="XCF217" s="133"/>
      <c r="XCG217" s="133"/>
      <c r="XCH217" s="133"/>
      <c r="XCI217" s="133"/>
      <c r="XCJ217" s="133"/>
      <c r="XCK217" s="133"/>
      <c r="XCL217" s="133"/>
      <c r="XCM217" s="133"/>
      <c r="XCN217" s="133"/>
      <c r="XCO217" s="133"/>
      <c r="XCP217" s="133"/>
      <c r="XCQ217" s="133"/>
      <c r="XCR217" s="133"/>
      <c r="XCS217" s="133"/>
      <c r="XCT217" s="133"/>
      <c r="XCU217" s="133"/>
      <c r="XCV217" s="133"/>
      <c r="XCW217" s="134"/>
      <c r="XCX217" s="133"/>
      <c r="XCY217" s="133"/>
      <c r="XCZ217" s="133"/>
      <c r="XDA217" s="133"/>
      <c r="XDB217" s="133"/>
      <c r="XDC217" s="133"/>
      <c r="XDD217" s="133"/>
      <c r="XDE217" s="133"/>
      <c r="XDF217" s="133"/>
      <c r="XDG217" s="133"/>
      <c r="XDH217" s="133"/>
      <c r="XDI217" s="133"/>
      <c r="XDJ217" s="133"/>
      <c r="XDK217" s="133"/>
      <c r="XDL217" s="133"/>
      <c r="XDM217" s="133"/>
      <c r="XDN217" s="133"/>
      <c r="XDO217" s="133"/>
      <c r="XDP217" s="133"/>
      <c r="XDQ217" s="133"/>
      <c r="XDR217" s="133"/>
      <c r="XDS217" s="134"/>
      <c r="XDT217" s="133"/>
      <c r="XDU217" s="133"/>
      <c r="XDV217" s="133"/>
      <c r="XDW217" s="133"/>
      <c r="XDX217" s="133"/>
      <c r="XDY217" s="133"/>
      <c r="XDZ217" s="133"/>
      <c r="XEA217" s="133"/>
      <c r="XEB217" s="133"/>
      <c r="XEC217" s="133"/>
      <c r="XED217" s="133"/>
      <c r="XEE217" s="133"/>
      <c r="XEF217" s="133"/>
      <c r="XEG217" s="133"/>
      <c r="XEH217" s="133"/>
      <c r="XEI217" s="133"/>
      <c r="XEJ217" s="133"/>
      <c r="XEK217" s="133"/>
      <c r="XEL217" s="133"/>
      <c r="XEM217" s="133"/>
      <c r="XEN217" s="133"/>
      <c r="XEO217" s="134"/>
      <c r="XEP217" s="134"/>
      <c r="XEQ217" s="134"/>
      <c r="XER217" s="134"/>
      <c r="XES217" s="134"/>
      <c r="XET217" s="134"/>
      <c r="XEU217" s="134"/>
      <c r="XEV217" s="134"/>
      <c r="XEW217" s="134"/>
      <c r="XEX217" s="134"/>
      <c r="XEY217" s="134"/>
      <c r="XEZ217" s="134"/>
      <c r="XFA217" s="134"/>
      <c r="XFB217" s="134"/>
      <c r="XFC217" s="134"/>
      <c r="XFD217" s="134"/>
    </row>
    <row r="218" spans="1:16384" s="66" customFormat="1" ht="94.5" customHeight="1" x14ac:dyDescent="0.25">
      <c r="A218" s="53" t="s">
        <v>5</v>
      </c>
      <c r="B218" s="69" t="s">
        <v>66</v>
      </c>
      <c r="C218" s="69" t="s">
        <v>67</v>
      </c>
      <c r="D218" s="69"/>
      <c r="E218" s="69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6384" customFormat="1" x14ac:dyDescent="0.25">
      <c r="A219" s="53" t="s">
        <v>6</v>
      </c>
      <c r="B219" s="67">
        <f>S16</f>
        <v>25001374.005209882</v>
      </c>
      <c r="C219" s="68">
        <f>(AVERAGE('Water Trading Repository Table'!$C$3:$C$1462))</f>
        <v>76.577683416577656</v>
      </c>
      <c r="D219" s="68"/>
      <c r="E219" s="6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6384" customFormat="1" x14ac:dyDescent="0.25">
      <c r="A220" s="53" t="s">
        <v>8</v>
      </c>
      <c r="B220" s="68">
        <f>S27</f>
        <v>54231506.516209804</v>
      </c>
      <c r="C220" s="68">
        <f>(AVERAGE('Water Trading Repository Table'!$C$3:$C$1462))</f>
        <v>76.577683416577656</v>
      </c>
      <c r="D220" s="68"/>
      <c r="E220" s="6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6384" customFormat="1" x14ac:dyDescent="0.25">
      <c r="A221" s="53" t="s">
        <v>7</v>
      </c>
      <c r="B221" s="68">
        <f>S38</f>
        <v>35804189.198254958</v>
      </c>
      <c r="C221" s="68">
        <f>(AVERAGE('Water Trading Repository Table'!$C$3:$C$1462))</f>
        <v>76.577683416577656</v>
      </c>
      <c r="D221" s="68"/>
      <c r="E221" s="6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6384" customFormat="1" x14ac:dyDescent="0.25"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6384" customFormat="1" x14ac:dyDescent="0.25"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6384" customFormat="1" x14ac:dyDescent="0.25"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</sheetData>
  <mergeCells count="774">
    <mergeCell ref="A96:K96"/>
    <mergeCell ref="A98:K98"/>
    <mergeCell ref="A99:K99"/>
    <mergeCell ref="A94:K94"/>
    <mergeCell ref="A155:N155"/>
    <mergeCell ref="A154:O154"/>
    <mergeCell ref="A217:J217"/>
    <mergeCell ref="A199:B199"/>
    <mergeCell ref="D199:E199"/>
    <mergeCell ref="A213:B213"/>
    <mergeCell ref="D213:E213"/>
    <mergeCell ref="XBE216:XBZ216"/>
    <mergeCell ref="XCA216:XCV216"/>
    <mergeCell ref="XCW216:XDR216"/>
    <mergeCell ref="XDS216:XEN216"/>
    <mergeCell ref="XEO216:XFD216"/>
    <mergeCell ref="WWY216:WXT216"/>
    <mergeCell ref="WXU216:WYP216"/>
    <mergeCell ref="WYQ216:WZL216"/>
    <mergeCell ref="WZM216:XAH216"/>
    <mergeCell ref="XAI216:XBD216"/>
    <mergeCell ref="WSS216:WTN216"/>
    <mergeCell ref="WTO216:WUJ216"/>
    <mergeCell ref="WUK216:WVF216"/>
    <mergeCell ref="WVG216:WWB216"/>
    <mergeCell ref="WWC216:WWX216"/>
    <mergeCell ref="WOM216:WPH216"/>
    <mergeCell ref="WPI216:WQD216"/>
    <mergeCell ref="WQE216:WQZ216"/>
    <mergeCell ref="WRA216:WRV216"/>
    <mergeCell ref="WRW216:WSR216"/>
    <mergeCell ref="WKG216:WLB216"/>
    <mergeCell ref="WLC216:WLX216"/>
    <mergeCell ref="WLY216:WMT216"/>
    <mergeCell ref="WMU216:WNP216"/>
    <mergeCell ref="WNQ216:WOL216"/>
    <mergeCell ref="WGA216:WGV216"/>
    <mergeCell ref="WGW216:WHR216"/>
    <mergeCell ref="WHS216:WIN216"/>
    <mergeCell ref="WIO216:WJJ216"/>
    <mergeCell ref="WJK216:WKF216"/>
    <mergeCell ref="WBU216:WCP216"/>
    <mergeCell ref="WCQ216:WDL216"/>
    <mergeCell ref="WDM216:WEH216"/>
    <mergeCell ref="WEI216:WFD216"/>
    <mergeCell ref="WFE216:WFZ216"/>
    <mergeCell ref="VXO216:VYJ216"/>
    <mergeCell ref="VYK216:VZF216"/>
    <mergeCell ref="VZG216:WAB216"/>
    <mergeCell ref="WAC216:WAX216"/>
    <mergeCell ref="WAY216:WBT216"/>
    <mergeCell ref="VTI216:VUD216"/>
    <mergeCell ref="VUE216:VUZ216"/>
    <mergeCell ref="VVA216:VVV216"/>
    <mergeCell ref="VVW216:VWR216"/>
    <mergeCell ref="VWS216:VXN216"/>
    <mergeCell ref="VPC216:VPX216"/>
    <mergeCell ref="VPY216:VQT216"/>
    <mergeCell ref="VQU216:VRP216"/>
    <mergeCell ref="VRQ216:VSL216"/>
    <mergeCell ref="VSM216:VTH216"/>
    <mergeCell ref="VKW216:VLR216"/>
    <mergeCell ref="VLS216:VMN216"/>
    <mergeCell ref="VMO216:VNJ216"/>
    <mergeCell ref="VNK216:VOF216"/>
    <mergeCell ref="VOG216:VPB216"/>
    <mergeCell ref="VGQ216:VHL216"/>
    <mergeCell ref="VHM216:VIH216"/>
    <mergeCell ref="VII216:VJD216"/>
    <mergeCell ref="VJE216:VJZ216"/>
    <mergeCell ref="VKA216:VKV216"/>
    <mergeCell ref="VCK216:VDF216"/>
    <mergeCell ref="VDG216:VEB216"/>
    <mergeCell ref="VEC216:VEX216"/>
    <mergeCell ref="VEY216:VFT216"/>
    <mergeCell ref="VFU216:VGP216"/>
    <mergeCell ref="UYE216:UYZ216"/>
    <mergeCell ref="UZA216:UZV216"/>
    <mergeCell ref="UZW216:VAR216"/>
    <mergeCell ref="VAS216:VBN216"/>
    <mergeCell ref="VBO216:VCJ216"/>
    <mergeCell ref="UTY216:UUT216"/>
    <mergeCell ref="UUU216:UVP216"/>
    <mergeCell ref="UVQ216:UWL216"/>
    <mergeCell ref="UWM216:UXH216"/>
    <mergeCell ref="UXI216:UYD216"/>
    <mergeCell ref="UPS216:UQN216"/>
    <mergeCell ref="UQO216:URJ216"/>
    <mergeCell ref="URK216:USF216"/>
    <mergeCell ref="USG216:UTB216"/>
    <mergeCell ref="UTC216:UTX216"/>
    <mergeCell ref="ULM216:UMH216"/>
    <mergeCell ref="UMI216:UND216"/>
    <mergeCell ref="UNE216:UNZ216"/>
    <mergeCell ref="UOA216:UOV216"/>
    <mergeCell ref="UOW216:UPR216"/>
    <mergeCell ref="UHG216:UIB216"/>
    <mergeCell ref="UIC216:UIX216"/>
    <mergeCell ref="UIY216:UJT216"/>
    <mergeCell ref="UJU216:UKP216"/>
    <mergeCell ref="UKQ216:ULL216"/>
    <mergeCell ref="UDA216:UDV216"/>
    <mergeCell ref="UDW216:UER216"/>
    <mergeCell ref="UES216:UFN216"/>
    <mergeCell ref="UFO216:UGJ216"/>
    <mergeCell ref="UGK216:UHF216"/>
    <mergeCell ref="TYU216:TZP216"/>
    <mergeCell ref="TZQ216:UAL216"/>
    <mergeCell ref="UAM216:UBH216"/>
    <mergeCell ref="UBI216:UCD216"/>
    <mergeCell ref="UCE216:UCZ216"/>
    <mergeCell ref="TUO216:TVJ216"/>
    <mergeCell ref="TVK216:TWF216"/>
    <mergeCell ref="TWG216:TXB216"/>
    <mergeCell ref="TXC216:TXX216"/>
    <mergeCell ref="TXY216:TYT216"/>
    <mergeCell ref="TQI216:TRD216"/>
    <mergeCell ref="TRE216:TRZ216"/>
    <mergeCell ref="TSA216:TSV216"/>
    <mergeCell ref="TSW216:TTR216"/>
    <mergeCell ref="TTS216:TUN216"/>
    <mergeCell ref="TMC216:TMX216"/>
    <mergeCell ref="TMY216:TNT216"/>
    <mergeCell ref="TNU216:TOP216"/>
    <mergeCell ref="TOQ216:TPL216"/>
    <mergeCell ref="TPM216:TQH216"/>
    <mergeCell ref="THW216:TIR216"/>
    <mergeCell ref="TIS216:TJN216"/>
    <mergeCell ref="TJO216:TKJ216"/>
    <mergeCell ref="TKK216:TLF216"/>
    <mergeCell ref="TLG216:TMB216"/>
    <mergeCell ref="TDQ216:TEL216"/>
    <mergeCell ref="TEM216:TFH216"/>
    <mergeCell ref="TFI216:TGD216"/>
    <mergeCell ref="TGE216:TGZ216"/>
    <mergeCell ref="THA216:THV216"/>
    <mergeCell ref="SZK216:TAF216"/>
    <mergeCell ref="TAG216:TBB216"/>
    <mergeCell ref="TBC216:TBX216"/>
    <mergeCell ref="TBY216:TCT216"/>
    <mergeCell ref="TCU216:TDP216"/>
    <mergeCell ref="SVE216:SVZ216"/>
    <mergeCell ref="SWA216:SWV216"/>
    <mergeCell ref="SWW216:SXR216"/>
    <mergeCell ref="SXS216:SYN216"/>
    <mergeCell ref="SYO216:SZJ216"/>
    <mergeCell ref="SQY216:SRT216"/>
    <mergeCell ref="SRU216:SSP216"/>
    <mergeCell ref="SSQ216:STL216"/>
    <mergeCell ref="STM216:SUH216"/>
    <mergeCell ref="SUI216:SVD216"/>
    <mergeCell ref="SMS216:SNN216"/>
    <mergeCell ref="SNO216:SOJ216"/>
    <mergeCell ref="SOK216:SPF216"/>
    <mergeCell ref="SPG216:SQB216"/>
    <mergeCell ref="SQC216:SQX216"/>
    <mergeCell ref="SIM216:SJH216"/>
    <mergeCell ref="SJI216:SKD216"/>
    <mergeCell ref="SKE216:SKZ216"/>
    <mergeCell ref="SLA216:SLV216"/>
    <mergeCell ref="SLW216:SMR216"/>
    <mergeCell ref="SEG216:SFB216"/>
    <mergeCell ref="SFC216:SFX216"/>
    <mergeCell ref="SFY216:SGT216"/>
    <mergeCell ref="SGU216:SHP216"/>
    <mergeCell ref="SHQ216:SIL216"/>
    <mergeCell ref="SAA216:SAV216"/>
    <mergeCell ref="SAW216:SBR216"/>
    <mergeCell ref="SBS216:SCN216"/>
    <mergeCell ref="SCO216:SDJ216"/>
    <mergeCell ref="SDK216:SEF216"/>
    <mergeCell ref="RVU216:RWP216"/>
    <mergeCell ref="RWQ216:RXL216"/>
    <mergeCell ref="RXM216:RYH216"/>
    <mergeCell ref="RYI216:RZD216"/>
    <mergeCell ref="RZE216:RZZ216"/>
    <mergeCell ref="RRO216:RSJ216"/>
    <mergeCell ref="RSK216:RTF216"/>
    <mergeCell ref="RTG216:RUB216"/>
    <mergeCell ref="RUC216:RUX216"/>
    <mergeCell ref="RUY216:RVT216"/>
    <mergeCell ref="RNI216:ROD216"/>
    <mergeCell ref="ROE216:ROZ216"/>
    <mergeCell ref="RPA216:RPV216"/>
    <mergeCell ref="RPW216:RQR216"/>
    <mergeCell ref="RQS216:RRN216"/>
    <mergeCell ref="RJC216:RJX216"/>
    <mergeCell ref="RJY216:RKT216"/>
    <mergeCell ref="RKU216:RLP216"/>
    <mergeCell ref="RLQ216:RML216"/>
    <mergeCell ref="RMM216:RNH216"/>
    <mergeCell ref="REW216:RFR216"/>
    <mergeCell ref="RFS216:RGN216"/>
    <mergeCell ref="RGO216:RHJ216"/>
    <mergeCell ref="RHK216:RIF216"/>
    <mergeCell ref="RIG216:RJB216"/>
    <mergeCell ref="RAQ216:RBL216"/>
    <mergeCell ref="RBM216:RCH216"/>
    <mergeCell ref="RCI216:RDD216"/>
    <mergeCell ref="RDE216:RDZ216"/>
    <mergeCell ref="REA216:REV216"/>
    <mergeCell ref="QWK216:QXF216"/>
    <mergeCell ref="QXG216:QYB216"/>
    <mergeCell ref="QYC216:QYX216"/>
    <mergeCell ref="QYY216:QZT216"/>
    <mergeCell ref="QZU216:RAP216"/>
    <mergeCell ref="QSE216:QSZ216"/>
    <mergeCell ref="QTA216:QTV216"/>
    <mergeCell ref="QTW216:QUR216"/>
    <mergeCell ref="QUS216:QVN216"/>
    <mergeCell ref="QVO216:QWJ216"/>
    <mergeCell ref="QNY216:QOT216"/>
    <mergeCell ref="QOU216:QPP216"/>
    <mergeCell ref="QPQ216:QQL216"/>
    <mergeCell ref="QQM216:QRH216"/>
    <mergeCell ref="QRI216:QSD216"/>
    <mergeCell ref="QJS216:QKN216"/>
    <mergeCell ref="QKO216:QLJ216"/>
    <mergeCell ref="QLK216:QMF216"/>
    <mergeCell ref="QMG216:QNB216"/>
    <mergeCell ref="QNC216:QNX216"/>
    <mergeCell ref="QFM216:QGH216"/>
    <mergeCell ref="QGI216:QHD216"/>
    <mergeCell ref="QHE216:QHZ216"/>
    <mergeCell ref="QIA216:QIV216"/>
    <mergeCell ref="QIW216:QJR216"/>
    <mergeCell ref="QBG216:QCB216"/>
    <mergeCell ref="QCC216:QCX216"/>
    <mergeCell ref="QCY216:QDT216"/>
    <mergeCell ref="QDU216:QEP216"/>
    <mergeCell ref="QEQ216:QFL216"/>
    <mergeCell ref="PXA216:PXV216"/>
    <mergeCell ref="PXW216:PYR216"/>
    <mergeCell ref="PYS216:PZN216"/>
    <mergeCell ref="PZO216:QAJ216"/>
    <mergeCell ref="QAK216:QBF216"/>
    <mergeCell ref="PSU216:PTP216"/>
    <mergeCell ref="PTQ216:PUL216"/>
    <mergeCell ref="PUM216:PVH216"/>
    <mergeCell ref="PVI216:PWD216"/>
    <mergeCell ref="PWE216:PWZ216"/>
    <mergeCell ref="POO216:PPJ216"/>
    <mergeCell ref="PPK216:PQF216"/>
    <mergeCell ref="PQG216:PRB216"/>
    <mergeCell ref="PRC216:PRX216"/>
    <mergeCell ref="PRY216:PST216"/>
    <mergeCell ref="PKI216:PLD216"/>
    <mergeCell ref="PLE216:PLZ216"/>
    <mergeCell ref="PMA216:PMV216"/>
    <mergeCell ref="PMW216:PNR216"/>
    <mergeCell ref="PNS216:PON216"/>
    <mergeCell ref="PGC216:PGX216"/>
    <mergeCell ref="PGY216:PHT216"/>
    <mergeCell ref="PHU216:PIP216"/>
    <mergeCell ref="PIQ216:PJL216"/>
    <mergeCell ref="PJM216:PKH216"/>
    <mergeCell ref="PBW216:PCR216"/>
    <mergeCell ref="PCS216:PDN216"/>
    <mergeCell ref="PDO216:PEJ216"/>
    <mergeCell ref="PEK216:PFF216"/>
    <mergeCell ref="PFG216:PGB216"/>
    <mergeCell ref="OXQ216:OYL216"/>
    <mergeCell ref="OYM216:OZH216"/>
    <mergeCell ref="OZI216:PAD216"/>
    <mergeCell ref="PAE216:PAZ216"/>
    <mergeCell ref="PBA216:PBV216"/>
    <mergeCell ref="OTK216:OUF216"/>
    <mergeCell ref="OUG216:OVB216"/>
    <mergeCell ref="OVC216:OVX216"/>
    <mergeCell ref="OVY216:OWT216"/>
    <mergeCell ref="OWU216:OXP216"/>
    <mergeCell ref="OPE216:OPZ216"/>
    <mergeCell ref="OQA216:OQV216"/>
    <mergeCell ref="OQW216:ORR216"/>
    <mergeCell ref="ORS216:OSN216"/>
    <mergeCell ref="OSO216:OTJ216"/>
    <mergeCell ref="OKY216:OLT216"/>
    <mergeCell ref="OLU216:OMP216"/>
    <mergeCell ref="OMQ216:ONL216"/>
    <mergeCell ref="ONM216:OOH216"/>
    <mergeCell ref="OOI216:OPD216"/>
    <mergeCell ref="OGS216:OHN216"/>
    <mergeCell ref="OHO216:OIJ216"/>
    <mergeCell ref="OIK216:OJF216"/>
    <mergeCell ref="OJG216:OKB216"/>
    <mergeCell ref="OKC216:OKX216"/>
    <mergeCell ref="OCM216:ODH216"/>
    <mergeCell ref="ODI216:OED216"/>
    <mergeCell ref="OEE216:OEZ216"/>
    <mergeCell ref="OFA216:OFV216"/>
    <mergeCell ref="OFW216:OGR216"/>
    <mergeCell ref="NYG216:NZB216"/>
    <mergeCell ref="NZC216:NZX216"/>
    <mergeCell ref="NZY216:OAT216"/>
    <mergeCell ref="OAU216:OBP216"/>
    <mergeCell ref="OBQ216:OCL216"/>
    <mergeCell ref="NUA216:NUV216"/>
    <mergeCell ref="NUW216:NVR216"/>
    <mergeCell ref="NVS216:NWN216"/>
    <mergeCell ref="NWO216:NXJ216"/>
    <mergeCell ref="NXK216:NYF216"/>
    <mergeCell ref="NPU216:NQP216"/>
    <mergeCell ref="NQQ216:NRL216"/>
    <mergeCell ref="NRM216:NSH216"/>
    <mergeCell ref="NSI216:NTD216"/>
    <mergeCell ref="NTE216:NTZ216"/>
    <mergeCell ref="NLO216:NMJ216"/>
    <mergeCell ref="NMK216:NNF216"/>
    <mergeCell ref="NNG216:NOB216"/>
    <mergeCell ref="NOC216:NOX216"/>
    <mergeCell ref="NOY216:NPT216"/>
    <mergeCell ref="NHI216:NID216"/>
    <mergeCell ref="NIE216:NIZ216"/>
    <mergeCell ref="NJA216:NJV216"/>
    <mergeCell ref="NJW216:NKR216"/>
    <mergeCell ref="NKS216:NLN216"/>
    <mergeCell ref="NDC216:NDX216"/>
    <mergeCell ref="NDY216:NET216"/>
    <mergeCell ref="NEU216:NFP216"/>
    <mergeCell ref="NFQ216:NGL216"/>
    <mergeCell ref="NGM216:NHH216"/>
    <mergeCell ref="MYW216:MZR216"/>
    <mergeCell ref="MZS216:NAN216"/>
    <mergeCell ref="NAO216:NBJ216"/>
    <mergeCell ref="NBK216:NCF216"/>
    <mergeCell ref="NCG216:NDB216"/>
    <mergeCell ref="MUQ216:MVL216"/>
    <mergeCell ref="MVM216:MWH216"/>
    <mergeCell ref="MWI216:MXD216"/>
    <mergeCell ref="MXE216:MXZ216"/>
    <mergeCell ref="MYA216:MYV216"/>
    <mergeCell ref="MQK216:MRF216"/>
    <mergeCell ref="MRG216:MSB216"/>
    <mergeCell ref="MSC216:MSX216"/>
    <mergeCell ref="MSY216:MTT216"/>
    <mergeCell ref="MTU216:MUP216"/>
    <mergeCell ref="MME216:MMZ216"/>
    <mergeCell ref="MNA216:MNV216"/>
    <mergeCell ref="MNW216:MOR216"/>
    <mergeCell ref="MOS216:MPN216"/>
    <mergeCell ref="MPO216:MQJ216"/>
    <mergeCell ref="MHY216:MIT216"/>
    <mergeCell ref="MIU216:MJP216"/>
    <mergeCell ref="MJQ216:MKL216"/>
    <mergeCell ref="MKM216:MLH216"/>
    <mergeCell ref="MLI216:MMD216"/>
    <mergeCell ref="MDS216:MEN216"/>
    <mergeCell ref="MEO216:MFJ216"/>
    <mergeCell ref="MFK216:MGF216"/>
    <mergeCell ref="MGG216:MHB216"/>
    <mergeCell ref="MHC216:MHX216"/>
    <mergeCell ref="LZM216:MAH216"/>
    <mergeCell ref="MAI216:MBD216"/>
    <mergeCell ref="MBE216:MBZ216"/>
    <mergeCell ref="MCA216:MCV216"/>
    <mergeCell ref="MCW216:MDR216"/>
    <mergeCell ref="LVG216:LWB216"/>
    <mergeCell ref="LWC216:LWX216"/>
    <mergeCell ref="LWY216:LXT216"/>
    <mergeCell ref="LXU216:LYP216"/>
    <mergeCell ref="LYQ216:LZL216"/>
    <mergeCell ref="LRA216:LRV216"/>
    <mergeCell ref="LRW216:LSR216"/>
    <mergeCell ref="LSS216:LTN216"/>
    <mergeCell ref="LTO216:LUJ216"/>
    <mergeCell ref="LUK216:LVF216"/>
    <mergeCell ref="LMU216:LNP216"/>
    <mergeCell ref="LNQ216:LOL216"/>
    <mergeCell ref="LOM216:LPH216"/>
    <mergeCell ref="LPI216:LQD216"/>
    <mergeCell ref="LQE216:LQZ216"/>
    <mergeCell ref="LIO216:LJJ216"/>
    <mergeCell ref="LJK216:LKF216"/>
    <mergeCell ref="LKG216:LLB216"/>
    <mergeCell ref="LLC216:LLX216"/>
    <mergeCell ref="LLY216:LMT216"/>
    <mergeCell ref="LEI216:LFD216"/>
    <mergeCell ref="LFE216:LFZ216"/>
    <mergeCell ref="LGA216:LGV216"/>
    <mergeCell ref="LGW216:LHR216"/>
    <mergeCell ref="LHS216:LIN216"/>
    <mergeCell ref="LAC216:LAX216"/>
    <mergeCell ref="LAY216:LBT216"/>
    <mergeCell ref="LBU216:LCP216"/>
    <mergeCell ref="LCQ216:LDL216"/>
    <mergeCell ref="LDM216:LEH216"/>
    <mergeCell ref="KVW216:KWR216"/>
    <mergeCell ref="KWS216:KXN216"/>
    <mergeCell ref="KXO216:KYJ216"/>
    <mergeCell ref="KYK216:KZF216"/>
    <mergeCell ref="KZG216:LAB216"/>
    <mergeCell ref="KRQ216:KSL216"/>
    <mergeCell ref="KSM216:KTH216"/>
    <mergeCell ref="KTI216:KUD216"/>
    <mergeCell ref="KUE216:KUZ216"/>
    <mergeCell ref="KVA216:KVV216"/>
    <mergeCell ref="KNK216:KOF216"/>
    <mergeCell ref="KOG216:KPB216"/>
    <mergeCell ref="KPC216:KPX216"/>
    <mergeCell ref="KPY216:KQT216"/>
    <mergeCell ref="KQU216:KRP216"/>
    <mergeCell ref="KJE216:KJZ216"/>
    <mergeCell ref="KKA216:KKV216"/>
    <mergeCell ref="KKW216:KLR216"/>
    <mergeCell ref="KLS216:KMN216"/>
    <mergeCell ref="KMO216:KNJ216"/>
    <mergeCell ref="KEY216:KFT216"/>
    <mergeCell ref="KFU216:KGP216"/>
    <mergeCell ref="KGQ216:KHL216"/>
    <mergeCell ref="KHM216:KIH216"/>
    <mergeCell ref="KII216:KJD216"/>
    <mergeCell ref="KAS216:KBN216"/>
    <mergeCell ref="KBO216:KCJ216"/>
    <mergeCell ref="KCK216:KDF216"/>
    <mergeCell ref="KDG216:KEB216"/>
    <mergeCell ref="KEC216:KEX216"/>
    <mergeCell ref="JWM216:JXH216"/>
    <mergeCell ref="JXI216:JYD216"/>
    <mergeCell ref="JYE216:JYZ216"/>
    <mergeCell ref="JZA216:JZV216"/>
    <mergeCell ref="JZW216:KAR216"/>
    <mergeCell ref="JSG216:JTB216"/>
    <mergeCell ref="JTC216:JTX216"/>
    <mergeCell ref="JTY216:JUT216"/>
    <mergeCell ref="JUU216:JVP216"/>
    <mergeCell ref="JVQ216:JWL216"/>
    <mergeCell ref="JOA216:JOV216"/>
    <mergeCell ref="JOW216:JPR216"/>
    <mergeCell ref="JPS216:JQN216"/>
    <mergeCell ref="JQO216:JRJ216"/>
    <mergeCell ref="JRK216:JSF216"/>
    <mergeCell ref="JJU216:JKP216"/>
    <mergeCell ref="JKQ216:JLL216"/>
    <mergeCell ref="JLM216:JMH216"/>
    <mergeCell ref="JMI216:JND216"/>
    <mergeCell ref="JNE216:JNZ216"/>
    <mergeCell ref="JFO216:JGJ216"/>
    <mergeCell ref="JGK216:JHF216"/>
    <mergeCell ref="JHG216:JIB216"/>
    <mergeCell ref="JIC216:JIX216"/>
    <mergeCell ref="JIY216:JJT216"/>
    <mergeCell ref="JBI216:JCD216"/>
    <mergeCell ref="JCE216:JCZ216"/>
    <mergeCell ref="JDA216:JDV216"/>
    <mergeCell ref="JDW216:JER216"/>
    <mergeCell ref="JES216:JFN216"/>
    <mergeCell ref="IXC216:IXX216"/>
    <mergeCell ref="IXY216:IYT216"/>
    <mergeCell ref="IYU216:IZP216"/>
    <mergeCell ref="IZQ216:JAL216"/>
    <mergeCell ref="JAM216:JBH216"/>
    <mergeCell ref="ISW216:ITR216"/>
    <mergeCell ref="ITS216:IUN216"/>
    <mergeCell ref="IUO216:IVJ216"/>
    <mergeCell ref="IVK216:IWF216"/>
    <mergeCell ref="IWG216:IXB216"/>
    <mergeCell ref="IOQ216:IPL216"/>
    <mergeCell ref="IPM216:IQH216"/>
    <mergeCell ref="IQI216:IRD216"/>
    <mergeCell ref="IRE216:IRZ216"/>
    <mergeCell ref="ISA216:ISV216"/>
    <mergeCell ref="IKK216:ILF216"/>
    <mergeCell ref="ILG216:IMB216"/>
    <mergeCell ref="IMC216:IMX216"/>
    <mergeCell ref="IMY216:INT216"/>
    <mergeCell ref="INU216:IOP216"/>
    <mergeCell ref="IGE216:IGZ216"/>
    <mergeCell ref="IHA216:IHV216"/>
    <mergeCell ref="IHW216:IIR216"/>
    <mergeCell ref="IIS216:IJN216"/>
    <mergeCell ref="IJO216:IKJ216"/>
    <mergeCell ref="IBY216:ICT216"/>
    <mergeCell ref="ICU216:IDP216"/>
    <mergeCell ref="IDQ216:IEL216"/>
    <mergeCell ref="IEM216:IFH216"/>
    <mergeCell ref="IFI216:IGD216"/>
    <mergeCell ref="HXS216:HYN216"/>
    <mergeCell ref="HYO216:HZJ216"/>
    <mergeCell ref="HZK216:IAF216"/>
    <mergeCell ref="IAG216:IBB216"/>
    <mergeCell ref="IBC216:IBX216"/>
    <mergeCell ref="HTM216:HUH216"/>
    <mergeCell ref="HUI216:HVD216"/>
    <mergeCell ref="HVE216:HVZ216"/>
    <mergeCell ref="HWA216:HWV216"/>
    <mergeCell ref="HWW216:HXR216"/>
    <mergeCell ref="HPG216:HQB216"/>
    <mergeCell ref="HQC216:HQX216"/>
    <mergeCell ref="HQY216:HRT216"/>
    <mergeCell ref="HRU216:HSP216"/>
    <mergeCell ref="HSQ216:HTL216"/>
    <mergeCell ref="HLA216:HLV216"/>
    <mergeCell ref="HLW216:HMR216"/>
    <mergeCell ref="HMS216:HNN216"/>
    <mergeCell ref="HNO216:HOJ216"/>
    <mergeCell ref="HOK216:HPF216"/>
    <mergeCell ref="HGU216:HHP216"/>
    <mergeCell ref="HHQ216:HIL216"/>
    <mergeCell ref="HIM216:HJH216"/>
    <mergeCell ref="HJI216:HKD216"/>
    <mergeCell ref="HKE216:HKZ216"/>
    <mergeCell ref="HCO216:HDJ216"/>
    <mergeCell ref="HDK216:HEF216"/>
    <mergeCell ref="HEG216:HFB216"/>
    <mergeCell ref="HFC216:HFX216"/>
    <mergeCell ref="HFY216:HGT216"/>
    <mergeCell ref="GYI216:GZD216"/>
    <mergeCell ref="GZE216:GZZ216"/>
    <mergeCell ref="HAA216:HAV216"/>
    <mergeCell ref="HAW216:HBR216"/>
    <mergeCell ref="HBS216:HCN216"/>
    <mergeCell ref="GUC216:GUX216"/>
    <mergeCell ref="GUY216:GVT216"/>
    <mergeCell ref="GVU216:GWP216"/>
    <mergeCell ref="GWQ216:GXL216"/>
    <mergeCell ref="GXM216:GYH216"/>
    <mergeCell ref="GPW216:GQR216"/>
    <mergeCell ref="GQS216:GRN216"/>
    <mergeCell ref="GRO216:GSJ216"/>
    <mergeCell ref="GSK216:GTF216"/>
    <mergeCell ref="GTG216:GUB216"/>
    <mergeCell ref="GLQ216:GML216"/>
    <mergeCell ref="GMM216:GNH216"/>
    <mergeCell ref="GNI216:GOD216"/>
    <mergeCell ref="GOE216:GOZ216"/>
    <mergeCell ref="GPA216:GPV216"/>
    <mergeCell ref="GHK216:GIF216"/>
    <mergeCell ref="GIG216:GJB216"/>
    <mergeCell ref="GJC216:GJX216"/>
    <mergeCell ref="GJY216:GKT216"/>
    <mergeCell ref="GKU216:GLP216"/>
    <mergeCell ref="GDE216:GDZ216"/>
    <mergeCell ref="GEA216:GEV216"/>
    <mergeCell ref="GEW216:GFR216"/>
    <mergeCell ref="GFS216:GGN216"/>
    <mergeCell ref="GGO216:GHJ216"/>
    <mergeCell ref="FYY216:FZT216"/>
    <mergeCell ref="FZU216:GAP216"/>
    <mergeCell ref="GAQ216:GBL216"/>
    <mergeCell ref="GBM216:GCH216"/>
    <mergeCell ref="GCI216:GDD216"/>
    <mergeCell ref="FUS216:FVN216"/>
    <mergeCell ref="FVO216:FWJ216"/>
    <mergeCell ref="FWK216:FXF216"/>
    <mergeCell ref="FXG216:FYB216"/>
    <mergeCell ref="FYC216:FYX216"/>
    <mergeCell ref="FQM216:FRH216"/>
    <mergeCell ref="FRI216:FSD216"/>
    <mergeCell ref="FSE216:FSZ216"/>
    <mergeCell ref="FTA216:FTV216"/>
    <mergeCell ref="FTW216:FUR216"/>
    <mergeCell ref="FMG216:FNB216"/>
    <mergeCell ref="FNC216:FNX216"/>
    <mergeCell ref="FNY216:FOT216"/>
    <mergeCell ref="FOU216:FPP216"/>
    <mergeCell ref="FPQ216:FQL216"/>
    <mergeCell ref="FIA216:FIV216"/>
    <mergeCell ref="FIW216:FJR216"/>
    <mergeCell ref="FJS216:FKN216"/>
    <mergeCell ref="FKO216:FLJ216"/>
    <mergeCell ref="FLK216:FMF216"/>
    <mergeCell ref="FDU216:FEP216"/>
    <mergeCell ref="FEQ216:FFL216"/>
    <mergeCell ref="FFM216:FGH216"/>
    <mergeCell ref="FGI216:FHD216"/>
    <mergeCell ref="FHE216:FHZ216"/>
    <mergeCell ref="EZO216:FAJ216"/>
    <mergeCell ref="FAK216:FBF216"/>
    <mergeCell ref="FBG216:FCB216"/>
    <mergeCell ref="FCC216:FCX216"/>
    <mergeCell ref="FCY216:FDT216"/>
    <mergeCell ref="EVI216:EWD216"/>
    <mergeCell ref="EWE216:EWZ216"/>
    <mergeCell ref="EXA216:EXV216"/>
    <mergeCell ref="EXW216:EYR216"/>
    <mergeCell ref="EYS216:EZN216"/>
    <mergeCell ref="ERC216:ERX216"/>
    <mergeCell ref="ERY216:EST216"/>
    <mergeCell ref="ESU216:ETP216"/>
    <mergeCell ref="ETQ216:EUL216"/>
    <mergeCell ref="EUM216:EVH216"/>
    <mergeCell ref="EMW216:ENR216"/>
    <mergeCell ref="ENS216:EON216"/>
    <mergeCell ref="EOO216:EPJ216"/>
    <mergeCell ref="EPK216:EQF216"/>
    <mergeCell ref="EQG216:ERB216"/>
    <mergeCell ref="EIQ216:EJL216"/>
    <mergeCell ref="EJM216:EKH216"/>
    <mergeCell ref="EKI216:ELD216"/>
    <mergeCell ref="ELE216:ELZ216"/>
    <mergeCell ref="EMA216:EMV216"/>
    <mergeCell ref="EEK216:EFF216"/>
    <mergeCell ref="EFG216:EGB216"/>
    <mergeCell ref="EGC216:EGX216"/>
    <mergeCell ref="EGY216:EHT216"/>
    <mergeCell ref="EHU216:EIP216"/>
    <mergeCell ref="EAE216:EAZ216"/>
    <mergeCell ref="EBA216:EBV216"/>
    <mergeCell ref="EBW216:ECR216"/>
    <mergeCell ref="ECS216:EDN216"/>
    <mergeCell ref="EDO216:EEJ216"/>
    <mergeCell ref="DVY216:DWT216"/>
    <mergeCell ref="DWU216:DXP216"/>
    <mergeCell ref="DXQ216:DYL216"/>
    <mergeCell ref="DYM216:DZH216"/>
    <mergeCell ref="DZI216:EAD216"/>
    <mergeCell ref="DRS216:DSN216"/>
    <mergeCell ref="DSO216:DTJ216"/>
    <mergeCell ref="DTK216:DUF216"/>
    <mergeCell ref="DUG216:DVB216"/>
    <mergeCell ref="DVC216:DVX216"/>
    <mergeCell ref="DNM216:DOH216"/>
    <mergeCell ref="DOI216:DPD216"/>
    <mergeCell ref="DPE216:DPZ216"/>
    <mergeCell ref="DQA216:DQV216"/>
    <mergeCell ref="DQW216:DRR216"/>
    <mergeCell ref="DJG216:DKB216"/>
    <mergeCell ref="DKC216:DKX216"/>
    <mergeCell ref="DKY216:DLT216"/>
    <mergeCell ref="DLU216:DMP216"/>
    <mergeCell ref="DMQ216:DNL216"/>
    <mergeCell ref="DFA216:DFV216"/>
    <mergeCell ref="DFW216:DGR216"/>
    <mergeCell ref="DGS216:DHN216"/>
    <mergeCell ref="DHO216:DIJ216"/>
    <mergeCell ref="DIK216:DJF216"/>
    <mergeCell ref="DAU216:DBP216"/>
    <mergeCell ref="DBQ216:DCL216"/>
    <mergeCell ref="DCM216:DDH216"/>
    <mergeCell ref="DDI216:DED216"/>
    <mergeCell ref="DEE216:DEZ216"/>
    <mergeCell ref="CWO216:CXJ216"/>
    <mergeCell ref="CXK216:CYF216"/>
    <mergeCell ref="CYG216:CZB216"/>
    <mergeCell ref="CZC216:CZX216"/>
    <mergeCell ref="CZY216:DAT216"/>
    <mergeCell ref="CSI216:CTD216"/>
    <mergeCell ref="CTE216:CTZ216"/>
    <mergeCell ref="CUA216:CUV216"/>
    <mergeCell ref="CUW216:CVR216"/>
    <mergeCell ref="CVS216:CWN216"/>
    <mergeCell ref="COC216:COX216"/>
    <mergeCell ref="COY216:CPT216"/>
    <mergeCell ref="CPU216:CQP216"/>
    <mergeCell ref="CQQ216:CRL216"/>
    <mergeCell ref="CRM216:CSH216"/>
    <mergeCell ref="CJW216:CKR216"/>
    <mergeCell ref="CKS216:CLN216"/>
    <mergeCell ref="CLO216:CMJ216"/>
    <mergeCell ref="CMK216:CNF216"/>
    <mergeCell ref="CNG216:COB216"/>
    <mergeCell ref="CFQ216:CGL216"/>
    <mergeCell ref="CGM216:CHH216"/>
    <mergeCell ref="CHI216:CID216"/>
    <mergeCell ref="CIE216:CIZ216"/>
    <mergeCell ref="CJA216:CJV216"/>
    <mergeCell ref="CBK216:CCF216"/>
    <mergeCell ref="CCG216:CDB216"/>
    <mergeCell ref="CDC216:CDX216"/>
    <mergeCell ref="CDY216:CET216"/>
    <mergeCell ref="CEU216:CFP216"/>
    <mergeCell ref="BXE216:BXZ216"/>
    <mergeCell ref="BYA216:BYV216"/>
    <mergeCell ref="BYW216:BZR216"/>
    <mergeCell ref="BZS216:CAN216"/>
    <mergeCell ref="CAO216:CBJ216"/>
    <mergeCell ref="BSY216:BTT216"/>
    <mergeCell ref="BTU216:BUP216"/>
    <mergeCell ref="BUQ216:BVL216"/>
    <mergeCell ref="BVM216:BWH216"/>
    <mergeCell ref="BWI216:BXD216"/>
    <mergeCell ref="BOS216:BPN216"/>
    <mergeCell ref="BPO216:BQJ216"/>
    <mergeCell ref="BQK216:BRF216"/>
    <mergeCell ref="BRG216:BSB216"/>
    <mergeCell ref="BSC216:BSX216"/>
    <mergeCell ref="BKM216:BLH216"/>
    <mergeCell ref="BLI216:BMD216"/>
    <mergeCell ref="BME216:BMZ216"/>
    <mergeCell ref="BNA216:BNV216"/>
    <mergeCell ref="BNW216:BOR216"/>
    <mergeCell ref="BGG216:BHB216"/>
    <mergeCell ref="BHC216:BHX216"/>
    <mergeCell ref="BHY216:BIT216"/>
    <mergeCell ref="BIU216:BJP216"/>
    <mergeCell ref="BJQ216:BKL216"/>
    <mergeCell ref="BCA216:BCV216"/>
    <mergeCell ref="BCW216:BDR216"/>
    <mergeCell ref="BDS216:BEN216"/>
    <mergeCell ref="BEO216:BFJ216"/>
    <mergeCell ref="BFK216:BGF216"/>
    <mergeCell ref="AXU216:AYP216"/>
    <mergeCell ref="AYQ216:AZL216"/>
    <mergeCell ref="AZM216:BAH216"/>
    <mergeCell ref="BAI216:BBD216"/>
    <mergeCell ref="BBE216:BBZ216"/>
    <mergeCell ref="ATO216:AUJ216"/>
    <mergeCell ref="AUK216:AVF216"/>
    <mergeCell ref="AVG216:AWB216"/>
    <mergeCell ref="AWC216:AWX216"/>
    <mergeCell ref="AWY216:AXT216"/>
    <mergeCell ref="API216:AQD216"/>
    <mergeCell ref="AQE216:AQZ216"/>
    <mergeCell ref="ARA216:ARV216"/>
    <mergeCell ref="ARW216:ASR216"/>
    <mergeCell ref="ASS216:ATN216"/>
    <mergeCell ref="ALC216:ALX216"/>
    <mergeCell ref="ALY216:AMT216"/>
    <mergeCell ref="AMU216:ANP216"/>
    <mergeCell ref="ANQ216:AOL216"/>
    <mergeCell ref="AOM216:APH216"/>
    <mergeCell ref="AGW216:AHR216"/>
    <mergeCell ref="AHS216:AIN216"/>
    <mergeCell ref="AIO216:AJJ216"/>
    <mergeCell ref="AJK216:AKF216"/>
    <mergeCell ref="AKG216:ALB216"/>
    <mergeCell ref="ACQ216:ADL216"/>
    <mergeCell ref="ADM216:AEH216"/>
    <mergeCell ref="AEI216:AFD216"/>
    <mergeCell ref="AFE216:AFZ216"/>
    <mergeCell ref="AGA216:AGV216"/>
    <mergeCell ref="YK216:ZF216"/>
    <mergeCell ref="ZG216:AAB216"/>
    <mergeCell ref="AAC216:AAX216"/>
    <mergeCell ref="AAY216:ABT216"/>
    <mergeCell ref="ABU216:ACP216"/>
    <mergeCell ref="UE216:UZ216"/>
    <mergeCell ref="VA216:VV216"/>
    <mergeCell ref="VW216:WR216"/>
    <mergeCell ref="WS216:XN216"/>
    <mergeCell ref="XO216:YJ216"/>
    <mergeCell ref="PY216:QT216"/>
    <mergeCell ref="QU216:RP216"/>
    <mergeCell ref="RQ216:SL216"/>
    <mergeCell ref="SM216:TH216"/>
    <mergeCell ref="TI216:UD216"/>
    <mergeCell ref="LS216:MN216"/>
    <mergeCell ref="MO216:NJ216"/>
    <mergeCell ref="NK216:OF216"/>
    <mergeCell ref="OG216:PB216"/>
    <mergeCell ref="PC216:PX216"/>
    <mergeCell ref="HM216:IH216"/>
    <mergeCell ref="II216:JD216"/>
    <mergeCell ref="JE216:JZ216"/>
    <mergeCell ref="KA216:KV216"/>
    <mergeCell ref="KW216:LR216"/>
    <mergeCell ref="DG216:EB216"/>
    <mergeCell ref="EC216:EX216"/>
    <mergeCell ref="EY216:FT216"/>
    <mergeCell ref="FU216:GP216"/>
    <mergeCell ref="GQ216:HL216"/>
    <mergeCell ref="A216:V216"/>
    <mergeCell ref="W216:AR216"/>
    <mergeCell ref="AS216:BN216"/>
    <mergeCell ref="BO216:CJ216"/>
    <mergeCell ref="CK216:DF216"/>
    <mergeCell ref="D171:E171"/>
    <mergeCell ref="A171:B171"/>
    <mergeCell ref="D113:E113"/>
    <mergeCell ref="A73:V73"/>
    <mergeCell ref="D126:E126"/>
    <mergeCell ref="D139:E139"/>
    <mergeCell ref="D152:E152"/>
    <mergeCell ref="A93:V93"/>
    <mergeCell ref="A90:C91"/>
    <mergeCell ref="E90:H91"/>
    <mergeCell ref="J90:N91"/>
    <mergeCell ref="A2:V2"/>
    <mergeCell ref="A3:W3"/>
    <mergeCell ref="A41:W41"/>
    <mergeCell ref="A42:M42"/>
    <mergeCell ref="A214:V214"/>
    <mergeCell ref="A185:B185"/>
    <mergeCell ref="D185:E185"/>
  </mergeCells>
  <conditionalFormatting sqref="F104:Q11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17:Q12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30:Q13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43:Q15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7:R14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8:R25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9:R36 F37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45:R52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3:R53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S1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7:S27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8:S38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54:S5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8E29-A4BF-4B17-83AB-E828CE0B4267}">
  <sheetPr>
    <tabColor theme="9" tint="0.59999389629810485"/>
  </sheetPr>
  <dimension ref="A1:V40"/>
  <sheetViews>
    <sheetView showGridLines="0" tabSelected="1" zoomScale="80" zoomScaleNormal="80" workbookViewId="0">
      <selection activeCell="O42" sqref="O42"/>
    </sheetView>
  </sheetViews>
  <sheetFormatPr defaultColWidth="8.7109375" defaultRowHeight="14.25" x14ac:dyDescent="0.2"/>
  <cols>
    <col min="1" max="1" width="20.5703125" style="7" customWidth="1"/>
    <col min="2" max="2" width="10.7109375" style="7" bestFit="1" customWidth="1"/>
    <col min="3" max="3" width="25.42578125" style="7" bestFit="1" customWidth="1"/>
    <col min="4" max="4" width="28.42578125" style="7" customWidth="1"/>
    <col min="5" max="5" width="16.42578125" style="7" bestFit="1" customWidth="1"/>
    <col min="6" max="6" width="15.140625" style="7" bestFit="1" customWidth="1"/>
    <col min="7" max="16" width="14.85546875" style="7" bestFit="1" customWidth="1"/>
    <col min="17" max="17" width="15.85546875" style="7" bestFit="1" customWidth="1"/>
    <col min="18" max="18" width="15.42578125" style="7" customWidth="1"/>
    <col min="19" max="19" width="17.42578125" style="7" bestFit="1" customWidth="1"/>
    <col min="20" max="16384" width="8.7109375" style="7"/>
  </cols>
  <sheetData>
    <row r="1" spans="1:22" ht="18" x14ac:dyDescent="0.25">
      <c r="A1" s="9" t="s">
        <v>132</v>
      </c>
      <c r="B1" s="10"/>
    </row>
    <row r="2" spans="1:22" ht="54" customHeight="1" x14ac:dyDescent="0.25">
      <c r="A2" s="139" t="s">
        <v>139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/>
      <c r="P2"/>
      <c r="Q2"/>
    </row>
    <row r="3" spans="1:22" s="125" customFormat="1" ht="33.6" customHeight="1" x14ac:dyDescent="0.25">
      <c r="A3" s="141" t="s">
        <v>138</v>
      </c>
      <c r="B3" s="138"/>
      <c r="C3" s="138"/>
      <c r="D3" s="138"/>
      <c r="E3" s="138"/>
      <c r="F3" s="138"/>
      <c r="G3" s="138"/>
      <c r="H3" s="138"/>
      <c r="I3" s="138"/>
      <c r="J3" s="138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24"/>
    </row>
    <row r="4" spans="1:22" s="11" customFormat="1" ht="41.25" customHeight="1" x14ac:dyDescent="0.2">
      <c r="A4" s="12" t="s">
        <v>88</v>
      </c>
      <c r="B4" s="12"/>
      <c r="C4" s="12"/>
      <c r="D4" s="12"/>
      <c r="E4" s="23">
        <v>41821</v>
      </c>
      <c r="F4" s="23">
        <v>41852</v>
      </c>
      <c r="G4" s="23">
        <v>41883</v>
      </c>
      <c r="H4" s="23">
        <v>41913</v>
      </c>
      <c r="I4" s="23">
        <v>41944</v>
      </c>
      <c r="J4" s="23">
        <v>41974</v>
      </c>
      <c r="K4" s="23">
        <v>42005</v>
      </c>
      <c r="L4" s="23">
        <v>42036</v>
      </c>
      <c r="M4" s="23">
        <v>42064</v>
      </c>
      <c r="N4" s="23">
        <v>42095</v>
      </c>
      <c r="O4" s="23">
        <v>42125</v>
      </c>
      <c r="P4" s="23">
        <v>42156</v>
      </c>
      <c r="Q4" s="26" t="s">
        <v>3</v>
      </c>
    </row>
    <row r="5" spans="1:22" s="11" customFormat="1" x14ac:dyDescent="0.2">
      <c r="A5" s="12"/>
      <c r="B5" s="12"/>
      <c r="C5" s="12"/>
      <c r="D5" s="12"/>
      <c r="E5" s="25">
        <f>MONTH(E4)</f>
        <v>7</v>
      </c>
      <c r="F5" s="25">
        <f t="shared" ref="F5:P5" si="0">MONTH(F4)</f>
        <v>8</v>
      </c>
      <c r="G5" s="25">
        <f t="shared" si="0"/>
        <v>9</v>
      </c>
      <c r="H5" s="25">
        <f t="shared" si="0"/>
        <v>10</v>
      </c>
      <c r="I5" s="25">
        <f t="shared" si="0"/>
        <v>11</v>
      </c>
      <c r="J5" s="25">
        <f t="shared" si="0"/>
        <v>12</v>
      </c>
      <c r="K5" s="25">
        <f t="shared" si="0"/>
        <v>1</v>
      </c>
      <c r="L5" s="25">
        <f t="shared" si="0"/>
        <v>2</v>
      </c>
      <c r="M5" s="25">
        <f t="shared" si="0"/>
        <v>3</v>
      </c>
      <c r="N5" s="25">
        <f t="shared" si="0"/>
        <v>4</v>
      </c>
      <c r="O5" s="25">
        <f t="shared" si="0"/>
        <v>5</v>
      </c>
      <c r="P5" s="25">
        <f t="shared" si="0"/>
        <v>6</v>
      </c>
      <c r="Q5" s="26"/>
    </row>
    <row r="6" spans="1:22" s="8" customFormat="1" ht="24" x14ac:dyDescent="0.2">
      <c r="A6" s="69" t="s">
        <v>87</v>
      </c>
      <c r="B6" s="53" t="s">
        <v>73</v>
      </c>
      <c r="E6" s="43">
        <f>AVERAGEIFS('Water Trading Repository Table'!$C$3:$C$1462,'Water Trading Repository Table'!$D$3:$D$1462,'What-If Analysis'!E5)</f>
        <v>76.602720430107496</v>
      </c>
      <c r="F6" s="43">
        <f>AVERAGEIFS('Water Trading Repository Table'!$C$3:$C$1462,'Water Trading Repository Table'!$D$3:$D$1462,'What-If Analysis'!F5)</f>
        <v>74.932540098566292</v>
      </c>
      <c r="G6" s="43">
        <f>AVERAGEIFS('Water Trading Repository Table'!$C$3:$C$1462,'Water Trading Repository Table'!$D$3:$D$1462,'What-If Analysis'!G5)</f>
        <v>74.066319823232305</v>
      </c>
      <c r="H6" s="43">
        <f>AVERAGEIFS('Water Trading Repository Table'!$C$3:$C$1462,'Water Trading Repository Table'!$D$3:$D$1462,'What-If Analysis'!H5)</f>
        <v>75.093148943932377</v>
      </c>
      <c r="I6" s="43">
        <f>AVERAGEIFS('Water Trading Repository Table'!$C$3:$C$1462,'Water Trading Repository Table'!$D$3:$D$1462,'What-If Analysis'!I5)</f>
        <v>73.700956254509322</v>
      </c>
      <c r="J6" s="43">
        <f>AVERAGEIFS('Water Trading Repository Table'!$C$3:$C$1462,'Water Trading Repository Table'!$D$3:$D$1462,'What-If Analysis'!J5)</f>
        <v>74.376656830400748</v>
      </c>
      <c r="K6" s="43">
        <f>AVERAGEIFS('Water Trading Repository Table'!$C$3:$C$1462,'Water Trading Repository Table'!$D$3:$D$1462,'What-If Analysis'!K5)</f>
        <v>86.391757235371969</v>
      </c>
      <c r="L6" s="43">
        <f>AVERAGEIFS('Water Trading Repository Table'!$C$3:$C$1462,'Water Trading Repository Table'!$D$3:$D$1462,'What-If Analysis'!L5)</f>
        <v>86.829490475868141</v>
      </c>
      <c r="M6" s="43">
        <f>AVERAGEIFS('Water Trading Repository Table'!$C$3:$C$1462,'Water Trading Repository Table'!$D$3:$D$1462,'What-If Analysis'!M5)</f>
        <v>81.49989122823844</v>
      </c>
      <c r="N6" s="43">
        <f>AVERAGEIFS('Water Trading Repository Table'!$C$3:$C$1462,'Water Trading Repository Table'!$D$3:$D$1462,'What-If Analysis'!N5)</f>
        <v>72.569232168710826</v>
      </c>
      <c r="O6" s="43">
        <f>AVERAGEIFS('Water Trading Repository Table'!$C$3:$C$1462,'Water Trading Repository Table'!$D$3:$D$1462,'What-If Analysis'!O5)</f>
        <v>71.259354341223244</v>
      </c>
      <c r="P6" s="43">
        <f>AVERAGEIFS('Water Trading Repository Table'!$C$3:$C$1462,'Water Trading Repository Table'!$D$3:$D$1462,'What-If Analysis'!P5)</f>
        <v>72.156510799663252</v>
      </c>
      <c r="Q6" s="43">
        <f>AVERAGE(E6:P6)</f>
        <v>76.623214885818712</v>
      </c>
    </row>
    <row r="7" spans="1:22" s="8" customFormat="1" ht="24" x14ac:dyDescent="0.2">
      <c r="A7" s="69" t="s">
        <v>87</v>
      </c>
      <c r="B7" s="53" t="s">
        <v>48</v>
      </c>
      <c r="E7" s="77">
        <f>AVERAGEIFS('Water Trading Repository Table'!$B$3:$B$1462,'Water Trading Repository Table'!$D$3:$D$1462,'What-If Analysis'!E5)*1000</f>
        <v>2283050.2472527674</v>
      </c>
      <c r="F7" s="77">
        <f>AVERAGEIFS('Water Trading Repository Table'!$B$3:$B$1462,'Water Trading Repository Table'!$D$3:$D$1462,'What-If Analysis'!F5)*1000</f>
        <v>2201059.2458815067</v>
      </c>
      <c r="G7" s="77">
        <f>AVERAGEIFS('Water Trading Repository Table'!$B$3:$B$1462,'Water Trading Repository Table'!$D$3:$D$1462,'What-If Analysis'!G5)*1000</f>
        <v>2153343.1850899528</v>
      </c>
      <c r="H7" s="77">
        <f>AVERAGEIFS('Water Trading Repository Table'!$B$3:$B$1462,'Water Trading Repository Table'!$D$3:$D$1462,'What-If Analysis'!H5)*1000</f>
        <v>2098991.381261779</v>
      </c>
      <c r="I7" s="77">
        <f>AVERAGEIFS('Water Trading Repository Table'!$B$3:$B$1462,'Water Trading Repository Table'!$D$3:$D$1462,'What-If Analysis'!I5)*1000</f>
        <v>2200929.3289926657</v>
      </c>
      <c r="J7" s="77">
        <f>AVERAGEIFS('Water Trading Repository Table'!$B$3:$B$1462,'Water Trading Repository Table'!$D$3:$D$1462,'What-If Analysis'!J5)*1000</f>
        <v>2312199.5397611419</v>
      </c>
      <c r="K7" s="77">
        <f>AVERAGEIFS('Water Trading Repository Table'!$B$3:$B$1462,'Water Trading Repository Table'!$D$3:$D$1462,'What-If Analysis'!K5)*1000</f>
        <v>2298190.1589653967</v>
      </c>
      <c r="L7" s="77">
        <f>AVERAGEIFS('Water Trading Repository Table'!$B$3:$B$1462,'Water Trading Repository Table'!$D$3:$D$1462,'What-If Analysis'!L5)*1000</f>
        <v>2406091.8962111035</v>
      </c>
      <c r="M7" s="77">
        <f>AVERAGEIFS('Water Trading Repository Table'!$B$3:$B$1462,'Water Trading Repository Table'!$D$3:$D$1462,'What-If Analysis'!M5)*1000</f>
        <v>2127814.5432709767</v>
      </c>
      <c r="N7" s="77">
        <f>AVERAGEIFS('Water Trading Repository Table'!$B$3:$B$1462,'Water Trading Repository Table'!$D$3:$D$1462,'What-If Analysis'!N5)*1000</f>
        <v>2185799.7542263707</v>
      </c>
      <c r="O7" s="77">
        <f>AVERAGEIFS('Water Trading Repository Table'!$B$3:$B$1462,'Water Trading Repository Table'!$D$3:$D$1462,'What-If Analysis'!O5)*1000</f>
        <v>2145783.7188661066</v>
      </c>
      <c r="P7" s="77">
        <f>AVERAGEIFS('Water Trading Repository Table'!$B$3:$B$1462,'Water Trading Repository Table'!$D$3:$D$1462,'What-If Analysis'!P5)*1000</f>
        <v>2229749.6611442612</v>
      </c>
      <c r="Q7" s="77">
        <f>AVERAGE(E7:P7)</f>
        <v>2220250.2217436689</v>
      </c>
    </row>
    <row r="8" spans="1:22" s="14" customFormat="1" ht="12" x14ac:dyDescent="0.2"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1:22" x14ac:dyDescent="0.2">
      <c r="L9" s="15">
        <f>AVERAGE(K6:M6)</f>
        <v>84.907046313159512</v>
      </c>
    </row>
    <row r="10" spans="1:22" x14ac:dyDescent="0.2">
      <c r="L10" s="15"/>
    </row>
    <row r="11" spans="1:22" s="125" customFormat="1" ht="48" customHeight="1" x14ac:dyDescent="0.25">
      <c r="A11" s="116" t="s">
        <v>134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4"/>
    </row>
    <row r="12" spans="1:22" s="125" customFormat="1" ht="16.5" customHeight="1" x14ac:dyDescent="0.25">
      <c r="A12" s="117" t="s">
        <v>133</v>
      </c>
      <c r="B12" s="111"/>
      <c r="C12" s="111"/>
      <c r="D12" s="111"/>
      <c r="E12" s="111"/>
      <c r="F12" s="111"/>
      <c r="G12" s="111"/>
      <c r="H12" s="111"/>
      <c r="I12" s="111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24"/>
    </row>
    <row r="13" spans="1:22" ht="37.5" customHeight="1" x14ac:dyDescent="0.2">
      <c r="A13" s="53" t="s">
        <v>78</v>
      </c>
      <c r="B13" s="8"/>
      <c r="C13" s="69" t="s">
        <v>79</v>
      </c>
      <c r="D13" s="69" t="s">
        <v>80</v>
      </c>
      <c r="E13" s="69"/>
    </row>
    <row r="14" spans="1:22" ht="42.75" customHeight="1" x14ac:dyDescent="0.2">
      <c r="A14" s="78" t="s">
        <v>74</v>
      </c>
      <c r="B14" s="8"/>
      <c r="C14" s="68">
        <f>AVERAGE(K6:M6)</f>
        <v>84.907046313159512</v>
      </c>
      <c r="D14" s="52">
        <f>AVERAGE(K7:M7)</f>
        <v>2277365.5328158257</v>
      </c>
      <c r="E14" s="68"/>
    </row>
    <row r="15" spans="1:22" ht="40.5" customHeight="1" x14ac:dyDescent="0.2">
      <c r="A15" s="78" t="s">
        <v>75</v>
      </c>
      <c r="B15" s="8"/>
      <c r="C15" s="68">
        <f>AVERAGE(N6:P6)</f>
        <v>71.995032436532441</v>
      </c>
      <c r="D15" s="52">
        <f>AVERAGE(N7:P7)</f>
        <v>2187111.0447455798</v>
      </c>
      <c r="E15" s="68"/>
    </row>
    <row r="16" spans="1:22" ht="45.75" customHeight="1" x14ac:dyDescent="0.2">
      <c r="A16" s="78" t="s">
        <v>77</v>
      </c>
      <c r="B16" s="8"/>
      <c r="C16" s="68">
        <f>AVERAGE(E6:G6)</f>
        <v>75.200526783968698</v>
      </c>
      <c r="D16" s="52">
        <f>AVERAGE(E7:G7)</f>
        <v>2212484.2260747422</v>
      </c>
      <c r="E16" s="68"/>
    </row>
    <row r="17" spans="1:18" ht="39.75" customHeight="1" x14ac:dyDescent="0.2">
      <c r="A17" s="78" t="s">
        <v>76</v>
      </c>
      <c r="B17" s="8"/>
      <c r="C17" s="68">
        <f>AVERAGE(H6:J6)</f>
        <v>74.390254009614139</v>
      </c>
      <c r="D17" s="52">
        <f>AVERAGE(H7:J7)</f>
        <v>2204040.0833385289</v>
      </c>
      <c r="E17" s="68"/>
    </row>
    <row r="18" spans="1:18" x14ac:dyDescent="0.2">
      <c r="A18" s="78"/>
      <c r="B18" s="8"/>
      <c r="C18" s="68"/>
      <c r="D18" s="52"/>
      <c r="E18" s="68"/>
    </row>
    <row r="21" spans="1:18" ht="36.75" customHeight="1" x14ac:dyDescent="0.25">
      <c r="A21" s="22" t="s">
        <v>135</v>
      </c>
    </row>
    <row r="22" spans="1:18" s="109" customFormat="1" ht="15" customHeight="1" x14ac:dyDescent="0.25">
      <c r="A22" s="115"/>
    </row>
    <row r="23" spans="1:18" s="11" customFormat="1" ht="24.75" customHeight="1" x14ac:dyDescent="0.2">
      <c r="E23" s="79" t="s">
        <v>83</v>
      </c>
      <c r="F23" s="79" t="s">
        <v>83</v>
      </c>
      <c r="G23" s="79" t="s">
        <v>83</v>
      </c>
      <c r="H23" s="79" t="s">
        <v>84</v>
      </c>
      <c r="I23" s="79" t="s">
        <v>84</v>
      </c>
      <c r="J23" s="79" t="s">
        <v>84</v>
      </c>
      <c r="K23" s="79" t="s">
        <v>82</v>
      </c>
      <c r="L23" s="79" t="s">
        <v>82</v>
      </c>
      <c r="M23" s="79" t="s">
        <v>82</v>
      </c>
      <c r="N23" s="79" t="s">
        <v>85</v>
      </c>
      <c r="O23" s="79" t="s">
        <v>85</v>
      </c>
      <c r="P23" s="79" t="s">
        <v>85</v>
      </c>
    </row>
    <row r="24" spans="1:18" s="11" customFormat="1" ht="15" x14ac:dyDescent="0.25">
      <c r="A24" s="20" t="s">
        <v>36</v>
      </c>
      <c r="B24" s="20" t="s">
        <v>5</v>
      </c>
      <c r="C24" s="20" t="s">
        <v>11</v>
      </c>
      <c r="E24" s="23">
        <v>41456</v>
      </c>
      <c r="F24" s="23">
        <v>41487</v>
      </c>
      <c r="G24" s="23">
        <v>41518</v>
      </c>
      <c r="H24" s="23">
        <v>41548</v>
      </c>
      <c r="I24" s="23">
        <v>41579</v>
      </c>
      <c r="J24" s="23">
        <v>41609</v>
      </c>
      <c r="K24" s="23">
        <v>41640</v>
      </c>
      <c r="L24" s="23">
        <v>41671</v>
      </c>
      <c r="M24" s="23">
        <v>41699</v>
      </c>
      <c r="N24" s="23">
        <v>41730</v>
      </c>
      <c r="O24" s="23">
        <v>41760</v>
      </c>
      <c r="P24" s="23">
        <v>41791</v>
      </c>
      <c r="Q24" s="20" t="s">
        <v>3</v>
      </c>
    </row>
    <row r="25" spans="1:18" x14ac:dyDescent="0.2">
      <c r="A25" s="7" t="s">
        <v>37</v>
      </c>
      <c r="B25" s="7" t="s">
        <v>6</v>
      </c>
      <c r="C25" s="7" t="s">
        <v>0</v>
      </c>
      <c r="E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Analysis'!$E$24)</f>
        <v>5914581.1976700742</v>
      </c>
      <c r="F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Analysis'!$F$24)</f>
        <v>5696664.2399759311</v>
      </c>
      <c r="G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Analysis'!$G$24)</f>
        <v>5260681.8298072498</v>
      </c>
      <c r="H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Analysis'!$H$24)</f>
        <v>5221955.4924466992</v>
      </c>
      <c r="I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Analysis'!$I$24)</f>
        <v>5514147.1707946751</v>
      </c>
      <c r="J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Analysis'!$J$24)</f>
        <v>5380892.2001862573</v>
      </c>
      <c r="K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Analysis'!$K$24)</f>
        <v>7822599.7200296307</v>
      </c>
      <c r="L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Analysis'!$L$24)</f>
        <v>6924324.6322913244</v>
      </c>
      <c r="M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Analysis'!$M$24)</f>
        <v>7297789.3913026378</v>
      </c>
      <c r="N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Analysis'!$N$24)</f>
        <v>5332240.4186026063</v>
      </c>
      <c r="O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Analysis'!$O$24)</f>
        <v>5394917.135688588</v>
      </c>
      <c r="P25" s="73">
        <f>SUMIFS('Data Repository Table'!$J$3:$J$1010,'Data Repository Table'!$A$3:$A$1010,'What-If Analysis'!A25,'Data Repository Table'!$C$3:$C$1010,'What-If Analysis'!B25,'Data Repository Table'!$B$3:$B$1010,'What-If Analysis'!C25,'Data Repository Table'!$D$3:$D$1010,'What-If Analysis'!$P$24)</f>
        <v>5184163.8693572879</v>
      </c>
      <c r="Q25" s="21">
        <f>SUM(E25:P25)</f>
        <v>70944957.298152953</v>
      </c>
    </row>
    <row r="26" spans="1:18" x14ac:dyDescent="0.2">
      <c r="A26" s="7" t="s">
        <v>37</v>
      </c>
      <c r="B26" s="7" t="s">
        <v>8</v>
      </c>
      <c r="C26" s="7" t="s">
        <v>0</v>
      </c>
      <c r="E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Analysis'!$E$24)</f>
        <v>17328050.972999997</v>
      </c>
      <c r="F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Analysis'!$F$24)</f>
        <v>14604314.435999997</v>
      </c>
      <c r="G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Analysis'!$G$24)</f>
        <v>16135900.118999999</v>
      </c>
      <c r="H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Analysis'!$H$24)</f>
        <v>15151633.271999998</v>
      </c>
      <c r="I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Analysis'!$I$24)</f>
        <v>13832900.801999997</v>
      </c>
      <c r="J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Analysis'!$J$24)</f>
        <v>15562959.623999998</v>
      </c>
      <c r="K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Analysis'!$K$24)</f>
        <v>22354057.620000001</v>
      </c>
      <c r="L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Analysis'!$L$24)</f>
        <v>18580950.729999997</v>
      </c>
      <c r="M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Analysis'!$M$24)</f>
        <v>19644680.780999999</v>
      </c>
      <c r="N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Analysis'!$N$24)</f>
        <v>18268435.046</v>
      </c>
      <c r="O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Analysis'!$O$24)</f>
        <v>14627298.491999999</v>
      </c>
      <c r="P26" s="73">
        <f>SUMIFS('Data Repository Table'!$J$3:$J$1010,'Data Repository Table'!$A$3:$A$1010,'What-If Analysis'!A26,'Data Repository Table'!$C$3:$C$1010,'What-If Analysis'!B26,'Data Repository Table'!$B$3:$B$1010,'What-If Analysis'!C26,'Data Repository Table'!$D$3:$D$1010,'What-If Analysis'!$P$24)</f>
        <v>16164167.273999998</v>
      </c>
      <c r="Q26" s="21">
        <f>SUM(E26:P26)</f>
        <v>202255349.16899997</v>
      </c>
      <c r="R26" s="15"/>
    </row>
    <row r="27" spans="1:18" x14ac:dyDescent="0.2">
      <c r="A27" s="7" t="s">
        <v>37</v>
      </c>
      <c r="B27" s="7" t="s">
        <v>7</v>
      </c>
      <c r="C27" s="7" t="s">
        <v>0</v>
      </c>
      <c r="E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Analysis'!$E$24)</f>
        <v>12716846.793</v>
      </c>
      <c r="F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Analysis'!$F$24)</f>
        <v>13050243.880999997</v>
      </c>
      <c r="G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Analysis'!$G$24)</f>
        <v>13235472.919</v>
      </c>
      <c r="H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Analysis'!$H$24)</f>
        <v>11815762.267000001</v>
      </c>
      <c r="I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Analysis'!$I$24)</f>
        <v>11881724.445</v>
      </c>
      <c r="J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Analysis'!$J$24)</f>
        <v>11127131.811999999</v>
      </c>
      <c r="K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Analysis'!$K$24)</f>
        <v>15491089.403999997</v>
      </c>
      <c r="L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Analysis'!$L$24)</f>
        <v>15776843.228999998</v>
      </c>
      <c r="M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Analysis'!$M$24)</f>
        <v>14151791.636999998</v>
      </c>
      <c r="N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Analysis'!$N$24)</f>
        <v>15011361.791999999</v>
      </c>
      <c r="O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Analysis'!$O$24)</f>
        <v>14286635.347000001</v>
      </c>
      <c r="P27" s="73">
        <f>SUMIFS('Data Repository Table'!$J$3:$J$1010,'Data Repository Table'!$A$3:$A$1010,'What-If Analysis'!A27,'Data Repository Table'!$C$3:$C$1010,'What-If Analysis'!B27,'Data Repository Table'!$B$3:$B$1010,'What-If Analysis'!C27,'Data Repository Table'!$D$3:$D$1010,'What-If Analysis'!$P$24)</f>
        <v>15120321.851</v>
      </c>
      <c r="Q27" s="21">
        <f>SUM(E27:P27)</f>
        <v>163665225.377</v>
      </c>
    </row>
    <row r="28" spans="1:18" x14ac:dyDescent="0.2">
      <c r="E28" s="73"/>
      <c r="F28" s="97" t="s">
        <v>100</v>
      </c>
      <c r="G28" s="73">
        <f>SUM(E26:G26)</f>
        <v>48068265.527999997</v>
      </c>
      <c r="H28" s="73"/>
      <c r="I28" s="97" t="s">
        <v>101</v>
      </c>
      <c r="J28" s="73">
        <f>SUM(H26:J26)</f>
        <v>44547493.697999991</v>
      </c>
      <c r="K28" s="73"/>
      <c r="L28" s="97" t="s">
        <v>102</v>
      </c>
      <c r="M28" s="73">
        <f>SUM(K26:M26)</f>
        <v>60579689.130999997</v>
      </c>
      <c r="N28" s="73"/>
      <c r="O28" s="97" t="s">
        <v>103</v>
      </c>
      <c r="P28" s="73">
        <f>SUM(N26:P26)</f>
        <v>49059900.811999999</v>
      </c>
      <c r="Q28" s="21"/>
    </row>
    <row r="29" spans="1:18" ht="15" x14ac:dyDescent="0.25">
      <c r="E29" s="80"/>
      <c r="F29" s="82"/>
      <c r="G29" s="81"/>
      <c r="I29" s="83"/>
      <c r="J29" s="81"/>
      <c r="L29" s="73"/>
      <c r="O29" s="73"/>
    </row>
    <row r="31" spans="1:18" ht="15" x14ac:dyDescent="0.25">
      <c r="A31" s="22"/>
    </row>
    <row r="32" spans="1:18" s="11" customFormat="1" ht="15" x14ac:dyDescent="0.25">
      <c r="A32" s="20" t="s">
        <v>36</v>
      </c>
      <c r="B32" s="20" t="s">
        <v>5</v>
      </c>
      <c r="C32" s="20" t="s">
        <v>11</v>
      </c>
      <c r="D32" s="20" t="s">
        <v>78</v>
      </c>
      <c r="E32" s="23">
        <v>41456</v>
      </c>
      <c r="F32" s="23">
        <v>41487</v>
      </c>
      <c r="G32" s="23">
        <v>41518</v>
      </c>
      <c r="H32" s="23">
        <v>41548</v>
      </c>
      <c r="I32" s="23">
        <v>41579</v>
      </c>
      <c r="J32" s="23">
        <v>41609</v>
      </c>
      <c r="K32" s="23">
        <v>41640</v>
      </c>
      <c r="L32" s="23">
        <v>41671</v>
      </c>
      <c r="M32" s="23">
        <v>41699</v>
      </c>
      <c r="N32" s="23">
        <v>41730</v>
      </c>
      <c r="O32" s="23">
        <v>41760</v>
      </c>
      <c r="P32" s="23">
        <v>41791</v>
      </c>
      <c r="Q32" s="20" t="s">
        <v>3</v>
      </c>
      <c r="R32" s="20" t="s">
        <v>86</v>
      </c>
    </row>
    <row r="33" spans="1:19" ht="15" x14ac:dyDescent="0.25">
      <c r="A33" s="7" t="s">
        <v>37</v>
      </c>
      <c r="B33" s="7" t="s">
        <v>8</v>
      </c>
      <c r="C33" s="7" t="s">
        <v>0</v>
      </c>
      <c r="D33" s="22" t="s">
        <v>82</v>
      </c>
      <c r="E33" s="73">
        <f>SUMIFS('Data Repository Table'!$J$3:$J$1010,'Data Repository Table'!$A$3:$A$1010,'What-If Analysis'!A33,'Data Repository Table'!$C$3:$C$1010,'What-If Analysis'!B33,'Data Repository Table'!$B$3:$B$1010,'What-If Analysis'!C33,'Data Repository Table'!$D$3:$D$1010,'What-If Analysis'!$E$24)</f>
        <v>17328050.972999997</v>
      </c>
      <c r="F33" s="73">
        <f>SUMIFS('Data Repository Table'!$J$3:$J$1010,'Data Repository Table'!$A$3:$A$1010,'What-If Analysis'!A33,'Data Repository Table'!$C$3:$C$1010,'What-If Analysis'!B33,'Data Repository Table'!$B$3:$B$1010,'What-If Analysis'!C33,'Data Repository Table'!$D$3:$D$1010,'What-If Analysis'!$F$24)</f>
        <v>14604314.435999997</v>
      </c>
      <c r="G33" s="73">
        <f>SUMIFS('Data Repository Table'!$J$3:$J$1010,'Data Repository Table'!$A$3:$A$1010,'What-If Analysis'!A33,'Data Repository Table'!$C$3:$C$1010,'What-If Analysis'!B33,'Data Repository Table'!$B$3:$B$1010,'What-If Analysis'!C33,'Data Repository Table'!$D$3:$D$1010,'What-If Analysis'!$G$24)</f>
        <v>16135900.118999999</v>
      </c>
      <c r="H33" s="73">
        <f>SUMIFS('Data Repository Table'!$J$3:$J$1010,'Data Repository Table'!$A$3:$A$1010,'What-If Analysis'!A33,'Data Repository Table'!$C$3:$C$1010,'What-If Analysis'!B33,'Data Repository Table'!$B$3:$B$1010,'What-If Analysis'!C33,'Data Repository Table'!$D$3:$D$1010,'What-If Analysis'!$H$24)</f>
        <v>15151633.271999998</v>
      </c>
      <c r="I33" s="73">
        <f>SUMIFS('Data Repository Table'!$J$3:$J$1010,'Data Repository Table'!$A$3:$A$1010,'What-If Analysis'!A33,'Data Repository Table'!$C$3:$C$1010,'What-If Analysis'!B33,'Data Repository Table'!$B$3:$B$1010,'What-If Analysis'!C33,'Data Repository Table'!$D$3:$D$1010,'What-If Analysis'!$I$24)</f>
        <v>13832900.801999997</v>
      </c>
      <c r="J33" s="73">
        <f>SUMIFS('Data Repository Table'!$J$3:$J$1010,'Data Repository Table'!$A$3:$A$1010,'What-If Analysis'!A33,'Data Repository Table'!$C$3:$C$1010,'What-If Analysis'!B33,'Data Repository Table'!$B$3:$B$1010,'What-If Analysis'!C33,'Data Repository Table'!$D$3:$D$1010,'What-If Analysis'!$J$24)</f>
        <v>15562959.623999998</v>
      </c>
      <c r="K33" s="73">
        <v>0</v>
      </c>
      <c r="L33" s="73">
        <v>0</v>
      </c>
      <c r="M33" s="73">
        <v>0</v>
      </c>
      <c r="N33" s="73">
        <f>SUMIFS('Data Repository Table'!$J$3:$J$1010,'Data Repository Table'!$A$3:$A$1010,'What-If Analysis'!A33,'Data Repository Table'!$C$3:$C$1010,'What-If Analysis'!B33,'Data Repository Table'!$B$3:$B$1010,'What-If Analysis'!C33,'Data Repository Table'!$D$3:$D$1010,'What-If Analysis'!$N$24)</f>
        <v>18268435.046</v>
      </c>
      <c r="O33" s="73">
        <f>SUMIFS('Data Repository Table'!$J$3:$J$1010,'Data Repository Table'!$A$3:$A$1010,'What-If Analysis'!A33,'Data Repository Table'!$C$3:$C$1010,'What-If Analysis'!B33,'Data Repository Table'!$B$3:$B$1010,'What-If Analysis'!C33,'Data Repository Table'!$D$3:$D$1010,'What-If Analysis'!$O$24)</f>
        <v>14627298.491999999</v>
      </c>
      <c r="P33" s="73">
        <f>SUMIFS('Data Repository Table'!$J$3:$J$1010,'Data Repository Table'!$A$3:$A$1010,'What-If Analysis'!A33,'Data Repository Table'!$C$3:$C$1010,'What-If Analysis'!B33,'Data Repository Table'!$B$3:$B$1010,'What-If Analysis'!C33,'Data Repository Table'!$D$3:$D$1010,'What-If Analysis'!$P$24)</f>
        <v>16164167.273999998</v>
      </c>
      <c r="Q33" s="21">
        <f>SUM(E33:P33)</f>
        <v>141675660.03799999</v>
      </c>
      <c r="R33" s="144">
        <f>($Q$26-Q33)/$Q$26</f>
        <v>0.2995208254313263</v>
      </c>
      <c r="S33" s="142">
        <f>Q26-Q33</f>
        <v>60579689.130999982</v>
      </c>
    </row>
    <row r="34" spans="1:19" ht="15" x14ac:dyDescent="0.25">
      <c r="A34" s="7" t="s">
        <v>37</v>
      </c>
      <c r="B34" s="7" t="s">
        <v>8</v>
      </c>
      <c r="C34" s="7" t="s">
        <v>0</v>
      </c>
      <c r="D34" s="22" t="s">
        <v>85</v>
      </c>
      <c r="E34" s="73">
        <f>SUMIFS('Data Repository Table'!$J$3:$J$1010,'Data Repository Table'!$A$3:$A$1010,'What-If Analysis'!A34,'Data Repository Table'!$C$3:$C$1010,'What-If Analysis'!B34,'Data Repository Table'!$B$3:$B$1010,'What-If Analysis'!C34,'Data Repository Table'!$D$3:$D$1010,'What-If Analysis'!$E$24)</f>
        <v>17328050.972999997</v>
      </c>
      <c r="F34" s="73">
        <f>SUMIFS('Data Repository Table'!$J$3:$J$1010,'Data Repository Table'!$A$3:$A$1010,'What-If Analysis'!A34,'Data Repository Table'!$C$3:$C$1010,'What-If Analysis'!B34,'Data Repository Table'!$B$3:$B$1010,'What-If Analysis'!C34,'Data Repository Table'!$D$3:$D$1010,'What-If Analysis'!$F$24)</f>
        <v>14604314.435999997</v>
      </c>
      <c r="G34" s="73">
        <f>SUMIFS('Data Repository Table'!$J$3:$J$1010,'Data Repository Table'!$A$3:$A$1010,'What-If Analysis'!A34,'Data Repository Table'!$C$3:$C$1010,'What-If Analysis'!B34,'Data Repository Table'!$B$3:$B$1010,'What-If Analysis'!C34,'Data Repository Table'!$D$3:$D$1010,'What-If Analysis'!$G$24)</f>
        <v>16135900.118999999</v>
      </c>
      <c r="H34" s="73">
        <f>SUMIFS('Data Repository Table'!$J$3:$J$1010,'Data Repository Table'!$A$3:$A$1010,'What-If Analysis'!A34,'Data Repository Table'!$C$3:$C$1010,'What-If Analysis'!B34,'Data Repository Table'!$B$3:$B$1010,'What-If Analysis'!C34,'Data Repository Table'!$D$3:$D$1010,'What-If Analysis'!$H$24)</f>
        <v>15151633.271999998</v>
      </c>
      <c r="I34" s="73">
        <f>SUMIFS('Data Repository Table'!$J$3:$J$1010,'Data Repository Table'!$A$3:$A$1010,'What-If Analysis'!A34,'Data Repository Table'!$C$3:$C$1010,'What-If Analysis'!B34,'Data Repository Table'!$B$3:$B$1010,'What-If Analysis'!C34,'Data Repository Table'!$D$3:$D$1010,'What-If Analysis'!$I$24)</f>
        <v>13832900.801999997</v>
      </c>
      <c r="J34" s="73">
        <f>SUMIFS('Data Repository Table'!$J$3:$J$1010,'Data Repository Table'!$A$3:$A$1010,'What-If Analysis'!A34,'Data Repository Table'!$C$3:$C$1010,'What-If Analysis'!B34,'Data Repository Table'!$B$3:$B$1010,'What-If Analysis'!C34,'Data Repository Table'!$D$3:$D$1010,'What-If Analysis'!$J$24)</f>
        <v>15562959.623999998</v>
      </c>
      <c r="K34" s="73">
        <f>SUMIFS('Data Repository Table'!$J$3:$J$1010,'Data Repository Table'!$A$3:$A$1010,'What-If Analysis'!A34,'Data Repository Table'!$C$3:$C$1010,'What-If Analysis'!B34,'Data Repository Table'!$B$3:$B$1010,'What-If Analysis'!C34,'Data Repository Table'!$D$3:$D$1010,'What-If Analysis'!$K$24)</f>
        <v>22354057.620000001</v>
      </c>
      <c r="L34" s="73">
        <f>SUMIFS('Data Repository Table'!$J$3:$J$1010,'Data Repository Table'!$A$3:$A$1010,'What-If Analysis'!A34,'Data Repository Table'!$C$3:$C$1010,'What-If Analysis'!B34,'Data Repository Table'!$B$3:$B$1010,'What-If Analysis'!C34,'Data Repository Table'!$D$3:$D$1010,'What-If Analysis'!$L$24)</f>
        <v>18580950.729999997</v>
      </c>
      <c r="M34" s="73">
        <f>SUMIFS('Data Repository Table'!$J$3:$J$1010,'Data Repository Table'!$A$3:$A$1010,'What-If Analysis'!A34,'Data Repository Table'!$C$3:$C$1010,'What-If Analysis'!B34,'Data Repository Table'!$B$3:$B$1010,'What-If Analysis'!C34,'Data Repository Table'!$D$3:$D$1010,'What-If Analysis'!$M$24)</f>
        <v>19644680.780999999</v>
      </c>
      <c r="N34" s="73">
        <v>0</v>
      </c>
      <c r="O34" s="73">
        <v>0</v>
      </c>
      <c r="P34" s="73">
        <v>0</v>
      </c>
      <c r="Q34" s="21">
        <f>SUM(E34:P34)</f>
        <v>153195448.35699999</v>
      </c>
      <c r="R34" s="144">
        <f t="shared" ref="R34:R36" si="1">($Q$26-Q34)/$Q$26</f>
        <v>0.24256416956867055</v>
      </c>
      <c r="S34" s="142">
        <f>Q26-Q34</f>
        <v>49059900.811999977</v>
      </c>
    </row>
    <row r="35" spans="1:19" ht="15" x14ac:dyDescent="0.25">
      <c r="A35" s="7" t="s">
        <v>37</v>
      </c>
      <c r="B35" s="7" t="s">
        <v>8</v>
      </c>
      <c r="C35" s="7" t="s">
        <v>0</v>
      </c>
      <c r="D35" s="22" t="s">
        <v>83</v>
      </c>
      <c r="E35" s="73">
        <v>0</v>
      </c>
      <c r="F35" s="73">
        <v>0</v>
      </c>
      <c r="G35" s="73">
        <v>0</v>
      </c>
      <c r="H35" s="73">
        <f>SUMIFS('Data Repository Table'!$J$3:$J$1010,'Data Repository Table'!$A$3:$A$1010,'What-If Analysis'!A35,'Data Repository Table'!$C$3:$C$1010,'What-If Analysis'!B35,'Data Repository Table'!$B$3:$B$1010,'What-If Analysis'!C35,'Data Repository Table'!$D$3:$D$1010,'What-If Analysis'!$H$24)</f>
        <v>15151633.271999998</v>
      </c>
      <c r="I35" s="73">
        <f>SUMIFS('Data Repository Table'!$J$3:$J$1010,'Data Repository Table'!$A$3:$A$1010,'What-If Analysis'!A35,'Data Repository Table'!$C$3:$C$1010,'What-If Analysis'!B35,'Data Repository Table'!$B$3:$B$1010,'What-If Analysis'!C35,'Data Repository Table'!$D$3:$D$1010,'What-If Analysis'!$I$24)</f>
        <v>13832900.801999997</v>
      </c>
      <c r="J35" s="73">
        <f>SUMIFS('Data Repository Table'!$J$3:$J$1010,'Data Repository Table'!$A$3:$A$1010,'What-If Analysis'!A35,'Data Repository Table'!$C$3:$C$1010,'What-If Analysis'!B35,'Data Repository Table'!$B$3:$B$1010,'What-If Analysis'!C35,'Data Repository Table'!$D$3:$D$1010,'What-If Analysis'!$J$24)</f>
        <v>15562959.623999998</v>
      </c>
      <c r="K35" s="73">
        <f>SUMIFS('Data Repository Table'!$J$3:$J$1010,'Data Repository Table'!$A$3:$A$1010,'What-If Analysis'!A35,'Data Repository Table'!$C$3:$C$1010,'What-If Analysis'!B35,'Data Repository Table'!$B$3:$B$1010,'What-If Analysis'!C35,'Data Repository Table'!$D$3:$D$1010,'What-If Analysis'!$K$24)</f>
        <v>22354057.620000001</v>
      </c>
      <c r="L35" s="73">
        <f>SUMIFS('Data Repository Table'!$J$3:$J$1010,'Data Repository Table'!$A$3:$A$1010,'What-If Analysis'!A35,'Data Repository Table'!$C$3:$C$1010,'What-If Analysis'!B35,'Data Repository Table'!$B$3:$B$1010,'What-If Analysis'!C35,'Data Repository Table'!$D$3:$D$1010,'What-If Analysis'!$L$24)</f>
        <v>18580950.729999997</v>
      </c>
      <c r="M35" s="73">
        <f>SUMIFS('Data Repository Table'!$J$3:$J$1010,'Data Repository Table'!$A$3:$A$1010,'What-If Analysis'!A35,'Data Repository Table'!$C$3:$C$1010,'What-If Analysis'!B35,'Data Repository Table'!$B$3:$B$1010,'What-If Analysis'!C35,'Data Repository Table'!$D$3:$D$1010,'What-If Analysis'!$M$24)</f>
        <v>19644680.780999999</v>
      </c>
      <c r="N35" s="73">
        <f>SUMIFS('Data Repository Table'!$J$3:$J$1010,'Data Repository Table'!$A$3:$A$1010,'What-If Analysis'!A35,'Data Repository Table'!$C$3:$C$1010,'What-If Analysis'!B35,'Data Repository Table'!$B$3:$B$1010,'What-If Analysis'!C35,'Data Repository Table'!$D$3:$D$1010,'What-If Analysis'!$N$24)</f>
        <v>18268435.046</v>
      </c>
      <c r="O35" s="73">
        <f>SUMIFS('Data Repository Table'!$J$3:$J$1010,'Data Repository Table'!$A$3:$A$1010,'What-If Analysis'!A35,'Data Repository Table'!$C$3:$C$1010,'What-If Analysis'!B35,'Data Repository Table'!$B$3:$B$1010,'What-If Analysis'!C35,'Data Repository Table'!$D$3:$D$1010,'What-If Analysis'!$O$24)</f>
        <v>14627298.491999999</v>
      </c>
      <c r="P35" s="73">
        <f>SUMIFS('Data Repository Table'!$J$3:$J$1010,'Data Repository Table'!$A$3:$A$1010,'What-If Analysis'!A35,'Data Repository Table'!$C$3:$C$1010,'What-If Analysis'!B35,'Data Repository Table'!$B$3:$B$1010,'What-If Analysis'!C35,'Data Repository Table'!$D$3:$D$1010,'What-If Analysis'!$P$24)</f>
        <v>16164167.273999998</v>
      </c>
      <c r="Q35" s="21">
        <f>SUM(E35:P35)</f>
        <v>154187083.64099997</v>
      </c>
      <c r="R35" s="144">
        <f t="shared" si="1"/>
        <v>0.23766128176830195</v>
      </c>
      <c r="S35" s="142">
        <f>Q26-Q35</f>
        <v>48068265.527999997</v>
      </c>
    </row>
    <row r="36" spans="1:19" ht="15" x14ac:dyDescent="0.25">
      <c r="A36" s="7" t="s">
        <v>37</v>
      </c>
      <c r="B36" s="7" t="s">
        <v>8</v>
      </c>
      <c r="C36" s="7" t="s">
        <v>0</v>
      </c>
      <c r="D36" s="22" t="s">
        <v>84</v>
      </c>
      <c r="E36" s="73">
        <f>SUMIFS('Data Repository Table'!$J$3:$J$1010,'Data Repository Table'!$A$3:$A$1010,'What-If Analysis'!A36,'Data Repository Table'!$C$3:$C$1010,'What-If Analysis'!B36,'Data Repository Table'!$B$3:$B$1010,'What-If Analysis'!C36,'Data Repository Table'!$D$3:$D$1010,'What-If Analysis'!$E$24)</f>
        <v>17328050.972999997</v>
      </c>
      <c r="F36" s="73">
        <f>SUMIFS('Data Repository Table'!$J$3:$J$1010,'Data Repository Table'!$A$3:$A$1010,'What-If Analysis'!A36,'Data Repository Table'!$C$3:$C$1010,'What-If Analysis'!B36,'Data Repository Table'!$B$3:$B$1010,'What-If Analysis'!C36,'Data Repository Table'!$D$3:$D$1010,'What-If Analysis'!$F$24)</f>
        <v>14604314.435999997</v>
      </c>
      <c r="G36" s="73">
        <f>SUMIFS('Data Repository Table'!$J$3:$J$1010,'Data Repository Table'!$A$3:$A$1010,'What-If Analysis'!A36,'Data Repository Table'!$C$3:$C$1010,'What-If Analysis'!B36,'Data Repository Table'!$B$3:$B$1010,'What-If Analysis'!C36,'Data Repository Table'!$D$3:$D$1010,'What-If Analysis'!$G$24)</f>
        <v>16135900.118999999</v>
      </c>
      <c r="H36" s="73">
        <v>0</v>
      </c>
      <c r="I36" s="73">
        <v>0</v>
      </c>
      <c r="J36" s="73">
        <v>0</v>
      </c>
      <c r="K36" s="73">
        <f>SUMIFS('Data Repository Table'!$J$3:$J$1010,'Data Repository Table'!$A$3:$A$1010,'What-If Analysis'!A36,'Data Repository Table'!$C$3:$C$1010,'What-If Analysis'!B36,'Data Repository Table'!$B$3:$B$1010,'What-If Analysis'!C36,'Data Repository Table'!$D$3:$D$1010,'What-If Analysis'!$K$24)</f>
        <v>22354057.620000001</v>
      </c>
      <c r="L36" s="73">
        <f>SUMIFS('Data Repository Table'!$J$3:$J$1010,'Data Repository Table'!$A$3:$A$1010,'What-If Analysis'!A36,'Data Repository Table'!$C$3:$C$1010,'What-If Analysis'!B36,'Data Repository Table'!$B$3:$B$1010,'What-If Analysis'!C36,'Data Repository Table'!$D$3:$D$1010,'What-If Analysis'!$L$24)</f>
        <v>18580950.729999997</v>
      </c>
      <c r="M36" s="73">
        <f>SUMIFS('Data Repository Table'!$J$3:$J$1010,'Data Repository Table'!$A$3:$A$1010,'What-If Analysis'!A36,'Data Repository Table'!$C$3:$C$1010,'What-If Analysis'!B36,'Data Repository Table'!$B$3:$B$1010,'What-If Analysis'!C36,'Data Repository Table'!$D$3:$D$1010,'What-If Analysis'!$M$24)</f>
        <v>19644680.780999999</v>
      </c>
      <c r="N36" s="73">
        <f>SUMIFS('Data Repository Table'!$J$3:$J$1010,'Data Repository Table'!$A$3:$A$1010,'What-If Analysis'!A36,'Data Repository Table'!$C$3:$C$1010,'What-If Analysis'!B36,'Data Repository Table'!$B$3:$B$1010,'What-If Analysis'!C36,'Data Repository Table'!$D$3:$D$1010,'What-If Analysis'!$N$24)</f>
        <v>18268435.046</v>
      </c>
      <c r="O36" s="73">
        <f>SUMIFS('Data Repository Table'!$J$3:$J$1010,'Data Repository Table'!$A$3:$A$1010,'What-If Analysis'!A36,'Data Repository Table'!$C$3:$C$1010,'What-If Analysis'!B36,'Data Repository Table'!$B$3:$B$1010,'What-If Analysis'!C36,'Data Repository Table'!$D$3:$D$1010,'What-If Analysis'!$O$24)</f>
        <v>14627298.491999999</v>
      </c>
      <c r="P36" s="73">
        <f>SUMIFS('Data Repository Table'!$J$3:$J$1010,'Data Repository Table'!$A$3:$A$1010,'What-If Analysis'!A36,'Data Repository Table'!$C$3:$C$1010,'What-If Analysis'!B36,'Data Repository Table'!$B$3:$B$1010,'What-If Analysis'!C36,'Data Repository Table'!$D$3:$D$1010,'What-If Analysis'!$P$24)</f>
        <v>16164167.273999998</v>
      </c>
      <c r="Q36" s="21">
        <f>SUM(E36:P36)</f>
        <v>157707855.47099999</v>
      </c>
      <c r="R36" s="144">
        <f t="shared" si="1"/>
        <v>0.22025372323170109</v>
      </c>
      <c r="S36" s="142">
        <f>Q26-Q36</f>
        <v>44547493.697999984</v>
      </c>
    </row>
    <row r="37" spans="1:19" ht="15" x14ac:dyDescent="0.25">
      <c r="D37" s="22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21"/>
      <c r="R37" s="143"/>
      <c r="S37" s="142"/>
    </row>
    <row r="38" spans="1:19" ht="48" customHeight="1" x14ac:dyDescent="0.25">
      <c r="A38" s="22" t="s">
        <v>136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9" ht="15" x14ac:dyDescent="0.25">
      <c r="A39" s="120" t="s">
        <v>137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9" x14ac:dyDescent="0.2"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</sheetData>
  <mergeCells count="4">
    <mergeCell ref="A11:U11"/>
    <mergeCell ref="A2:N2"/>
    <mergeCell ref="A3:J3"/>
    <mergeCell ref="A12:I12"/>
  </mergeCells>
  <phoneticPr fontId="13" type="noConversion"/>
  <conditionalFormatting sqref="C14:C1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4:D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4:E18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9:O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P2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8:P28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3:P33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4:P3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6:Q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7:Q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33:Q3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Repository Table</vt:lpstr>
      <vt:lpstr>Water Trading Repository Table</vt:lpstr>
      <vt:lpstr>Economic Market Analysis</vt:lpstr>
      <vt:lpstr>Economic Cost Analysis</vt:lpstr>
      <vt:lpstr>What-If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</dc:creator>
  <cp:lastModifiedBy>Brandon Chisnell</cp:lastModifiedBy>
  <dcterms:created xsi:type="dcterms:W3CDTF">2019-05-26T11:59:56Z</dcterms:created>
  <dcterms:modified xsi:type="dcterms:W3CDTF">2023-09-12T17:51:03Z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b3fc-4128-41ae-86b4-e4b1b1ae5e15_Enabled">
    <vt:lpwstr>True</vt:lpwstr>
  </property>
  <property fmtid="{D5CDD505-2E9C-101B-9397-08002B2CF9AE}" pid="3" name="MSIP_Label_97c7b3fc-4128-41ae-86b4-e4b1b1ae5e15_SiteId">
    <vt:lpwstr>97160e56-eb00-44fe-b31d-0d6d351c636d</vt:lpwstr>
  </property>
  <property fmtid="{D5CDD505-2E9C-101B-9397-08002B2CF9AE}" pid="4" name="MSIP_Label_97c7b3fc-4128-41ae-86b4-e4b1b1ae5e15_Owner">
    <vt:lpwstr>Chris.Hui@origin.com.au</vt:lpwstr>
  </property>
  <property fmtid="{D5CDD505-2E9C-101B-9397-08002B2CF9AE}" pid="5" name="MSIP_Label_97c7b3fc-4128-41ae-86b4-e4b1b1ae5e15_SetDate">
    <vt:lpwstr>2019-09-14T08:39:43.2195742Z</vt:lpwstr>
  </property>
  <property fmtid="{D5CDD505-2E9C-101B-9397-08002B2CF9AE}" pid="6" name="MSIP_Label_97c7b3fc-4128-41ae-86b4-e4b1b1ae5e15_Name">
    <vt:lpwstr>General</vt:lpwstr>
  </property>
  <property fmtid="{D5CDD505-2E9C-101B-9397-08002B2CF9AE}" pid="7" name="MSIP_Label_97c7b3fc-4128-41ae-86b4-e4b1b1ae5e15_Application">
    <vt:lpwstr>Microsoft Azure Information Protection</vt:lpwstr>
  </property>
  <property fmtid="{D5CDD505-2E9C-101B-9397-08002B2CF9AE}" pid="8" name="MSIP_Label_97c7b3fc-4128-41ae-86b4-e4b1b1ae5e15_ActionId">
    <vt:lpwstr>459f6ffd-e1cd-453a-979a-da48b16233cc</vt:lpwstr>
  </property>
  <property fmtid="{D5CDD505-2E9C-101B-9397-08002B2CF9AE}" pid="9" name="MSIP_Label_97c7b3fc-4128-41ae-86b4-e4b1b1ae5e15_Extended_MSFT_Method">
    <vt:lpwstr>Automatic</vt:lpwstr>
  </property>
  <property fmtid="{D5CDD505-2E9C-101B-9397-08002B2CF9AE}" pid="10" name="Sensitivity">
    <vt:lpwstr>General</vt:lpwstr>
  </property>
</Properties>
</file>