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University\4TH YEAR\CSC 411\Experimental\Extrusion\Extrusion experimental\"/>
    </mc:Choice>
  </mc:AlternateContent>
  <xr:revisionPtr revIDLastSave="0" documentId="13_ncr:1_{20ABDE06-F6F9-4CD9-8AC9-1FC3EA4598B9}" xr6:coauthVersionLast="32" xr6:coauthVersionMax="32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2" i="1"/>
  <c r="O3" i="1"/>
  <c r="O4" i="1"/>
  <c r="O5" i="1"/>
  <c r="O6" i="1"/>
  <c r="O7" i="1"/>
  <c r="O8" i="1"/>
  <c r="O9" i="1"/>
  <c r="O10" i="1"/>
  <c r="O11" i="1"/>
  <c r="O2" i="1"/>
  <c r="T2" i="1"/>
  <c r="U3" i="1"/>
  <c r="U4" i="1"/>
  <c r="U5" i="1"/>
  <c r="U6" i="1"/>
  <c r="U7" i="1"/>
  <c r="U8" i="1"/>
  <c r="U9" i="1"/>
  <c r="U10" i="1"/>
  <c r="U11" i="1"/>
  <c r="T3" i="1"/>
  <c r="T4" i="1"/>
  <c r="T5" i="1"/>
  <c r="T6" i="1"/>
  <c r="T7" i="1"/>
  <c r="T8" i="1"/>
  <c r="T9" i="1"/>
  <c r="T10" i="1"/>
  <c r="T11" i="1"/>
  <c r="H11" i="1"/>
  <c r="A11" i="1"/>
  <c r="H10" i="1"/>
  <c r="A10" i="1"/>
  <c r="H9" i="1"/>
  <c r="A9" i="1"/>
  <c r="H8" i="1"/>
  <c r="A8" i="1"/>
  <c r="H7" i="1"/>
  <c r="A7" i="1"/>
  <c r="H6" i="1"/>
  <c r="A6" i="1"/>
  <c r="H5" i="1"/>
  <c r="A5" i="1"/>
  <c r="H4" i="1"/>
  <c r="A4" i="1"/>
  <c r="H3" i="1"/>
  <c r="A3" i="1"/>
  <c r="U2" i="1"/>
  <c r="H2" i="1"/>
  <c r="A2" i="1"/>
</calcChain>
</file>

<file path=xl/sharedStrings.xml><?xml version="1.0" encoding="utf-8"?>
<sst xmlns="http://schemas.openxmlformats.org/spreadsheetml/2006/main" count="22" uniqueCount="22">
  <si>
    <t>sample_no</t>
  </si>
  <si>
    <t>date</t>
  </si>
  <si>
    <t>time</t>
  </si>
  <si>
    <t>Plastic</t>
  </si>
  <si>
    <t>run</t>
  </si>
  <si>
    <t>Frequency</t>
  </si>
  <si>
    <t>Roller_speed</t>
  </si>
  <si>
    <t>Roller_speed_cmps</t>
  </si>
  <si>
    <t>T1</t>
  </si>
  <si>
    <t>T2</t>
  </si>
  <si>
    <t>T3</t>
  </si>
  <si>
    <t>T4</t>
  </si>
  <si>
    <t>Bubbles_per_sample</t>
  </si>
  <si>
    <t>Bubbles_per_m</t>
  </si>
  <si>
    <t>Ave_D</t>
  </si>
  <si>
    <t>D1</t>
  </si>
  <si>
    <t>D2</t>
  </si>
  <si>
    <t>D3</t>
  </si>
  <si>
    <t>D4</t>
  </si>
  <si>
    <t>Max_Mean_Deviation</t>
  </si>
  <si>
    <t>Abs_Tolerance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</si>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</sst>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/mm/dd"/>
    <numFmt numFmtId="165" formatCode="hh:mm:ss"/>
  </numFmts>
  <fonts count="3" x14ac:knownFonts="1">
    <font>
      <sz val="10"/>
      <name val="Arial"/>
      <family val="2"/>
    </font>
    <font>
      <sz val="11"/>
      <color rgb="FF000000"/>
      <name val="Calibri"/>
      <family val="2"/>
      <charset val="1"/>
    </font>
    <font>
      <sz val="10"/>
      <name val="Courier New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EE3D3"/>
        <bgColor rgb="FFCCCCFF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0" fontId="0" fillId="2" borderId="0" xfId="0" applyFill="1"/>
    <xf numFmtId="0" fontId="2" fillId="3" borderId="0" xfId="0" applyFont="1" applyFill="1" applyAlignment="1">
      <alignment wrapText="1"/>
    </xf>
    <xf numFmtId="164" fontId="0" fillId="3" borderId="0" xfId="0" applyNumberFormat="1" applyFill="1"/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wrapText="1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264216972878394E-3"/>
                  <c:y val="-3.5189195100612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Sheet1!$F$2:$F$11</c:f>
              <c:numCache>
                <c:formatCode>General</c:formatCode>
                <c:ptCount val="10"/>
                <c:pt idx="0">
                  <c:v>22</c:v>
                </c:pt>
                <c:pt idx="1">
                  <c:v>24</c:v>
                </c:pt>
                <c:pt idx="2">
                  <c:v>24</c:v>
                </c:pt>
                <c:pt idx="3">
                  <c:v>20</c:v>
                </c:pt>
                <c:pt idx="4">
                  <c:v>20</c:v>
                </c:pt>
                <c:pt idx="5">
                  <c:v>24</c:v>
                </c:pt>
                <c:pt idx="6">
                  <c:v>20</c:v>
                </c:pt>
                <c:pt idx="7">
                  <c:v>22</c:v>
                </c:pt>
                <c:pt idx="8">
                  <c:v>20</c:v>
                </c:pt>
                <c:pt idx="9">
                  <c:v>24</c:v>
                </c:pt>
              </c:numCache>
            </c:numRef>
          </c:xVal>
          <c:yVal>
            <c:numRef>
              <c:f>Sheet1!$V$2:$V$11</c:f>
              <c:numCache>
                <c:formatCode>General</c:formatCode>
                <c:ptCount val="10"/>
                <c:pt idx="0">
                  <c:v>0.20840213500354529</c:v>
                </c:pt>
                <c:pt idx="1">
                  <c:v>0.22672814215316892</c:v>
                </c:pt>
                <c:pt idx="2">
                  <c:v>0.23264706087208711</c:v>
                </c:pt>
                <c:pt idx="3">
                  <c:v>0.2010153773171067</c:v>
                </c:pt>
                <c:pt idx="4">
                  <c:v>0.19777716906061749</c:v>
                </c:pt>
                <c:pt idx="5">
                  <c:v>0.24109347183573421</c:v>
                </c:pt>
                <c:pt idx="6">
                  <c:v>0.20187606883390055</c:v>
                </c:pt>
                <c:pt idx="7">
                  <c:v>0.21442500813979803</c:v>
                </c:pt>
                <c:pt idx="8">
                  <c:v>0.20296539381558618</c:v>
                </c:pt>
                <c:pt idx="9">
                  <c:v>0.2311153161962213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6-410B-9775-F445A1D0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99840"/>
        <c:axId val="786800168"/>
      </c:scatterChart>
      <c:valAx>
        <c:axId val="7867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00168"/>
        <c:crosses val="autoZero"/>
        <c:crossBetween val="midCat"/>
      </c:valAx>
      <c:valAx>
        <c:axId val="786800168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157162</xdr:colOff>
      <xdr:row>12</xdr:row>
      <xdr:rowOff>57150</xdr:rowOff>
    </xdr:from>
    <xdr:to>
      <xdr:col>19</xdr:col>
      <xdr:colOff>871537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6D441-C552-4FDF-93DC-B26437F1A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tabSelected="1" zoomScaleNormal="100" workbookViewId="0">
      <pane xSplit="5" ySplit="1" topLeftCell="J2" activePane="bottomRight" state="frozen"/>
      <selection pane="topRight" activeCell="F1" sqref="F1"/>
      <selection pane="bottomLeft" activeCell="A2" sqref="A2"/>
      <selection pane="bottomRight" activeCell="E17" sqref="E17"/>
    </sheetView>
  </sheetViews>
  <sheetFormatPr defaultRowHeight="12.75" x14ac:dyDescent="0.2"/>
  <cols>
    <col min="1" max="1" width="13" customWidth="1"/>
    <col min="2" max="6" width="11.5703125"/>
    <col min="7" max="7" width="12.7109375" bestFit="1" customWidth="1"/>
    <col min="8" max="8" width="18.5703125" bestFit="1" customWidth="1"/>
    <col min="9" max="19" width="11.5703125"/>
    <col min="20" max="20" width="20.5703125" bestFit="1" customWidth="1"/>
    <col min="21" max="1024" width="11.5703125"/>
  </cols>
  <sheetData>
    <row r="1" spans="1:25" s="1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4" t="s">
        <v>21</v>
      </c>
      <c r="W1"/>
      <c r="X1"/>
      <c r="Y1"/>
    </row>
    <row r="2" spans="1:25" s="3" customFormat="1" ht="13.5" x14ac:dyDescent="0.25">
      <c r="A2" s="3" t="str">
        <f t="shared" ref="A2:A11" si="0">_xlfn.CONCAT(E2,"-",F2,"-",G2)</f>
        <v>26-22-3000</v>
      </c>
      <c r="B2" s="4">
        <v>43238</v>
      </c>
      <c r="C2" s="5">
        <v>0.50382709509339096</v>
      </c>
      <c r="D2" s="6">
        <v>50</v>
      </c>
      <c r="E2" s="7">
        <v>26</v>
      </c>
      <c r="F2" s="8">
        <v>22</v>
      </c>
      <c r="G2" s="3">
        <v>3000</v>
      </c>
      <c r="H2" s="3">
        <f t="shared" ref="H2:H11" si="1">0.0029*G2+0.0391</f>
        <v>8.7390999999999988</v>
      </c>
      <c r="I2" s="3">
        <v>180</v>
      </c>
      <c r="J2" s="3">
        <v>200</v>
      </c>
      <c r="K2" s="3">
        <v>225</v>
      </c>
      <c r="L2" s="3">
        <v>225</v>
      </c>
      <c r="O2" s="3">
        <f>AVERAGE(P2:S2)</f>
        <v>1.7424999999999999</v>
      </c>
      <c r="P2" s="3">
        <v>1.74</v>
      </c>
      <c r="Q2" s="3">
        <v>1.74</v>
      </c>
      <c r="R2" s="3">
        <v>1.74</v>
      </c>
      <c r="S2" s="3">
        <v>1.75</v>
      </c>
      <c r="T2" s="3">
        <f>MAX(ABS(P2-O2),ABS(Q2-O2), ABS(R2-O2), ABS(S2-O2))</f>
        <v>7.5000000000000622E-3</v>
      </c>
      <c r="U2" s="3">
        <f>MAX(ABS(Q2-1.75),ABS(R2-1.75), ABS(S2-1.75), ABS(P2-1.75))</f>
        <v>1.0000000000000009E-2</v>
      </c>
      <c r="V2">
        <f>(PI()/4*(O2/10)^2*H2)</f>
        <v>0.20840213500354529</v>
      </c>
      <c r="W2"/>
      <c r="X2"/>
      <c r="Y2"/>
    </row>
    <row r="3" spans="1:25" s="3" customFormat="1" x14ac:dyDescent="0.2">
      <c r="A3" s="3" t="str">
        <f t="shared" si="0"/>
        <v>28-24-3000</v>
      </c>
      <c r="B3" s="9">
        <v>43238</v>
      </c>
      <c r="C3" s="5">
        <v>0.51365740740740695</v>
      </c>
      <c r="D3" s="6">
        <v>50</v>
      </c>
      <c r="E3" s="7">
        <v>28</v>
      </c>
      <c r="F3" s="3">
        <v>24</v>
      </c>
      <c r="G3" s="3">
        <v>3000</v>
      </c>
      <c r="H3" s="3">
        <f t="shared" si="1"/>
        <v>8.7390999999999988</v>
      </c>
      <c r="I3" s="3">
        <v>180</v>
      </c>
      <c r="J3" s="3">
        <v>200</v>
      </c>
      <c r="K3" s="3">
        <v>225</v>
      </c>
      <c r="L3" s="3">
        <v>225</v>
      </c>
      <c r="O3" s="6">
        <f t="shared" ref="O3:O11" si="2">AVERAGE(P3:S3)</f>
        <v>1.8175000000000001</v>
      </c>
      <c r="P3" s="3">
        <v>1.82</v>
      </c>
      <c r="Q3" s="3">
        <v>1.81</v>
      </c>
      <c r="R3" s="3">
        <v>1.82</v>
      </c>
      <c r="S3" s="3">
        <v>1.82</v>
      </c>
      <c r="T3" s="6">
        <f t="shared" ref="T3:T11" si="3">MAX(ABS(P3-O3),ABS(Q3-O3), ABS(R3-O3), ABS(S3-O3))</f>
        <v>7.5000000000000622E-3</v>
      </c>
      <c r="U3" s="6">
        <f t="shared" ref="U3:U11" si="4">MAX(ABS(Q3-1.75),ABS(R3-1.75), ABS(S3-1.75), ABS(P3-1.75))</f>
        <v>7.0000000000000062E-2</v>
      </c>
      <c r="V3" s="10">
        <f t="shared" ref="V3:V11" si="5">(PI()/4*(O3/10)^2*H3)</f>
        <v>0.22672814215316892</v>
      </c>
      <c r="W3"/>
      <c r="X3"/>
      <c r="Y3"/>
    </row>
    <row r="4" spans="1:25" s="3" customFormat="1" x14ac:dyDescent="0.2">
      <c r="A4" s="3" t="str">
        <f t="shared" si="0"/>
        <v>30-24-3660</v>
      </c>
      <c r="B4" s="9">
        <v>43238</v>
      </c>
      <c r="C4" s="5">
        <v>0.52112466722080997</v>
      </c>
      <c r="D4" s="6">
        <v>50</v>
      </c>
      <c r="E4" s="7">
        <v>30</v>
      </c>
      <c r="F4" s="3">
        <v>24</v>
      </c>
      <c r="G4" s="3">
        <v>3660</v>
      </c>
      <c r="H4" s="3">
        <f t="shared" si="1"/>
        <v>10.653099999999998</v>
      </c>
      <c r="I4" s="3">
        <v>180</v>
      </c>
      <c r="J4" s="3">
        <v>200</v>
      </c>
      <c r="K4" s="3">
        <v>225</v>
      </c>
      <c r="L4" s="3">
        <v>225</v>
      </c>
      <c r="O4" s="6">
        <f t="shared" si="2"/>
        <v>1.6674999999999998</v>
      </c>
      <c r="P4" s="3">
        <v>1.65</v>
      </c>
      <c r="Q4" s="3">
        <v>1.66</v>
      </c>
      <c r="R4" s="3">
        <v>1.68</v>
      </c>
      <c r="S4" s="3">
        <v>1.68</v>
      </c>
      <c r="T4" s="6">
        <f t="shared" si="3"/>
        <v>1.7499999999999849E-2</v>
      </c>
      <c r="U4" s="6">
        <f t="shared" si="4"/>
        <v>0.10000000000000009</v>
      </c>
      <c r="V4" s="10">
        <f t="shared" si="5"/>
        <v>0.23264706087208711</v>
      </c>
      <c r="W4"/>
      <c r="X4"/>
      <c r="Y4"/>
    </row>
    <row r="5" spans="1:25" s="3" customFormat="1" x14ac:dyDescent="0.2">
      <c r="A5" s="3" t="str">
        <f t="shared" si="0"/>
        <v>29-20-3660</v>
      </c>
      <c r="B5" s="9">
        <v>43238</v>
      </c>
      <c r="C5" s="5">
        <v>0.53327401320071799</v>
      </c>
      <c r="D5" s="3">
        <v>50</v>
      </c>
      <c r="E5" s="7">
        <v>29</v>
      </c>
      <c r="F5" s="3">
        <v>20</v>
      </c>
      <c r="G5" s="3">
        <v>3660</v>
      </c>
      <c r="H5" s="3">
        <f t="shared" si="1"/>
        <v>10.653099999999998</v>
      </c>
      <c r="I5" s="3">
        <v>180</v>
      </c>
      <c r="J5" s="3">
        <v>200</v>
      </c>
      <c r="K5" s="3">
        <v>225</v>
      </c>
      <c r="L5" s="3">
        <v>225</v>
      </c>
      <c r="O5" s="6">
        <f t="shared" si="2"/>
        <v>1.5499999999999998</v>
      </c>
      <c r="P5" s="3">
        <v>1.53</v>
      </c>
      <c r="Q5" s="3">
        <v>1.57</v>
      </c>
      <c r="R5" s="3">
        <v>1.58</v>
      </c>
      <c r="S5" s="3">
        <v>1.52</v>
      </c>
      <c r="T5" s="6">
        <f t="shared" si="3"/>
        <v>3.0000000000000249E-2</v>
      </c>
      <c r="U5" s="6">
        <f t="shared" si="4"/>
        <v>0.22999999999999998</v>
      </c>
      <c r="V5" s="10">
        <f t="shared" si="5"/>
        <v>0.2010153773171067</v>
      </c>
      <c r="W5"/>
      <c r="X5"/>
      <c r="Y5"/>
    </row>
    <row r="6" spans="1:25" s="3" customFormat="1" x14ac:dyDescent="0.2">
      <c r="A6" s="3" t="str">
        <f t="shared" si="0"/>
        <v>27-20-3000</v>
      </c>
      <c r="B6" s="9">
        <v>43238</v>
      </c>
      <c r="C6" s="5">
        <v>0.543652172265081</v>
      </c>
      <c r="D6" s="3">
        <v>50</v>
      </c>
      <c r="E6" s="7">
        <v>27</v>
      </c>
      <c r="F6" s="3">
        <v>20</v>
      </c>
      <c r="G6" s="3">
        <v>3000</v>
      </c>
      <c r="H6" s="3">
        <f t="shared" si="1"/>
        <v>8.7390999999999988</v>
      </c>
      <c r="I6" s="3">
        <v>180</v>
      </c>
      <c r="J6" s="3">
        <v>200</v>
      </c>
      <c r="K6" s="3">
        <v>225</v>
      </c>
      <c r="L6" s="3">
        <v>225</v>
      </c>
      <c r="O6" s="6">
        <f t="shared" si="2"/>
        <v>1.6974999999999998</v>
      </c>
      <c r="P6" s="3">
        <v>1.7</v>
      </c>
      <c r="Q6" s="3">
        <v>1.7</v>
      </c>
      <c r="R6" s="3">
        <v>1.7</v>
      </c>
      <c r="S6" s="3">
        <v>1.69</v>
      </c>
      <c r="T6" s="6">
        <f t="shared" si="3"/>
        <v>7.4999999999998401E-3</v>
      </c>
      <c r="U6" s="6">
        <f t="shared" si="4"/>
        <v>6.0000000000000053E-2</v>
      </c>
      <c r="V6" s="10">
        <f t="shared" si="5"/>
        <v>0.19777716906061749</v>
      </c>
      <c r="W6"/>
      <c r="X6"/>
      <c r="Y6"/>
    </row>
    <row r="7" spans="1:25" s="10" customFormat="1" x14ac:dyDescent="0.2">
      <c r="A7" s="10" t="str">
        <f t="shared" si="0"/>
        <v>35-24-3660</v>
      </c>
      <c r="B7" s="11">
        <v>43238</v>
      </c>
      <c r="C7" s="12">
        <v>0.55754976724295102</v>
      </c>
      <c r="D7" s="10">
        <v>90</v>
      </c>
      <c r="E7" s="7">
        <v>35</v>
      </c>
      <c r="F7" s="10">
        <v>24</v>
      </c>
      <c r="G7" s="10">
        <v>3660</v>
      </c>
      <c r="H7" s="10">
        <f t="shared" si="1"/>
        <v>10.653099999999998</v>
      </c>
      <c r="I7" s="10">
        <v>180</v>
      </c>
      <c r="J7" s="10">
        <v>200</v>
      </c>
      <c r="K7" s="10">
        <v>225</v>
      </c>
      <c r="L7" s="10">
        <v>225</v>
      </c>
      <c r="N7"/>
      <c r="O7">
        <f t="shared" si="2"/>
        <v>1.6975</v>
      </c>
      <c r="P7">
        <v>1.7</v>
      </c>
      <c r="Q7">
        <v>1.71</v>
      </c>
      <c r="R7">
        <v>1.68</v>
      </c>
      <c r="S7">
        <v>1.7</v>
      </c>
      <c r="T7">
        <f t="shared" si="3"/>
        <v>1.7500000000000071E-2</v>
      </c>
      <c r="U7">
        <f t="shared" si="4"/>
        <v>7.0000000000000062E-2</v>
      </c>
      <c r="V7" s="10">
        <f t="shared" si="5"/>
        <v>0.24109347183573421</v>
      </c>
      <c r="W7"/>
      <c r="X7"/>
      <c r="Y7"/>
    </row>
    <row r="8" spans="1:25" s="10" customFormat="1" x14ac:dyDescent="0.2">
      <c r="A8" s="10" t="str">
        <f t="shared" si="0"/>
        <v>32-20-3000</v>
      </c>
      <c r="B8" s="11">
        <v>43238</v>
      </c>
      <c r="C8" s="12">
        <v>0.56286245068082197</v>
      </c>
      <c r="D8" s="10">
        <v>90</v>
      </c>
      <c r="E8" s="7">
        <v>32</v>
      </c>
      <c r="F8" s="10">
        <v>20</v>
      </c>
      <c r="G8" s="10">
        <v>3000</v>
      </c>
      <c r="H8" s="10">
        <f t="shared" si="1"/>
        <v>8.7390999999999988</v>
      </c>
      <c r="I8" s="10">
        <v>180</v>
      </c>
      <c r="J8" s="10">
        <v>200</v>
      </c>
      <c r="K8" s="10">
        <v>225</v>
      </c>
      <c r="L8" s="10">
        <v>225</v>
      </c>
      <c r="N8"/>
      <c r="O8">
        <f t="shared" si="2"/>
        <v>1.7149999999999999</v>
      </c>
      <c r="P8">
        <v>1.71</v>
      </c>
      <c r="Q8">
        <v>1.71</v>
      </c>
      <c r="R8">
        <v>1.72</v>
      </c>
      <c r="S8">
        <v>1.72</v>
      </c>
      <c r="T8">
        <f t="shared" si="3"/>
        <v>5.0000000000001155E-3</v>
      </c>
      <c r="U8">
        <f t="shared" si="4"/>
        <v>4.0000000000000036E-2</v>
      </c>
      <c r="V8" s="10">
        <f t="shared" si="5"/>
        <v>0.20187606883390055</v>
      </c>
      <c r="W8"/>
      <c r="X8"/>
      <c r="Y8"/>
    </row>
    <row r="9" spans="1:25" s="10" customFormat="1" ht="13.5" x14ac:dyDescent="0.25">
      <c r="A9" s="10" t="str">
        <f t="shared" si="0"/>
        <v>31-22-3000</v>
      </c>
      <c r="B9" s="11">
        <v>43238</v>
      </c>
      <c r="C9" s="12">
        <v>0.57610941850800901</v>
      </c>
      <c r="D9" s="10">
        <v>90</v>
      </c>
      <c r="E9" s="7">
        <v>31</v>
      </c>
      <c r="F9" s="13">
        <v>22</v>
      </c>
      <c r="G9" s="10">
        <v>3000</v>
      </c>
      <c r="H9" s="10">
        <f t="shared" si="1"/>
        <v>8.7390999999999988</v>
      </c>
      <c r="I9" s="10">
        <v>180</v>
      </c>
      <c r="J9" s="10">
        <v>200</v>
      </c>
      <c r="K9" s="10">
        <v>225</v>
      </c>
      <c r="L9" s="10">
        <v>225</v>
      </c>
      <c r="N9"/>
      <c r="O9">
        <f t="shared" si="2"/>
        <v>1.7675000000000001</v>
      </c>
      <c r="P9">
        <v>1.77</v>
      </c>
      <c r="Q9">
        <v>1.77</v>
      </c>
      <c r="R9">
        <v>1.76</v>
      </c>
      <c r="S9">
        <v>1.77</v>
      </c>
      <c r="T9">
        <f t="shared" si="3"/>
        <v>7.5000000000000622E-3</v>
      </c>
      <c r="U9">
        <f t="shared" si="4"/>
        <v>2.0000000000000018E-2</v>
      </c>
      <c r="V9" s="10">
        <f t="shared" si="5"/>
        <v>0.21442500813979803</v>
      </c>
      <c r="W9"/>
      <c r="X9"/>
      <c r="Y9"/>
    </row>
    <row r="10" spans="1:25" s="10" customFormat="1" x14ac:dyDescent="0.2">
      <c r="A10" s="10" t="str">
        <f t="shared" si="0"/>
        <v>34-20-3660</v>
      </c>
      <c r="B10" s="11">
        <v>43238</v>
      </c>
      <c r="C10" s="12">
        <v>0.58370943794251196</v>
      </c>
      <c r="D10" s="10">
        <v>90</v>
      </c>
      <c r="E10" s="7">
        <v>34</v>
      </c>
      <c r="F10" s="10">
        <v>20</v>
      </c>
      <c r="G10" s="10">
        <v>3660</v>
      </c>
      <c r="H10" s="10">
        <f t="shared" si="1"/>
        <v>10.653099999999998</v>
      </c>
      <c r="I10" s="10">
        <v>180</v>
      </c>
      <c r="J10" s="10">
        <v>200</v>
      </c>
      <c r="K10" s="10">
        <v>225</v>
      </c>
      <c r="L10" s="10">
        <v>225</v>
      </c>
      <c r="N10"/>
      <c r="O10">
        <f t="shared" si="2"/>
        <v>1.5575000000000001</v>
      </c>
      <c r="P10">
        <v>1.56</v>
      </c>
      <c r="Q10">
        <v>1.55</v>
      </c>
      <c r="R10">
        <v>1.56</v>
      </c>
      <c r="S10">
        <v>1.56</v>
      </c>
      <c r="T10">
        <f t="shared" si="3"/>
        <v>7.5000000000000622E-3</v>
      </c>
      <c r="U10">
        <f t="shared" si="4"/>
        <v>0.19999999999999996</v>
      </c>
      <c r="V10" s="10">
        <f t="shared" si="5"/>
        <v>0.20296539381558618</v>
      </c>
      <c r="W10"/>
      <c r="X10"/>
      <c r="Y10"/>
    </row>
    <row r="11" spans="1:25" s="10" customFormat="1" x14ac:dyDescent="0.2">
      <c r="A11" s="10" t="str">
        <f t="shared" si="0"/>
        <v>33-24-3000</v>
      </c>
      <c r="B11" s="11">
        <v>43238</v>
      </c>
      <c r="C11" s="12">
        <v>0.58997426950961795</v>
      </c>
      <c r="D11" s="10">
        <v>90</v>
      </c>
      <c r="E11" s="7">
        <v>33</v>
      </c>
      <c r="F11" s="10">
        <v>24</v>
      </c>
      <c r="G11" s="10">
        <v>3000</v>
      </c>
      <c r="H11" s="10">
        <f t="shared" si="1"/>
        <v>8.7390999999999988</v>
      </c>
      <c r="I11" s="10">
        <v>180</v>
      </c>
      <c r="J11" s="10">
        <v>200</v>
      </c>
      <c r="K11" s="10">
        <v>225</v>
      </c>
      <c r="L11" s="10">
        <v>225</v>
      </c>
      <c r="N11"/>
      <c r="O11">
        <f t="shared" si="2"/>
        <v>1.835</v>
      </c>
      <c r="P11">
        <v>1.82</v>
      </c>
      <c r="Q11">
        <v>1.84</v>
      </c>
      <c r="R11">
        <v>1.84</v>
      </c>
      <c r="S11">
        <v>1.84</v>
      </c>
      <c r="T11">
        <f t="shared" si="3"/>
        <v>1.4999999999999902E-2</v>
      </c>
      <c r="U11">
        <f t="shared" si="4"/>
        <v>9.000000000000008E-2</v>
      </c>
      <c r="V11" s="10">
        <f t="shared" si="5"/>
        <v>0.2311153161962213</v>
      </c>
      <c r="W11"/>
      <c r="X11"/>
      <c r="Y1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Brandon van Veenhuyzen</cp:lastModifiedBy>
  <cp:revision>1</cp:revision>
  <dcterms:created xsi:type="dcterms:W3CDTF">2018-05-18T10:55:49Z</dcterms:created>
  <dcterms:modified xsi:type="dcterms:W3CDTF">2018-05-24T16:15:35Z</dcterms:modified>
  <dc:language>en-ZA</dc:language>
</cp:coreProperties>
</file>