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<sst xmlns="http://schemas.openxmlformats.org/spreadsheetml/2006/main" count="13" uniqueCount="13">
  <si>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Bottle</t>
  </si>
  <si>
    <t xml:space="preserve">C_nom</t>
  </si>
  <si>
    <t xml:space="preserve">V_ads</t>
  </si>
  <si>
    <t xml:space="preserve">C_ads</t>
  </si>
  <si>
    <t xml:space="preserve">C_AAi</t>
  </si>
  <si>
    <t xml:space="preserve">df_i</t>
  </si>
  <si>
    <t xml:space="preserve">C_i</t>
  </si>
  <si>
    <t xml:space="preserve">C_AAf</t>
  </si>
  <si>
    <t xml:space="preserve">df_f</t>
  </si>
  <si>
    <t xml:space="preserve">C_f</t>
  </si>
  <si>
    <t xml:space="preserve">Delta_C</t>
  </si>
  <si>
    <t xml:space="preserve">Removal</t>
  </si>
  <si>
    <t xml:space="preserve">Q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</si>
</sst>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4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J2" activeCellId="0" sqref="J2"/>
    </sheetView>
  </sheetViews>
  <sheetFormatPr defaultColWidth="11.55078125" defaultRowHeight="12.8" zeroHeight="false" outlineLevelRow="0" outlineLevelCol="0"/>
  <cols>
    <col collapsed="false" customWidth="false" hidden="false" outlineLevel="0" max="1" min="1" style="1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2.8" hidden="false" customHeight="false" outlineLevel="0" collapsed="false">
      <c r="A2" s="1" t="n">
        <v>1</v>
      </c>
      <c r="B2" s="2" t="n">
        <v>50</v>
      </c>
      <c r="C2" s="2" t="n">
        <v>0.2</v>
      </c>
      <c r="D2" s="2" t="n">
        <f aca="false">(6679.2-6609.3)/50/1000*C2*1000/100</f>
        <v>0.00279599999999999</v>
      </c>
      <c r="E2" s="2" t="n">
        <v>5.899</v>
      </c>
      <c r="F2" s="2" t="n">
        <f aca="false">5/0.5</f>
        <v>10</v>
      </c>
      <c r="G2" s="2" t="n">
        <f aca="false">E2*F2</f>
        <v>58.99</v>
      </c>
      <c r="H2" s="2" t="n">
        <v>2.76</v>
      </c>
      <c r="I2" s="2" t="n">
        <f aca="false">5/0.5</f>
        <v>10</v>
      </c>
      <c r="J2" s="2" t="n">
        <f aca="false">H2*I2</f>
        <v>27.6</v>
      </c>
      <c r="K2" s="2" t="n">
        <f aca="false">IF(G2-J2&gt;0, G2-J2,"numpy.nan")</f>
        <v>31.39</v>
      </c>
      <c r="L2" s="2" t="n">
        <f aca="false">(K2/G2)</f>
        <v>0.532124088828615</v>
      </c>
      <c r="M2" s="2" t="n">
        <f aca="false">(K2/D2)</f>
        <v>11226.7525035766</v>
      </c>
    </row>
    <row r="3" customFormat="false" ht="12.8" hidden="false" customHeight="false" outlineLevel="0" collapsed="false">
      <c r="A3" s="1" t="n">
        <v>2</v>
      </c>
      <c r="B3" s="2" t="n">
        <v>50</v>
      </c>
      <c r="C3" s="2" t="n">
        <v>1</v>
      </c>
      <c r="D3" s="2" t="n">
        <f aca="false">(6679.2-6609.3)/50/1000*C3*1000/100</f>
        <v>0.0139799999999999</v>
      </c>
      <c r="E3" s="2" t="n">
        <v>4.068</v>
      </c>
      <c r="F3" s="2" t="n">
        <f aca="false">5/0.5</f>
        <v>10</v>
      </c>
      <c r="G3" s="2" t="n">
        <f aca="false">E3*F3</f>
        <v>40.68</v>
      </c>
      <c r="H3" s="2" t="n">
        <v>1.638</v>
      </c>
      <c r="I3" s="2" t="n">
        <f aca="false">5/0.5</f>
        <v>10</v>
      </c>
      <c r="J3" s="2" t="n">
        <f aca="false">H3*I3</f>
        <v>16.38</v>
      </c>
      <c r="K3" s="2" t="n">
        <f aca="false">IF(G3-J3&gt;0, G3-J3,"nan")</f>
        <v>24.3</v>
      </c>
      <c r="L3" s="2" t="n">
        <f aca="false">(K3/G3)</f>
        <v>0.597345132743363</v>
      </c>
      <c r="M3" s="2" t="n">
        <f aca="false">(K3/D3)</f>
        <v>1738.19742489271</v>
      </c>
    </row>
    <row r="4" customFormat="false" ht="12.8" hidden="false" customHeight="false" outlineLevel="0" collapsed="false">
      <c r="A4" s="1" t="n">
        <v>3</v>
      </c>
      <c r="B4" s="2" t="n">
        <v>50</v>
      </c>
      <c r="C4" s="2" t="n">
        <v>1.8</v>
      </c>
      <c r="D4" s="2" t="n">
        <f aca="false">(6679.2-6609.3)/50/1000*C4*1000/100</f>
        <v>0.0251639999999999</v>
      </c>
      <c r="E4" s="2" t="n">
        <v>0.997</v>
      </c>
      <c r="F4" s="2" t="n">
        <f aca="false">5/0.5</f>
        <v>10</v>
      </c>
      <c r="G4" s="2" t="n">
        <f aca="false">E4*F4</f>
        <v>9.97</v>
      </c>
      <c r="H4" s="2" t="n">
        <v>3.026</v>
      </c>
      <c r="I4" s="2" t="n">
        <f aca="false">3/1</f>
        <v>3</v>
      </c>
      <c r="J4" s="2" t="n">
        <f aca="false">H4*I4</f>
        <v>9.078</v>
      </c>
      <c r="K4" s="2" t="n">
        <f aca="false">IF(G4-J4&gt;0, G4-J4,"nan")</f>
        <v>0.892000000000001</v>
      </c>
      <c r="L4" s="2" t="n">
        <f aca="false">(K4/G4)</f>
        <v>0.0894684052156471</v>
      </c>
      <c r="M4" s="2" t="n">
        <f aca="false">(K4/D4)</f>
        <v>35.4474646320142</v>
      </c>
    </row>
    <row r="5" customFormat="false" ht="12.8" hidden="false" customHeight="false" outlineLevel="0" collapsed="false">
      <c r="A5" s="1" t="n">
        <v>4</v>
      </c>
      <c r="B5" s="2" t="n">
        <v>50</v>
      </c>
      <c r="C5" s="2" t="n">
        <v>2.6</v>
      </c>
      <c r="D5" s="2" t="n">
        <f aca="false">(6679.2-6609.3)/50/1000*C5*1000/100</f>
        <v>0.0363479999999998</v>
      </c>
      <c r="E5" s="2" t="n">
        <v>3.605</v>
      </c>
      <c r="F5" s="2" t="n">
        <f aca="false">5/0.5</f>
        <v>10</v>
      </c>
      <c r="G5" s="2" t="n">
        <f aca="false">E5*F5</f>
        <v>36.05</v>
      </c>
      <c r="H5" s="2" t="n">
        <v>6.549</v>
      </c>
      <c r="I5" s="2" t="n">
        <f aca="false">3/1</f>
        <v>3</v>
      </c>
      <c r="J5" s="2" t="n">
        <f aca="false">H5*I5</f>
        <v>19.647</v>
      </c>
      <c r="K5" s="2" t="n">
        <f aca="false">IF(G5-J5&gt;0, G5-J5,"nan")</f>
        <v>16.403</v>
      </c>
      <c r="L5" s="2" t="n">
        <f aca="false">(K5/G5)</f>
        <v>0.45500693481276</v>
      </c>
      <c r="M5" s="2" t="n">
        <f aca="false">(K5/D5)</f>
        <v>451.276548916036</v>
      </c>
    </row>
    <row r="6" customFormat="false" ht="12.8" hidden="false" customHeight="false" outlineLevel="0" collapsed="false">
      <c r="A6" s="1" t="n">
        <v>5</v>
      </c>
      <c r="B6" s="2" t="n">
        <v>50</v>
      </c>
      <c r="C6" s="2" t="n">
        <v>3.4</v>
      </c>
      <c r="D6" s="2" t="n">
        <f aca="false">(6679.2-6609.3)/50/1000*C6*1000/100</f>
        <v>0.0475319999999998</v>
      </c>
      <c r="E6" s="2" t="n">
        <v>3.042</v>
      </c>
      <c r="F6" s="2" t="n">
        <f aca="false">5/0.5</f>
        <v>10</v>
      </c>
      <c r="G6" s="2" t="n">
        <f aca="false">E6*F6</f>
        <v>30.42</v>
      </c>
      <c r="H6" s="2" t="n">
        <v>6.531</v>
      </c>
      <c r="I6" s="2" t="n">
        <f aca="false">3/1</f>
        <v>3</v>
      </c>
      <c r="J6" s="2" t="n">
        <f aca="false">H6*I6</f>
        <v>19.593</v>
      </c>
      <c r="K6" s="2" t="n">
        <f aca="false">IF(G6-J6&gt;0, G6-J6,"nan")</f>
        <v>10.827</v>
      </c>
      <c r="L6" s="2" t="n">
        <f aca="false">(K6/G6)</f>
        <v>0.355917159763314</v>
      </c>
      <c r="M6" s="2" t="n">
        <f aca="false">(K6/D6)</f>
        <v>227.783388033326</v>
      </c>
    </row>
    <row r="7" customFormat="false" ht="12.8" hidden="false" customHeight="false" outlineLevel="0" collapsed="false">
      <c r="A7" s="1" t="n">
        <v>6</v>
      </c>
      <c r="B7" s="2" t="n">
        <v>150</v>
      </c>
      <c r="C7" s="2" t="n">
        <v>0.2</v>
      </c>
      <c r="D7" s="2" t="n">
        <f aca="false">(6679.2-6609.3)/50/1000*C7*1000/100</f>
        <v>0.00279599999999999</v>
      </c>
      <c r="E7" s="2" t="n">
        <v>5.226</v>
      </c>
      <c r="F7" s="2" t="n">
        <f aca="false">5/0.2</f>
        <v>25</v>
      </c>
      <c r="G7" s="2" t="n">
        <f aca="false">E7*F7</f>
        <v>130.65</v>
      </c>
      <c r="H7" s="2" t="n">
        <v>12.37</v>
      </c>
      <c r="I7" s="2" t="n">
        <f aca="false">5/0.5</f>
        <v>10</v>
      </c>
      <c r="J7" s="2" t="n">
        <f aca="false">H7*I7</f>
        <v>123.7</v>
      </c>
      <c r="K7" s="2" t="n">
        <f aca="false">IF(G7-J7&gt;0, G7-J7,"nan")</f>
        <v>6.95000000000002</v>
      </c>
      <c r="L7" s="2" t="n">
        <f aca="false">(K7/G7)</f>
        <v>0.0531955606582474</v>
      </c>
      <c r="M7" s="2" t="n">
        <f aca="false">(K7/D7)</f>
        <v>2485.69384835481</v>
      </c>
    </row>
    <row r="8" customFormat="false" ht="12.8" hidden="false" customHeight="false" outlineLevel="0" collapsed="false">
      <c r="A8" s="1" t="n">
        <v>7</v>
      </c>
      <c r="B8" s="2" t="n">
        <v>150</v>
      </c>
      <c r="C8" s="2" t="n">
        <v>1</v>
      </c>
      <c r="D8" s="2" t="n">
        <f aca="false">(6679.2-6609.3)/50/1000*C8*1000/100</f>
        <v>0.0139799999999999</v>
      </c>
      <c r="E8" s="2" t="n">
        <v>5.121</v>
      </c>
      <c r="F8" s="2" t="n">
        <f aca="false">5/0.2</f>
        <v>25</v>
      </c>
      <c r="G8" s="2" t="n">
        <f aca="false">E8*F8</f>
        <v>128.025</v>
      </c>
      <c r="H8" s="2" t="n">
        <v>9.436</v>
      </c>
      <c r="I8" s="2" t="n">
        <f aca="false">5/0.5</f>
        <v>10</v>
      </c>
      <c r="J8" s="2" t="n">
        <f aca="false">H8*I8</f>
        <v>94.36</v>
      </c>
      <c r="K8" s="2" t="n">
        <f aca="false">IF(G8-J8&gt;0, G8-J8,"nan")</f>
        <v>33.665</v>
      </c>
      <c r="L8" s="2" t="n">
        <f aca="false">(K8/G8)</f>
        <v>0.262956453817614</v>
      </c>
      <c r="M8" s="2" t="n">
        <f aca="false">(K8/D8)</f>
        <v>2408.08297567956</v>
      </c>
    </row>
    <row r="9" customFormat="false" ht="12.8" hidden="false" customHeight="false" outlineLevel="0" collapsed="false">
      <c r="A9" s="1" t="n">
        <v>8</v>
      </c>
      <c r="B9" s="2" t="n">
        <v>150</v>
      </c>
      <c r="C9" s="2" t="n">
        <v>1.8</v>
      </c>
      <c r="D9" s="2" t="n">
        <f aca="false">(6679.2-6609.3)/50/1000*C9*1000/100</f>
        <v>0.0251639999999999</v>
      </c>
      <c r="E9" s="2" t="n">
        <v>5.159</v>
      </c>
      <c r="F9" s="2" t="n">
        <f aca="false">5/0.2</f>
        <v>25</v>
      </c>
      <c r="G9" s="2" t="n">
        <f aca="false">E9*F9</f>
        <v>128.975</v>
      </c>
      <c r="H9" s="2" t="n">
        <v>7.073</v>
      </c>
      <c r="I9" s="2" t="n">
        <f aca="false">5/0.5</f>
        <v>10</v>
      </c>
      <c r="J9" s="2" t="n">
        <f aca="false">H9*I9</f>
        <v>70.73</v>
      </c>
      <c r="K9" s="2" t="n">
        <f aca="false">IF(G9-J9&gt;0, G9-J9,"nan")</f>
        <v>58.245</v>
      </c>
      <c r="L9" s="2" t="n">
        <f aca="false">(K9/G9)</f>
        <v>0.451599147121535</v>
      </c>
      <c r="M9" s="2" t="n">
        <f aca="false">(K9/D9)</f>
        <v>2314.6161182642</v>
      </c>
    </row>
    <row r="10" customFormat="false" ht="12.8" hidden="false" customHeight="false" outlineLevel="0" collapsed="false">
      <c r="A10" s="1" t="n">
        <v>9</v>
      </c>
      <c r="B10" s="2" t="n">
        <v>150</v>
      </c>
      <c r="C10" s="2" t="n">
        <v>2.6</v>
      </c>
      <c r="D10" s="2" t="n">
        <f aca="false">(6679.2-6609.3)/50/1000*C10*1000/100</f>
        <v>0.0363479999999998</v>
      </c>
      <c r="E10" s="2" t="n">
        <v>4.824</v>
      </c>
      <c r="F10" s="2" t="n">
        <f aca="false">5/0.2</f>
        <v>25</v>
      </c>
      <c r="G10" s="2" t="n">
        <f aca="false">E10*F10</f>
        <v>120.6</v>
      </c>
      <c r="H10" s="2" t="n">
        <v>4.89</v>
      </c>
      <c r="I10" s="2" t="n">
        <f aca="false">5/0.5</f>
        <v>10</v>
      </c>
      <c r="J10" s="2" t="n">
        <f aca="false">H10*I10</f>
        <v>48.9</v>
      </c>
      <c r="K10" s="2" t="n">
        <f aca="false">IF(G10-J10&gt;0, G10-J10,"nan")</f>
        <v>71.7</v>
      </c>
      <c r="L10" s="2" t="n">
        <f aca="false">(K10/G10)</f>
        <v>0.59452736318408</v>
      </c>
      <c r="M10" s="2" t="n">
        <f aca="false">(K10/D10)</f>
        <v>1972.59821723342</v>
      </c>
    </row>
    <row r="11" customFormat="false" ht="12.8" hidden="false" customHeight="false" outlineLevel="0" collapsed="false">
      <c r="A11" s="1" t="n">
        <v>10</v>
      </c>
      <c r="B11" s="2" t="n">
        <v>150</v>
      </c>
      <c r="C11" s="2" t="n">
        <v>3.4</v>
      </c>
      <c r="D11" s="2" t="n">
        <f aca="false">(6679.2-6609.3)/50/1000*C11*1000/100</f>
        <v>0.0475319999999998</v>
      </c>
      <c r="E11" s="2" t="n">
        <v>5.006</v>
      </c>
      <c r="F11" s="2" t="n">
        <f aca="false">5/0.2</f>
        <v>25</v>
      </c>
      <c r="G11" s="2" t="n">
        <f aca="false">E11*F11</f>
        <v>125.15</v>
      </c>
      <c r="H11" s="2" t="n">
        <v>4.635</v>
      </c>
      <c r="I11" s="2" t="n">
        <f aca="false">5/0.5</f>
        <v>10</v>
      </c>
      <c r="J11" s="2" t="n">
        <f aca="false">H11*I11</f>
        <v>46.35</v>
      </c>
      <c r="K11" s="2" t="n">
        <f aca="false">IF(G11-J11&gt;0, G11-J11,"nan")</f>
        <v>78.8</v>
      </c>
      <c r="L11" s="2" t="n">
        <f aca="false">(K11/G11)</f>
        <v>0.629644426687974</v>
      </c>
      <c r="M11" s="2" t="n">
        <f aca="false">(K11/D11)</f>
        <v>1657.83051417993</v>
      </c>
    </row>
    <row r="12" customFormat="false" ht="12.8" hidden="false" customHeight="false" outlineLevel="0" collapsed="false">
      <c r="A12" s="1" t="n">
        <v>11</v>
      </c>
      <c r="B12" s="2" t="n">
        <v>250</v>
      </c>
      <c r="C12" s="2" t="n">
        <v>0.2</v>
      </c>
      <c r="D12" s="2" t="n">
        <f aca="false">(6679.2-6609.3)/50/1000*C12*1000/100</f>
        <v>0.00279599999999999</v>
      </c>
      <c r="E12" s="2" t="n">
        <v>8.377</v>
      </c>
      <c r="F12" s="2" t="n">
        <f aca="false">5/0.2</f>
        <v>25</v>
      </c>
      <c r="G12" s="2" t="n">
        <f aca="false">E12*F12</f>
        <v>209.425</v>
      </c>
      <c r="H12" s="2" t="n">
        <v>8.488</v>
      </c>
      <c r="I12" s="2" t="n">
        <f aca="false">5/0.2</f>
        <v>25</v>
      </c>
      <c r="J12" s="2" t="n">
        <f aca="false">H12*I12</f>
        <v>212.2</v>
      </c>
      <c r="K12" s="2" t="str">
        <f aca="false">IF(G12-J12&gt;0, G12-J12,"nan")</f>
        <v>nan</v>
      </c>
      <c r="L12" s="2" t="e">
        <f aca="false">(K12/G12)</f>
        <v>#VALUE!</v>
      </c>
      <c r="M12" s="2" t="e">
        <f aca="false">(K12/D12)</f>
        <v>#VALUE!</v>
      </c>
    </row>
    <row r="13" customFormat="false" ht="12.8" hidden="false" customHeight="false" outlineLevel="0" collapsed="false">
      <c r="A13" s="1" t="n">
        <v>12</v>
      </c>
      <c r="B13" s="2" t="n">
        <v>250</v>
      </c>
      <c r="C13" s="2" t="n">
        <v>1</v>
      </c>
      <c r="D13" s="2" t="n">
        <f aca="false">(6679.2-6609.3)/50/1000*C13*1000/100</f>
        <v>0.0139799999999999</v>
      </c>
      <c r="E13" s="2" t="n">
        <v>6.975</v>
      </c>
      <c r="F13" s="2" t="n">
        <f aca="false">5/0.2</f>
        <v>25</v>
      </c>
      <c r="G13" s="2" t="n">
        <f aca="false">E13*F13</f>
        <v>174.375</v>
      </c>
      <c r="H13" s="2" t="n">
        <v>7.249</v>
      </c>
      <c r="I13" s="2" t="n">
        <f aca="false">5/0.2</f>
        <v>25</v>
      </c>
      <c r="J13" s="2" t="n">
        <f aca="false">H13*I13</f>
        <v>181.225</v>
      </c>
      <c r="K13" s="2" t="str">
        <f aca="false">IF(G13-J13&gt;0, G13-J13,"nan")</f>
        <v>nan</v>
      </c>
      <c r="L13" s="2" t="e">
        <f aca="false">(K13/G13)</f>
        <v>#VALUE!</v>
      </c>
      <c r="M13" s="2" t="e">
        <f aca="false">(K13/D13)</f>
        <v>#VALUE!</v>
      </c>
    </row>
    <row r="14" customFormat="false" ht="12.8" hidden="false" customHeight="false" outlineLevel="0" collapsed="false">
      <c r="A14" s="1" t="n">
        <v>13</v>
      </c>
      <c r="B14" s="2" t="n">
        <v>250</v>
      </c>
      <c r="C14" s="2" t="n">
        <v>1.8</v>
      </c>
      <c r="D14" s="2" t="n">
        <f aca="false">(6679.2-6609.3)/50/1000*C14*1000/100</f>
        <v>0.0251639999999999</v>
      </c>
      <c r="E14" s="2" t="n">
        <v>8.184</v>
      </c>
      <c r="F14" s="2" t="n">
        <f aca="false">5/0.2</f>
        <v>25</v>
      </c>
      <c r="G14" s="2" t="n">
        <f aca="false">E14*F14</f>
        <v>204.6</v>
      </c>
      <c r="H14" s="2" t="n">
        <v>5.507</v>
      </c>
      <c r="I14" s="2" t="n">
        <f aca="false">5/0.2</f>
        <v>25</v>
      </c>
      <c r="J14" s="2" t="n">
        <f aca="false">H14*I14</f>
        <v>137.675</v>
      </c>
      <c r="K14" s="2" t="n">
        <f aca="false">IF(G14-J14&gt;0, G14-J14,"nan")</f>
        <v>66.925</v>
      </c>
      <c r="L14" s="2" t="n">
        <f aca="false">(K14/G14)</f>
        <v>0.327101661779081</v>
      </c>
      <c r="M14" s="2" t="n">
        <f aca="false">(K14/D14)</f>
        <v>2659.5533301542</v>
      </c>
    </row>
    <row r="15" customFormat="false" ht="12.8" hidden="false" customHeight="false" outlineLevel="0" collapsed="false">
      <c r="A15" s="1" t="n">
        <v>14</v>
      </c>
      <c r="B15" s="2" t="n">
        <v>250</v>
      </c>
      <c r="C15" s="2" t="n">
        <v>2.6</v>
      </c>
      <c r="D15" s="2" t="n">
        <f aca="false">(6679.2-6609.3)/50/1000*C15*1000/100</f>
        <v>0.0363479999999998</v>
      </c>
      <c r="E15" s="2" t="n">
        <v>8.027</v>
      </c>
      <c r="F15" s="2" t="n">
        <f aca="false">5/0.2</f>
        <v>25</v>
      </c>
      <c r="G15" s="2" t="n">
        <f aca="false">E15*F15</f>
        <v>200.675</v>
      </c>
      <c r="H15" s="2" t="n">
        <v>4.318</v>
      </c>
      <c r="I15" s="2" t="n">
        <f aca="false">5/0.2</f>
        <v>25</v>
      </c>
      <c r="J15" s="2" t="n">
        <f aca="false">H15*I15</f>
        <v>107.95</v>
      </c>
      <c r="K15" s="2" t="n">
        <f aca="false">IF(G15-J15&gt;0, G15-J15,"nan")</f>
        <v>92.725</v>
      </c>
      <c r="L15" s="2" t="n">
        <f aca="false">(K15/G15)</f>
        <v>0.462065528840164</v>
      </c>
      <c r="M15" s="2" t="n">
        <f aca="false">(K15/D15)</f>
        <v>2551.03444481128</v>
      </c>
    </row>
    <row r="16" customFormat="false" ht="12.8" hidden="false" customHeight="false" outlineLevel="0" collapsed="false">
      <c r="A16" s="1" t="n">
        <v>16</v>
      </c>
      <c r="B16" s="2" t="n">
        <v>350</v>
      </c>
      <c r="C16" s="2" t="n">
        <v>0.2</v>
      </c>
      <c r="D16" s="2" t="n">
        <f aca="false">(6679.2-6609.3)/50/1000*C16*1000/100</f>
        <v>0.00279599999999999</v>
      </c>
      <c r="E16" s="2" t="n">
        <v>5.162</v>
      </c>
      <c r="F16" s="2" t="n">
        <f aca="false">5/0.1</f>
        <v>50</v>
      </c>
      <c r="G16" s="2" t="n">
        <f aca="false">E16*F16</f>
        <v>258.1</v>
      </c>
      <c r="H16" s="2" t="n">
        <v>6.058</v>
      </c>
      <c r="I16" s="2" t="n">
        <f aca="false">5/0.1</f>
        <v>50</v>
      </c>
      <c r="J16" s="2" t="n">
        <f aca="false">H16*I16</f>
        <v>302.9</v>
      </c>
      <c r="K16" s="2" t="str">
        <f aca="false">IF(G16-J16&gt;0, G16-J16,"nan")</f>
        <v>nan</v>
      </c>
      <c r="L16" s="2" t="e">
        <f aca="false">(K16/G16)</f>
        <v>#VALUE!</v>
      </c>
      <c r="M16" s="2" t="e">
        <f aca="false">(K16/D16)</f>
        <v>#VALUE!</v>
      </c>
    </row>
    <row r="17" customFormat="false" ht="12.8" hidden="false" customHeight="false" outlineLevel="0" collapsed="false">
      <c r="A17" s="1" t="n">
        <v>17</v>
      </c>
      <c r="B17" s="2" t="n">
        <v>350</v>
      </c>
      <c r="C17" s="2" t="n">
        <v>1</v>
      </c>
      <c r="D17" s="2" t="n">
        <f aca="false">(6679.2-6609.3)/50/1000*C17*1000/100</f>
        <v>0.0139799999999999</v>
      </c>
      <c r="E17" s="2" t="n">
        <v>5.389</v>
      </c>
      <c r="F17" s="2" t="n">
        <f aca="false">5/0.1</f>
        <v>50</v>
      </c>
      <c r="G17" s="2" t="n">
        <f aca="false">E17*F17</f>
        <v>269.45</v>
      </c>
      <c r="H17" s="2" t="n">
        <v>5.256</v>
      </c>
      <c r="I17" s="2" t="n">
        <f aca="false">5/0.1</f>
        <v>50</v>
      </c>
      <c r="J17" s="2" t="n">
        <f aca="false">H17*I17</f>
        <v>262.8</v>
      </c>
      <c r="K17" s="2" t="n">
        <f aca="false">IF(G17-J17&gt;0, G17-J17,"nan")</f>
        <v>6.64999999999998</v>
      </c>
      <c r="L17" s="2" t="n">
        <f aca="false">(K17/G17)</f>
        <v>0.0246799035071441</v>
      </c>
      <c r="M17" s="2" t="n">
        <f aca="false">(K17/D17)</f>
        <v>475.679542203148</v>
      </c>
    </row>
    <row r="18" customFormat="false" ht="12.8" hidden="false" customHeight="false" outlineLevel="0" collapsed="false">
      <c r="A18" s="1" t="n">
        <v>18</v>
      </c>
      <c r="B18" s="2" t="n">
        <v>350</v>
      </c>
      <c r="C18" s="2" t="n">
        <v>1.8</v>
      </c>
      <c r="D18" s="2" t="n">
        <f aca="false">(6679.2-6609.3)/50/1000*C18*1000/100</f>
        <v>0.0251639999999999</v>
      </c>
      <c r="E18" s="2" t="n">
        <v>5.687</v>
      </c>
      <c r="F18" s="2" t="n">
        <f aca="false">5/0.1</f>
        <v>50</v>
      </c>
      <c r="G18" s="2" t="n">
        <f aca="false">E18*F18</f>
        <v>284.35</v>
      </c>
      <c r="H18" s="2" t="n">
        <v>5.041</v>
      </c>
      <c r="I18" s="2" t="n">
        <f aca="false">5/0.1</f>
        <v>50</v>
      </c>
      <c r="J18" s="2" t="n">
        <f aca="false">H18*I18</f>
        <v>252.05</v>
      </c>
      <c r="K18" s="2" t="n">
        <f aca="false">IF(G18-J18&gt;0, G18-J18,"nan")</f>
        <v>32.3</v>
      </c>
      <c r="L18" s="2" t="n">
        <f aca="false">(K18/G18)</f>
        <v>0.1135924037278</v>
      </c>
      <c r="M18" s="2" t="n">
        <f aca="false">(K18/D18)</f>
        <v>1283.57971705612</v>
      </c>
    </row>
    <row r="19" customFormat="false" ht="12.8" hidden="false" customHeight="false" outlineLevel="0" collapsed="false">
      <c r="A19" s="1" t="n">
        <v>19</v>
      </c>
      <c r="B19" s="2" t="n">
        <v>350</v>
      </c>
      <c r="C19" s="2" t="n">
        <v>2.6</v>
      </c>
      <c r="D19" s="2" t="n">
        <f aca="false">(6679.2-6609.3)/50/1000*C19*1000/100</f>
        <v>0.0363479999999998</v>
      </c>
      <c r="E19" s="2" t="n">
        <v>5.437</v>
      </c>
      <c r="F19" s="2" t="n">
        <f aca="false">5/0.1</f>
        <v>50</v>
      </c>
      <c r="G19" s="2" t="n">
        <f aca="false">E19*F19</f>
        <v>271.85</v>
      </c>
      <c r="H19" s="2" t="n">
        <v>3.46</v>
      </c>
      <c r="I19" s="2" t="n">
        <f aca="false">5/0.1</f>
        <v>50</v>
      </c>
      <c r="J19" s="2" t="n">
        <f aca="false">H19*I19</f>
        <v>173</v>
      </c>
      <c r="K19" s="2" t="n">
        <f aca="false">IF(G19-J19&gt;0, G19-J19,"nan")</f>
        <v>98.85</v>
      </c>
      <c r="L19" s="2" t="n">
        <f aca="false">(K19/G19)</f>
        <v>0.36361964318558</v>
      </c>
      <c r="M19" s="2" t="n">
        <f aca="false">(K19/D19)</f>
        <v>2719.54440409377</v>
      </c>
    </row>
    <row r="20" customFormat="false" ht="12.8" hidden="false" customHeight="false" outlineLevel="0" collapsed="false">
      <c r="A20" s="1" t="n">
        <v>21</v>
      </c>
      <c r="B20" s="2" t="n">
        <v>450</v>
      </c>
      <c r="C20" s="2" t="n">
        <v>0.2</v>
      </c>
      <c r="D20" s="2" t="n">
        <f aca="false">(6679.2-6609.3)/50/1000*C20*1000/100</f>
        <v>0.00279599999999999</v>
      </c>
      <c r="E20" s="2" t="n">
        <v>7.23</v>
      </c>
      <c r="F20" s="2" t="n">
        <f aca="false">5/0.1</f>
        <v>50</v>
      </c>
      <c r="G20" s="2" t="n">
        <f aca="false">E20*F20</f>
        <v>361.5</v>
      </c>
      <c r="H20" s="2" t="n">
        <v>7.288</v>
      </c>
      <c r="I20" s="2" t="n">
        <f aca="false">5/0.1</f>
        <v>50</v>
      </c>
      <c r="J20" s="2" t="n">
        <f aca="false">H20*I20</f>
        <v>364.4</v>
      </c>
      <c r="K20" s="2" t="str">
        <f aca="false">IF(G20-J20&gt;0, G20-J20,"nan")</f>
        <v>nan</v>
      </c>
      <c r="L20" s="2" t="e">
        <f aca="false">(K20/G20)</f>
        <v>#VALUE!</v>
      </c>
      <c r="M20" s="2" t="e">
        <f aca="false">(K20/D20)</f>
        <v>#VALUE!</v>
      </c>
    </row>
    <row r="21" customFormat="false" ht="12.8" hidden="false" customHeight="false" outlineLevel="0" collapsed="false">
      <c r="A21" s="1" t="n">
        <v>22</v>
      </c>
      <c r="B21" s="2" t="n">
        <v>450</v>
      </c>
      <c r="C21" s="2" t="n">
        <v>1</v>
      </c>
      <c r="D21" s="2" t="n">
        <f aca="false">(6679.2-6609.3)/50/1000*C21*1000/100</f>
        <v>0.0139799999999999</v>
      </c>
      <c r="E21" s="2" t="n">
        <v>7.791</v>
      </c>
      <c r="F21" s="2" t="n">
        <f aca="false">5/0.1</f>
        <v>50</v>
      </c>
      <c r="G21" s="2" t="n">
        <f aca="false">E21*F21</f>
        <v>389.55</v>
      </c>
      <c r="H21" s="2" t="n">
        <v>6.767</v>
      </c>
      <c r="I21" s="2" t="n">
        <f aca="false">5/0.1</f>
        <v>50</v>
      </c>
      <c r="J21" s="2" t="n">
        <f aca="false">H21*I21</f>
        <v>338.35</v>
      </c>
      <c r="K21" s="2" t="n">
        <f aca="false">IF(G21-J21&gt;0, G21-J21,"nan")</f>
        <v>51.2</v>
      </c>
      <c r="L21" s="2" t="n">
        <f aca="false">(K21/G21)</f>
        <v>0.131433705557695</v>
      </c>
      <c r="M21" s="2" t="n">
        <f aca="false">(K21/D21)</f>
        <v>3662.37482117312</v>
      </c>
    </row>
    <row r="22" customFormat="false" ht="12.8" hidden="false" customHeight="false" outlineLevel="0" collapsed="false">
      <c r="A22" s="1" t="n">
        <v>23</v>
      </c>
      <c r="B22" s="2" t="n">
        <v>450</v>
      </c>
      <c r="C22" s="2" t="n">
        <v>1.8</v>
      </c>
      <c r="D22" s="2" t="n">
        <f aca="false">(6679.2-6609.3)/50/1000*C22*1000/100</f>
        <v>0.0251639999999999</v>
      </c>
      <c r="E22" s="2" t="n">
        <v>6.82</v>
      </c>
      <c r="F22" s="2" t="n">
        <f aca="false">5/0.1</f>
        <v>50</v>
      </c>
      <c r="G22" s="2" t="n">
        <f aca="false">E22*F22</f>
        <v>341</v>
      </c>
      <c r="H22" s="2" t="n">
        <v>6.389</v>
      </c>
      <c r="I22" s="2" t="n">
        <f aca="false">5/0.1</f>
        <v>50</v>
      </c>
      <c r="J22" s="2" t="n">
        <f aca="false">H22*I22</f>
        <v>319.45</v>
      </c>
      <c r="K22" s="2" t="n">
        <f aca="false">IF(G22-J22&gt;0, G22-J22,"nan")</f>
        <v>21.55</v>
      </c>
      <c r="L22" s="2" t="n">
        <f aca="false">(K22/G22)</f>
        <v>0.0631964809384165</v>
      </c>
      <c r="M22" s="2" t="n">
        <f aca="false">(K22/D22)</f>
        <v>856.382133206173</v>
      </c>
    </row>
    <row r="23" customFormat="false" ht="12.8" hidden="false" customHeight="false" outlineLevel="0" collapsed="false">
      <c r="A23" s="1" t="n">
        <v>24</v>
      </c>
      <c r="B23" s="2" t="n">
        <v>450</v>
      </c>
      <c r="C23" s="2" t="n">
        <v>2.6</v>
      </c>
      <c r="D23" s="2" t="n">
        <f aca="false">(6679.2-6609.3)/50/1000*C23*1000/100</f>
        <v>0.0363479999999998</v>
      </c>
      <c r="E23" s="2" t="n">
        <v>6.588</v>
      </c>
      <c r="F23" s="2" t="n">
        <f aca="false">5/0.1</f>
        <v>50</v>
      </c>
      <c r="G23" s="2" t="n">
        <f aca="false">E23*F23</f>
        <v>329.4</v>
      </c>
      <c r="H23" s="2" t="n">
        <v>5.941</v>
      </c>
      <c r="I23" s="2" t="n">
        <f aca="false">5/0.1</f>
        <v>50</v>
      </c>
      <c r="J23" s="2" t="n">
        <f aca="false">H23*I23</f>
        <v>297.05</v>
      </c>
      <c r="K23" s="2" t="n">
        <f aca="false">IF(G23-J23&gt;0, G23-J23,"nan")</f>
        <v>32.35</v>
      </c>
      <c r="L23" s="2" t="n">
        <f aca="false">(K23/G23)</f>
        <v>0.0982088646023071</v>
      </c>
      <c r="M23" s="2" t="n">
        <f aca="false">(K23/D23)</f>
        <v>890.007703312428</v>
      </c>
    </row>
    <row r="24" customFormat="false" ht="12.8" hidden="false" customHeight="false" outlineLevel="0" collapsed="false">
      <c r="A24" s="1" t="n">
        <v>25</v>
      </c>
      <c r="B24" s="2" t="n">
        <v>450</v>
      </c>
      <c r="C24" s="2" t="n">
        <v>3.4</v>
      </c>
      <c r="D24" s="2" t="n">
        <f aca="false">(6679.2-6609.3)/50/1000*C24*1000/100</f>
        <v>0.0475319999999998</v>
      </c>
      <c r="E24" s="2" t="n">
        <v>7.662</v>
      </c>
      <c r="F24" s="2" t="n">
        <f aca="false">5/0.1</f>
        <v>50</v>
      </c>
      <c r="G24" s="2" t="n">
        <f aca="false">E24*F24</f>
        <v>383.1</v>
      </c>
      <c r="H24" s="2" t="n">
        <v>5.09</v>
      </c>
      <c r="I24" s="2" t="n">
        <f aca="false">5/0.1</f>
        <v>50</v>
      </c>
      <c r="J24" s="2" t="n">
        <f aca="false">H24*I24</f>
        <v>254.5</v>
      </c>
      <c r="K24" s="2" t="n">
        <f aca="false">IF(G24-J24&gt;0, G24-J24,"nan")</f>
        <v>128.6</v>
      </c>
      <c r="L24" s="2" t="n">
        <f aca="false">(K24/G24)</f>
        <v>0.335682589402245</v>
      </c>
      <c r="M24" s="2" t="n">
        <f aca="false">(K24/D24)</f>
        <v>2705.54573760836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396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2020-09-21T11:42:01Z</dcterms:created>
  <dc:creator>Brandon van Veenhuyzen</dc:creator>
  <dc:description/>
  <dc:language>en-US</dc:language>
  <cp:lastModifiedBy>Brandon van Veenhuyzen</cp:lastModifiedBy>
  <dcterms:modified xsi:type="dcterms:W3CDTF">2020-09-28T18:05:12Z</dcterms:modified>
  <cp:revision>8</cp:revision>
  <dc:subject/>
  <dc:title/>
</cp:coreProperties>
</file>