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nZitron\Documents\SFU\BUS312\Web\Exams\"/>
    </mc:Choice>
  </mc:AlternateContent>
  <bookViews>
    <workbookView xWindow="0" yWindow="0" windowWidth="23040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22" i="1"/>
  <c r="E22" i="1"/>
  <c r="B22" i="1"/>
  <c r="E27" i="1" l="1"/>
  <c r="D27" i="1"/>
  <c r="C27" i="1"/>
  <c r="E19" i="1"/>
  <c r="D19" i="1"/>
  <c r="C19" i="1"/>
  <c r="E17" i="1"/>
  <c r="E18" i="1" s="1"/>
  <c r="D17" i="1"/>
  <c r="D18" i="1" s="1"/>
  <c r="C17" i="1"/>
  <c r="C18" i="1" s="1"/>
  <c r="E13" i="1"/>
  <c r="D13" i="1"/>
  <c r="C13" i="1"/>
  <c r="E12" i="1"/>
  <c r="D12" i="1"/>
  <c r="C12" i="1"/>
  <c r="B27" i="1"/>
  <c r="B23" i="1"/>
  <c r="B25" i="1" s="1"/>
  <c r="B26" i="1" s="1"/>
  <c r="B29" i="1" s="1"/>
  <c r="B30" i="1" s="1"/>
  <c r="B20" i="1"/>
  <c r="B19" i="1"/>
  <c r="B18" i="1"/>
  <c r="B17" i="1"/>
  <c r="B14" i="1"/>
  <c r="B13" i="1"/>
  <c r="B12" i="1"/>
  <c r="E23" i="1" l="1"/>
  <c r="D23" i="1"/>
  <c r="C23" i="1"/>
  <c r="C14" i="1"/>
  <c r="C20" i="1"/>
  <c r="D14" i="1"/>
  <c r="D20" i="1"/>
  <c r="E14" i="1"/>
  <c r="E20" i="1"/>
  <c r="E25" i="1" l="1"/>
  <c r="E26" i="1" s="1"/>
  <c r="E29" i="1" s="1"/>
  <c r="E30" i="1" s="1"/>
  <c r="D25" i="1"/>
  <c r="D26" i="1" s="1"/>
  <c r="D29" i="1" s="1"/>
  <c r="D30" i="1" s="1"/>
  <c r="C25" i="1"/>
  <c r="C26" i="1" s="1"/>
  <c r="C29" i="1" s="1"/>
  <c r="C30" i="1" s="1"/>
</calcChain>
</file>

<file path=xl/sharedStrings.xml><?xml version="1.0" encoding="utf-8"?>
<sst xmlns="http://schemas.openxmlformats.org/spreadsheetml/2006/main" count="24" uniqueCount="23">
  <si>
    <t>BUS312 Quiz #3</t>
  </si>
  <si>
    <t>Face value</t>
  </si>
  <si>
    <t>Coupon rate</t>
  </si>
  <si>
    <t># coupons left</t>
  </si>
  <si>
    <t>YTM</t>
  </si>
  <si>
    <t>Kept for years</t>
  </si>
  <si>
    <t xml:space="preserve">         months</t>
  </si>
  <si>
    <t>YTM at sale</t>
  </si>
  <si>
    <t>Reinv3est rate</t>
  </si>
  <si>
    <t>Purchase price</t>
  </si>
  <si>
    <t>Coupon</t>
  </si>
  <si>
    <t>r</t>
  </si>
  <si>
    <t>Sale</t>
  </si>
  <si>
    <t xml:space="preserve"># coupons paid </t>
  </si>
  <si>
    <t>Sell price</t>
  </si>
  <si>
    <t>new r</t>
  </si>
  <si>
    <t>Reinvest half yr r</t>
  </si>
  <si>
    <t>Bank account</t>
  </si>
  <si>
    <t>End wealth</t>
  </si>
  <si>
    <t>HPRR</t>
  </si>
  <si>
    <t>HP in months</t>
  </si>
  <si>
    <t>Eff quarter r</t>
  </si>
  <si>
    <t>J4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</si>
</sst>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%"/>
    <numFmt numFmtId="166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43" fontId="0" fillId="0" borderId="0" xfId="1" applyFont="1"/>
    <xf numFmtId="164" fontId="0" fillId="0" borderId="0" xfId="0" applyNumberFormat="1"/>
    <xf numFmtId="43" fontId="0" fillId="0" borderId="0" xfId="0" applyNumberFormat="1"/>
    <xf numFmtId="164" fontId="0" fillId="0" borderId="0" xfId="2" applyNumberFormat="1" applyFont="1"/>
    <xf numFmtId="166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zoomScale="150" zoomScaleNormal="150" workbookViewId="0">
      <selection activeCell="D1" sqref="D1"/>
    </sheetView>
  </sheetViews>
  <sheetFormatPr defaultRowHeight="14.4" x14ac:dyDescent="0.3"/>
  <cols>
    <col min="1" max="1" width="17.21875" customWidth="1"/>
  </cols>
  <sheetData>
    <row r="1" spans="1:6" x14ac:dyDescent="0.3">
      <c r="A1" t="s">
        <v>0</v>
      </c>
    </row>
    <row r="3" spans="1:6" x14ac:dyDescent="0.3">
      <c r="A3" t="s">
        <v>1</v>
      </c>
      <c r="B3">
        <v>10000</v>
      </c>
      <c r="C3">
        <v>10000</v>
      </c>
      <c r="D3">
        <v>10000</v>
      </c>
      <c r="E3">
        <v>10000</v>
      </c>
    </row>
    <row r="4" spans="1:6" x14ac:dyDescent="0.3">
      <c r="A4" t="s">
        <v>2</v>
      </c>
      <c r="B4" s="1">
        <v>7.0000000000000007E-2</v>
      </c>
      <c r="C4" s="1">
        <v>7.0000000000000007E-2</v>
      </c>
      <c r="D4" s="1">
        <v>7.0000000000000007E-2</v>
      </c>
      <c r="E4" s="1">
        <v>7.0000000000000007E-2</v>
      </c>
      <c r="F4" s="1"/>
    </row>
    <row r="5" spans="1:6" x14ac:dyDescent="0.3">
      <c r="A5" t="s">
        <v>3</v>
      </c>
      <c r="B5">
        <v>37</v>
      </c>
      <c r="C5">
        <v>37</v>
      </c>
      <c r="D5">
        <v>37</v>
      </c>
      <c r="E5">
        <v>37</v>
      </c>
    </row>
    <row r="6" spans="1:6" x14ac:dyDescent="0.3">
      <c r="A6" t="s">
        <v>4</v>
      </c>
      <c r="B6" s="1">
        <v>0.08</v>
      </c>
      <c r="C6" s="1">
        <v>0.08</v>
      </c>
      <c r="D6" s="1">
        <v>0.08</v>
      </c>
      <c r="E6" s="1">
        <v>0.08</v>
      </c>
      <c r="F6" s="1"/>
    </row>
    <row r="7" spans="1:6" x14ac:dyDescent="0.3">
      <c r="A7" t="s">
        <v>5</v>
      </c>
      <c r="B7">
        <v>12</v>
      </c>
      <c r="C7">
        <v>12</v>
      </c>
      <c r="D7">
        <v>12</v>
      </c>
      <c r="E7">
        <v>12</v>
      </c>
    </row>
    <row r="8" spans="1:6" x14ac:dyDescent="0.3">
      <c r="A8" t="s">
        <v>6</v>
      </c>
      <c r="B8" s="2">
        <v>2</v>
      </c>
      <c r="C8" s="2">
        <v>2</v>
      </c>
      <c r="D8" s="2">
        <v>2</v>
      </c>
      <c r="E8" s="2">
        <v>2</v>
      </c>
      <c r="F8" s="2"/>
    </row>
    <row r="9" spans="1:6" x14ac:dyDescent="0.3">
      <c r="A9" t="s">
        <v>7</v>
      </c>
      <c r="B9" s="3">
        <v>7.1470000000000006E-2</v>
      </c>
      <c r="C9" s="3">
        <v>7.2580000000000006E-2</v>
      </c>
      <c r="D9" s="3">
        <v>7.3690000000000005E-2</v>
      </c>
      <c r="E9" s="3">
        <v>7.9509999999999997E-2</v>
      </c>
      <c r="F9" s="3"/>
    </row>
    <row r="10" spans="1:6" x14ac:dyDescent="0.3">
      <c r="A10" t="s">
        <v>8</v>
      </c>
      <c r="B10" s="3">
        <v>6.1469999999999997E-2</v>
      </c>
      <c r="C10" s="3">
        <v>6.2579999999999997E-2</v>
      </c>
      <c r="D10" s="3">
        <v>6.3689999999999997E-2</v>
      </c>
      <c r="E10" s="3">
        <v>6.9510000000000002E-2</v>
      </c>
      <c r="F10" s="3"/>
    </row>
    <row r="12" spans="1:6" x14ac:dyDescent="0.3">
      <c r="A12" t="s">
        <v>10</v>
      </c>
      <c r="B12">
        <f>B4/2*B3</f>
        <v>350.00000000000006</v>
      </c>
      <c r="C12">
        <f t="shared" ref="C12:F12" si="0">C4/2*C3</f>
        <v>350.00000000000006</v>
      </c>
      <c r="D12">
        <f t="shared" si="0"/>
        <v>350.00000000000006</v>
      </c>
      <c r="E12">
        <f t="shared" si="0"/>
        <v>350.00000000000006</v>
      </c>
    </row>
    <row r="13" spans="1:6" x14ac:dyDescent="0.3">
      <c r="A13" t="s">
        <v>11</v>
      </c>
      <c r="B13" s="5">
        <f>B6/2</f>
        <v>0.04</v>
      </c>
      <c r="C13" s="5">
        <f t="shared" ref="C13:F13" si="1">C6/2</f>
        <v>0.04</v>
      </c>
      <c r="D13" s="5">
        <f t="shared" si="1"/>
        <v>0.04</v>
      </c>
      <c r="E13" s="5">
        <f t="shared" si="1"/>
        <v>0.04</v>
      </c>
      <c r="F13" s="5"/>
    </row>
    <row r="14" spans="1:6" x14ac:dyDescent="0.3">
      <c r="A14" t="s">
        <v>9</v>
      </c>
      <c r="B14">
        <f>(B12/B13*(1-1/(1+B13)^B5)+B3/(1+B13)^B5)*(1+B13)^(5/6)</f>
        <v>9343.3106311578758</v>
      </c>
      <c r="C14">
        <f t="shared" ref="C14:F14" si="2">(C12/C13*(1-1/(1+C13)^C5)+C3/(1+C13)^C5)*(1+C13)^(5/6)</f>
        <v>9343.3106311578758</v>
      </c>
      <c r="D14">
        <f t="shared" si="2"/>
        <v>9343.3106311578758</v>
      </c>
      <c r="E14">
        <f t="shared" si="2"/>
        <v>9343.3106311578758</v>
      </c>
    </row>
    <row r="16" spans="1:6" x14ac:dyDescent="0.3">
      <c r="A16" t="s">
        <v>12</v>
      </c>
    </row>
    <row r="17" spans="1:6" x14ac:dyDescent="0.3">
      <c r="A17" t="s">
        <v>13</v>
      </c>
      <c r="B17">
        <f>B7*2+1</f>
        <v>25</v>
      </c>
      <c r="C17">
        <f t="shared" ref="C17:F17" si="3">C7*2+1</f>
        <v>25</v>
      </c>
      <c r="D17">
        <f t="shared" si="3"/>
        <v>25</v>
      </c>
      <c r="E17">
        <f t="shared" si="3"/>
        <v>25</v>
      </c>
    </row>
    <row r="18" spans="1:6" x14ac:dyDescent="0.3">
      <c r="A18" t="s">
        <v>3</v>
      </c>
      <c r="B18">
        <f>B5-B17</f>
        <v>12</v>
      </c>
      <c r="C18">
        <f t="shared" ref="C18:F18" si="4">C5-C17</f>
        <v>12</v>
      </c>
      <c r="D18">
        <f t="shared" si="4"/>
        <v>12</v>
      </c>
      <c r="E18">
        <f t="shared" si="4"/>
        <v>12</v>
      </c>
    </row>
    <row r="19" spans="1:6" x14ac:dyDescent="0.3">
      <c r="A19" t="s">
        <v>15</v>
      </c>
      <c r="B19">
        <f>B9/2</f>
        <v>3.5735000000000003E-2</v>
      </c>
      <c r="C19">
        <f t="shared" ref="C19:F19" si="5">C9/2</f>
        <v>3.6290000000000003E-2</v>
      </c>
      <c r="D19">
        <f t="shared" si="5"/>
        <v>3.6845000000000003E-2</v>
      </c>
      <c r="E19">
        <f t="shared" si="5"/>
        <v>3.9754999999999999E-2</v>
      </c>
    </row>
    <row r="20" spans="1:6" x14ac:dyDescent="0.3">
      <c r="A20" t="s">
        <v>14</v>
      </c>
      <c r="B20">
        <f>(B12/B19*(1-1/(1+B19)^B18)+B3/(1+B19)^B18)*(1+B19)^(1/6)</f>
        <v>9987.55611037382</v>
      </c>
      <c r="C20">
        <f t="shared" ref="C20:F20" si="6">(C12/C19*(1-1/(1+C19)^C18)+C3/(1+C19)^C18)*(1+C19)^(1/6)</f>
        <v>9935.13541998662</v>
      </c>
      <c r="D20">
        <f t="shared" si="6"/>
        <v>9883.0513939783505</v>
      </c>
      <c r="E20">
        <f t="shared" si="6"/>
        <v>9615.3782510001638</v>
      </c>
    </row>
    <row r="22" spans="1:6" x14ac:dyDescent="0.3">
      <c r="A22" t="s">
        <v>16</v>
      </c>
      <c r="B22">
        <f>(1+B10)^0.5-1</f>
        <v>3.0276661872916444E-2</v>
      </c>
      <c r="C22">
        <f t="shared" ref="C22:E22" si="7">(1+C10)^0.5-1</f>
        <v>3.0815211373988349E-2</v>
      </c>
      <c r="D22">
        <f t="shared" si="7"/>
        <v>3.1353479656708094E-2</v>
      </c>
      <c r="E22">
        <f t="shared" si="7"/>
        <v>3.4171165716778251E-2</v>
      </c>
    </row>
    <row r="23" spans="1:6" x14ac:dyDescent="0.3">
      <c r="A23" t="s">
        <v>17</v>
      </c>
      <c r="B23">
        <f>B12/B22*(1-1/(1+B22)^B17)*(1+B22)^(B17+1/6)</f>
        <v>12871.021918572782</v>
      </c>
      <c r="C23">
        <f t="shared" ref="C23:F23" si="8">C12/C22*(1-1/(1+C22)^C17)*(1+C22)^(C17+1/6)</f>
        <v>12963.614934665675</v>
      </c>
      <c r="D23">
        <f t="shared" si="8"/>
        <v>13056.956250209718</v>
      </c>
      <c r="E23">
        <f t="shared" si="8"/>
        <v>13558.855352987188</v>
      </c>
    </row>
    <row r="25" spans="1:6" x14ac:dyDescent="0.3">
      <c r="A25" t="s">
        <v>18</v>
      </c>
      <c r="B25">
        <f>B20+B23</f>
        <v>22858.578028946602</v>
      </c>
      <c r="C25">
        <f t="shared" ref="C25:F25" si="9">C20+C23</f>
        <v>22898.750354652293</v>
      </c>
      <c r="D25">
        <f t="shared" si="9"/>
        <v>22940.007644188066</v>
      </c>
      <c r="E25">
        <f t="shared" si="9"/>
        <v>23174.233603987352</v>
      </c>
    </row>
    <row r="26" spans="1:6" x14ac:dyDescent="0.3">
      <c r="A26" t="s">
        <v>19</v>
      </c>
      <c r="B26">
        <f>(B25-B14)/B14</f>
        <v>1.446518041765442</v>
      </c>
      <c r="C26">
        <f t="shared" ref="C26:F26" si="10">(C25-C14)/C14</f>
        <v>1.4508176232833383</v>
      </c>
      <c r="D26">
        <f t="shared" si="10"/>
        <v>1.4552333267919202</v>
      </c>
      <c r="E26">
        <f t="shared" si="10"/>
        <v>1.4803021668471992</v>
      </c>
    </row>
    <row r="27" spans="1:6" x14ac:dyDescent="0.3">
      <c r="A27" t="s">
        <v>20</v>
      </c>
      <c r="B27" s="4">
        <f>B7*12+B8</f>
        <v>146</v>
      </c>
      <c r="C27" s="4">
        <f t="shared" ref="C27:F27" si="11">C7*12+C8</f>
        <v>146</v>
      </c>
      <c r="D27" s="4">
        <f t="shared" si="11"/>
        <v>146</v>
      </c>
      <c r="E27" s="4">
        <f t="shared" si="11"/>
        <v>146</v>
      </c>
      <c r="F27" s="4"/>
    </row>
    <row r="29" spans="1:6" x14ac:dyDescent="0.3">
      <c r="A29" t="s">
        <v>21</v>
      </c>
      <c r="B29" s="6">
        <f>(1+B26)^(3/B27)-1</f>
        <v>1.8553561552107745E-2</v>
      </c>
      <c r="C29" s="6">
        <f t="shared" ref="C29:F29" si="12">(1+C26)^(3/C27)-1</f>
        <v>1.8590311483122735E-2</v>
      </c>
      <c r="D29" s="6">
        <f t="shared" si="12"/>
        <v>1.8627988276704421E-2</v>
      </c>
      <c r="E29" s="6">
        <f t="shared" si="12"/>
        <v>1.884063711867201E-2</v>
      </c>
      <c r="F29" s="6"/>
    </row>
    <row r="30" spans="1:6" x14ac:dyDescent="0.3">
      <c r="A30" t="s">
        <v>22</v>
      </c>
      <c r="B30" s="6">
        <f>B29*4</f>
        <v>7.4214246208430978E-2</v>
      </c>
      <c r="C30" s="6">
        <f t="shared" ref="C30:F30" si="13">C29*4</f>
        <v>7.4361245932490938E-2</v>
      </c>
      <c r="D30" s="6">
        <f t="shared" si="13"/>
        <v>7.4511953106817685E-2</v>
      </c>
      <c r="E30" s="6">
        <f t="shared" si="13"/>
        <v>7.536254847468804E-2</v>
      </c>
      <c r="F3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RonZitron</dc:creator>
  <cp:lastModifiedBy>RonZitron</cp:lastModifiedBy>
  <dcterms:created xsi:type="dcterms:W3CDTF">2014-07-17T15:52:30Z</dcterms:created>
  <dcterms:modified xsi:type="dcterms:W3CDTF">2014-07-19T00:53:30Z</dcterms:modified>
</cp:coreProperties>
</file>