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Zitron\Documents\SFU\BUS312\Web\Assign\"/>
    </mc:Choice>
  </mc:AlternateContent>
  <bookViews>
    <workbookView xWindow="360" yWindow="12" windowWidth="11340" windowHeight="57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1" l="1"/>
  <c r="C13" i="1"/>
  <c r="C14" i="1"/>
  <c r="C15" i="1" s="1"/>
  <c r="C24" i="1"/>
  <c r="C25" i="1"/>
  <c r="C30" i="1" s="1"/>
  <c r="C29" i="1"/>
  <c r="C41" i="1"/>
  <c r="C43" i="1" s="1"/>
  <c r="C46" i="1" s="1"/>
  <c r="C48" i="1" s="1"/>
  <c r="C42" i="1"/>
  <c r="C45" i="1" s="1"/>
  <c r="C61" i="1"/>
  <c r="C62" i="1"/>
  <c r="C65" i="1"/>
  <c r="C66" i="1"/>
  <c r="C71" i="1"/>
  <c r="C73" i="1"/>
  <c r="C63" i="1" l="1"/>
  <c r="C67" i="1" s="1"/>
  <c r="C74" i="1" s="1"/>
  <c r="C76" i="1" s="1"/>
</calcChain>
</file>

<file path=xl/sharedStrings.xml><?xml version="1.0" encoding="utf-8"?>
<sst xmlns="http://schemas.openxmlformats.org/spreadsheetml/2006/main" count="70" uniqueCount="53">
  <si>
    <t>Question #1</t>
  </si>
  <si>
    <t>times/yr</t>
  </si>
  <si>
    <t>Rate</t>
  </si>
  <si>
    <t>compounded</t>
  </si>
  <si>
    <t># withdrawals</t>
  </si>
  <si>
    <t>Compounded</t>
  </si>
  <si>
    <t>Question #2</t>
  </si>
  <si>
    <t>years</t>
  </si>
  <si>
    <t>yrs</t>
  </si>
  <si>
    <t>a.</t>
  </si>
  <si>
    <t>eff period rate</t>
  </si>
  <si>
    <t>PV</t>
  </si>
  <si>
    <t>Question #3</t>
  </si>
  <si>
    <t>Life</t>
  </si>
  <si>
    <t>Declines at</t>
  </si>
  <si>
    <t>b.</t>
  </si>
  <si>
    <t>Sell at t=</t>
  </si>
  <si>
    <t>PV today</t>
  </si>
  <si>
    <t>Benefit value of 1st year</t>
  </si>
  <si>
    <t>First benefit</t>
  </si>
  <si>
    <t>PV at time of sale</t>
  </si>
  <si>
    <t>PV now</t>
  </si>
  <si>
    <t>Question #4</t>
  </si>
  <si>
    <t>Withdrawal</t>
  </si>
  <si>
    <t xml:space="preserve">Immediately after </t>
  </si>
  <si>
    <t>withdrawals</t>
  </si>
  <si>
    <t># receipts left</t>
  </si>
  <si>
    <t># years</t>
  </si>
  <si>
    <t>Payments</t>
  </si>
  <si>
    <t>/yr</t>
  </si>
  <si>
    <t>Rate APR</t>
  </si>
  <si>
    <t>payment</t>
  </si>
  <si>
    <t>interest</t>
  </si>
  <si>
    <t>after payment #</t>
  </si>
  <si>
    <t>amount owing</t>
  </si>
  <si>
    <t># payments left here</t>
  </si>
  <si>
    <t>Payment</t>
  </si>
  <si>
    <t>Original debt</t>
  </si>
  <si>
    <t>Original rate</t>
  </si>
  <si>
    <t>Monthly payment</t>
  </si>
  <si>
    <t>New rate</t>
  </si>
  <si>
    <t>Repayment period</t>
  </si>
  <si>
    <t>Time left</t>
  </si>
  <si>
    <t>months</t>
  </si>
  <si>
    <t>periods left</t>
  </si>
  <si>
    <t>new eff period rate</t>
  </si>
  <si>
    <t>payments left</t>
  </si>
  <si>
    <t>c.</t>
  </si>
  <si>
    <t>Current rates</t>
  </si>
  <si>
    <t>PV original</t>
  </si>
  <si>
    <t>PV new</t>
  </si>
  <si>
    <t>Therefore choose</t>
  </si>
  <si>
    <t>BUS312 Assignment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</si>
</sst>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0" applyNumberFormat="1"/>
    <xf numFmtId="44" fontId="0" fillId="0" borderId="0" xfId="1" applyFont="1"/>
    <xf numFmtId="10" fontId="0" fillId="0" borderId="0" xfId="2" applyNumberFormat="1" applyFont="1"/>
    <xf numFmtId="10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53" workbookViewId="0">
      <selection activeCell="A67" sqref="A67"/>
    </sheetView>
  </sheetViews>
  <sheetFormatPr defaultRowHeight="13.2" x14ac:dyDescent="0.25"/>
  <cols>
    <col min="1" max="1" width="3" customWidth="1"/>
    <col min="2" max="2" width="20.5546875" customWidth="1"/>
    <col min="3" max="3" width="17.6640625" customWidth="1"/>
  </cols>
  <sheetData>
    <row r="1" spans="1:4" ht="17.399999999999999" x14ac:dyDescent="0.3">
      <c r="A1" s="7" t="s">
        <v>52</v>
      </c>
    </row>
    <row r="3" spans="1:4" x14ac:dyDescent="0.25">
      <c r="A3" s="1" t="s">
        <v>0</v>
      </c>
    </row>
    <row r="5" spans="1:4" x14ac:dyDescent="0.25">
      <c r="B5" t="s">
        <v>19</v>
      </c>
      <c r="C5" s="3">
        <v>9500</v>
      </c>
    </row>
    <row r="6" spans="1:4" x14ac:dyDescent="0.25">
      <c r="B6" t="s">
        <v>14</v>
      </c>
      <c r="C6" s="5">
        <v>0.03</v>
      </c>
    </row>
    <row r="7" spans="1:4" x14ac:dyDescent="0.25">
      <c r="B7" t="s">
        <v>13</v>
      </c>
      <c r="C7">
        <v>20</v>
      </c>
      <c r="D7" t="s">
        <v>8</v>
      </c>
    </row>
    <row r="8" spans="1:4" x14ac:dyDescent="0.25">
      <c r="B8" t="s">
        <v>2</v>
      </c>
      <c r="C8" s="5">
        <v>0.1</v>
      </c>
    </row>
    <row r="10" spans="1:4" x14ac:dyDescent="0.25">
      <c r="A10" t="s">
        <v>9</v>
      </c>
      <c r="B10" t="s">
        <v>17</v>
      </c>
      <c r="C10" s="3">
        <f>C5/(C8-(-C6))*(1-((1+(-C6))/(1+C8))^C7)</f>
        <v>67170.001089995771</v>
      </c>
    </row>
    <row r="12" spans="1:4" x14ac:dyDescent="0.25">
      <c r="A12" t="s">
        <v>15</v>
      </c>
      <c r="B12" t="s">
        <v>16</v>
      </c>
      <c r="C12">
        <v>12</v>
      </c>
    </row>
    <row r="13" spans="1:4" x14ac:dyDescent="0.25">
      <c r="B13" t="s">
        <v>18</v>
      </c>
      <c r="C13" s="3">
        <f>C5*(1-C6)^C12</f>
        <v>6591.5024294566592</v>
      </c>
    </row>
    <row r="14" spans="1:4" x14ac:dyDescent="0.25">
      <c r="B14" t="s">
        <v>20</v>
      </c>
      <c r="C14" s="3">
        <f>C13/(C8+C6)*(1-((1-C6)/(1+C8))^(C7-C12))</f>
        <v>32165.413259124416</v>
      </c>
    </row>
    <row r="15" spans="1:4" x14ac:dyDescent="0.25">
      <c r="B15" t="s">
        <v>21</v>
      </c>
      <c r="C15" s="3">
        <f>C14/(1+C8)^C12</f>
        <v>10248.891928746358</v>
      </c>
    </row>
    <row r="17" spans="1:4" x14ac:dyDescent="0.25">
      <c r="A17" s="1" t="s">
        <v>6</v>
      </c>
    </row>
    <row r="19" spans="1:4" x14ac:dyDescent="0.25">
      <c r="B19" t="s">
        <v>17</v>
      </c>
      <c r="C19" s="3">
        <v>1000000</v>
      </c>
    </row>
    <row r="20" spans="1:4" x14ac:dyDescent="0.25">
      <c r="B20" t="s">
        <v>2</v>
      </c>
      <c r="C20" s="5">
        <v>0.08</v>
      </c>
    </row>
    <row r="21" spans="1:4" x14ac:dyDescent="0.25">
      <c r="B21" t="s">
        <v>5</v>
      </c>
      <c r="C21">
        <v>12</v>
      </c>
      <c r="D21" t="s">
        <v>1</v>
      </c>
    </row>
    <row r="22" spans="1:4" x14ac:dyDescent="0.25">
      <c r="B22" t="s">
        <v>4</v>
      </c>
      <c r="C22">
        <v>31</v>
      </c>
    </row>
    <row r="24" spans="1:4" x14ac:dyDescent="0.25">
      <c r="B24" t="s">
        <v>10</v>
      </c>
      <c r="C24" s="4">
        <f>(1+C20/C21)^C21-1</f>
        <v>8.2999506807510004E-2</v>
      </c>
    </row>
    <row r="25" spans="1:4" x14ac:dyDescent="0.25">
      <c r="B25" t="s">
        <v>23</v>
      </c>
      <c r="C25" s="3">
        <f>C19/(1+1/C24*(1-1/(1+C24)^(C22-1)))</f>
        <v>83706.31165574312</v>
      </c>
    </row>
    <row r="27" spans="1:4" x14ac:dyDescent="0.25">
      <c r="B27" t="s">
        <v>24</v>
      </c>
      <c r="C27">
        <v>24</v>
      </c>
      <c r="D27" t="s">
        <v>25</v>
      </c>
    </row>
    <row r="29" spans="1:4" x14ac:dyDescent="0.25">
      <c r="B29" t="s">
        <v>26</v>
      </c>
      <c r="C29">
        <f>C22-C27</f>
        <v>7</v>
      </c>
    </row>
    <row r="30" spans="1:4" x14ac:dyDescent="0.25">
      <c r="B30" t="s">
        <v>11</v>
      </c>
      <c r="C30" s="3">
        <f>C25/C24*(1-1/(1+C24)^C29)</f>
        <v>431370.84503413882</v>
      </c>
    </row>
    <row r="32" spans="1:4" x14ac:dyDescent="0.25">
      <c r="A32" s="1" t="s">
        <v>12</v>
      </c>
    </row>
    <row r="33" spans="2:4" x14ac:dyDescent="0.25">
      <c r="B33" t="s">
        <v>27</v>
      </c>
      <c r="C33">
        <v>15</v>
      </c>
    </row>
    <row r="34" spans="2:4" x14ac:dyDescent="0.25">
      <c r="B34" t="s">
        <v>28</v>
      </c>
      <c r="C34">
        <v>12</v>
      </c>
      <c r="D34" s="6" t="s">
        <v>29</v>
      </c>
    </row>
    <row r="35" spans="2:4" x14ac:dyDescent="0.25">
      <c r="B35" t="s">
        <v>30</v>
      </c>
      <c r="C35" s="5">
        <v>8.5000000000000006E-2</v>
      </c>
    </row>
    <row r="36" spans="2:4" x14ac:dyDescent="0.25">
      <c r="B36" t="s">
        <v>5</v>
      </c>
      <c r="C36">
        <v>12</v>
      </c>
      <c r="D36" t="s">
        <v>1</v>
      </c>
    </row>
    <row r="38" spans="2:4" x14ac:dyDescent="0.25">
      <c r="B38" t="s">
        <v>31</v>
      </c>
      <c r="C38">
        <v>39</v>
      </c>
    </row>
    <row r="39" spans="2:4" x14ac:dyDescent="0.25">
      <c r="B39" t="s">
        <v>32</v>
      </c>
      <c r="C39">
        <v>1750</v>
      </c>
    </row>
    <row r="41" spans="2:4" x14ac:dyDescent="0.25">
      <c r="B41" t="s">
        <v>10</v>
      </c>
      <c r="C41" s="4">
        <f>C35/C36</f>
        <v>7.0833333333333338E-3</v>
      </c>
    </row>
    <row r="42" spans="2:4" x14ac:dyDescent="0.25">
      <c r="B42" t="s">
        <v>33</v>
      </c>
      <c r="C42">
        <f>C38-1</f>
        <v>38</v>
      </c>
    </row>
    <row r="43" spans="2:4" x14ac:dyDescent="0.25">
      <c r="B43" t="s">
        <v>34</v>
      </c>
      <c r="C43" s="3">
        <f>C39/C41</f>
        <v>247058.82352941175</v>
      </c>
    </row>
    <row r="45" spans="2:4" x14ac:dyDescent="0.25">
      <c r="B45" t="s">
        <v>35</v>
      </c>
      <c r="C45">
        <f>C33*C34-C42</f>
        <v>142</v>
      </c>
    </row>
    <row r="46" spans="2:4" x14ac:dyDescent="0.25">
      <c r="B46" t="s">
        <v>36</v>
      </c>
      <c r="C46" s="3">
        <f>C43*C41/(1-1/(1+C41)^C45)</f>
        <v>2764.7823814274566</v>
      </c>
    </row>
    <row r="48" spans="2:4" x14ac:dyDescent="0.25">
      <c r="B48" t="s">
        <v>37</v>
      </c>
      <c r="C48" s="3">
        <f>C46/C41*(1-1/(1+C41)^(C33*C34))</f>
        <v>280762.80262891273</v>
      </c>
    </row>
    <row r="50" spans="1:4" x14ac:dyDescent="0.25">
      <c r="A50" s="1" t="s">
        <v>22</v>
      </c>
    </row>
    <row r="51" spans="1:4" x14ac:dyDescent="0.25">
      <c r="B51" t="s">
        <v>38</v>
      </c>
      <c r="C51" s="5">
        <v>0.12</v>
      </c>
    </row>
    <row r="52" spans="1:4" x14ac:dyDescent="0.25">
      <c r="B52" t="s">
        <v>5</v>
      </c>
      <c r="C52">
        <v>12</v>
      </c>
      <c r="D52" t="s">
        <v>1</v>
      </c>
    </row>
    <row r="53" spans="1:4" x14ac:dyDescent="0.25">
      <c r="B53" t="s">
        <v>39</v>
      </c>
      <c r="C53" s="3">
        <v>1053</v>
      </c>
    </row>
    <row r="54" spans="1:4" x14ac:dyDescent="0.25">
      <c r="B54" t="s">
        <v>42</v>
      </c>
      <c r="C54">
        <v>27</v>
      </c>
      <c r="D54" t="s">
        <v>8</v>
      </c>
    </row>
    <row r="55" spans="1:4" x14ac:dyDescent="0.25">
      <c r="C55">
        <v>10</v>
      </c>
      <c r="D55" t="s">
        <v>43</v>
      </c>
    </row>
    <row r="57" spans="1:4" x14ac:dyDescent="0.25">
      <c r="B57" t="s">
        <v>40</v>
      </c>
      <c r="C57" s="2">
        <v>0.08</v>
      </c>
    </row>
    <row r="58" spans="1:4" x14ac:dyDescent="0.25">
      <c r="B58" t="s">
        <v>5</v>
      </c>
      <c r="C58">
        <v>12</v>
      </c>
      <c r="D58" t="s">
        <v>1</v>
      </c>
    </row>
    <row r="59" spans="1:4" x14ac:dyDescent="0.25">
      <c r="B59" t="s">
        <v>41</v>
      </c>
      <c r="C59">
        <v>10</v>
      </c>
      <c r="D59" t="s">
        <v>7</v>
      </c>
    </row>
    <row r="61" spans="1:4" x14ac:dyDescent="0.25">
      <c r="A61" t="s">
        <v>9</v>
      </c>
      <c r="B61" t="s">
        <v>10</v>
      </c>
      <c r="C61" s="4">
        <f>C51/C52</f>
        <v>0.01</v>
      </c>
    </row>
    <row r="62" spans="1:4" x14ac:dyDescent="0.25">
      <c r="B62" t="s">
        <v>44</v>
      </c>
      <c r="C62">
        <f>C54*12+C55</f>
        <v>334</v>
      </c>
    </row>
    <row r="63" spans="1:4" x14ac:dyDescent="0.25">
      <c r="B63" t="s">
        <v>11</v>
      </c>
      <c r="C63" s="3">
        <f>C53/C61*(1-1/(1+C61)^C62)</f>
        <v>101506.06812950224</v>
      </c>
    </row>
    <row r="65" spans="1:4" x14ac:dyDescent="0.25">
      <c r="A65" t="s">
        <v>15</v>
      </c>
      <c r="B65" t="s">
        <v>45</v>
      </c>
      <c r="C65" s="4">
        <f>C57/C58</f>
        <v>6.6666666666666671E-3</v>
      </c>
    </row>
    <row r="66" spans="1:4" x14ac:dyDescent="0.25">
      <c r="B66" t="s">
        <v>46</v>
      </c>
      <c r="C66">
        <f>C59*12</f>
        <v>120</v>
      </c>
    </row>
    <row r="67" spans="1:4" x14ac:dyDescent="0.25">
      <c r="B67" t="s">
        <v>28</v>
      </c>
      <c r="C67" s="3">
        <f>C63*C65/(1-1/(1+C65)^C66)</f>
        <v>1231.5487058623542</v>
      </c>
    </row>
    <row r="69" spans="1:4" x14ac:dyDescent="0.25">
      <c r="A69" t="s">
        <v>47</v>
      </c>
      <c r="B69" t="s">
        <v>48</v>
      </c>
      <c r="C69" s="2">
        <v>7.0000000000000007E-2</v>
      </c>
    </row>
    <row r="70" spans="1:4" x14ac:dyDescent="0.25">
      <c r="B70" t="s">
        <v>3</v>
      </c>
      <c r="C70">
        <v>12</v>
      </c>
      <c r="D70" t="s">
        <v>1</v>
      </c>
    </row>
    <row r="71" spans="1:4" x14ac:dyDescent="0.25">
      <c r="B71" t="s">
        <v>10</v>
      </c>
      <c r="C71" s="4">
        <f>C69/C70</f>
        <v>5.8333333333333336E-3</v>
      </c>
    </row>
    <row r="73" spans="1:4" x14ac:dyDescent="0.25">
      <c r="B73" t="s">
        <v>49</v>
      </c>
      <c r="C73" s="3">
        <f>C53/C71*(1-1/(1+C71)^C62)</f>
        <v>154642.90871290243</v>
      </c>
    </row>
    <row r="74" spans="1:4" x14ac:dyDescent="0.25">
      <c r="B74" t="s">
        <v>50</v>
      </c>
      <c r="C74" s="3">
        <f>C67/C71*(1-1/(1+C71)^C66)</f>
        <v>106068.79998345666</v>
      </c>
    </row>
    <row r="76" spans="1:4" x14ac:dyDescent="0.25">
      <c r="B76" t="s">
        <v>51</v>
      </c>
      <c r="C76" t="str">
        <f>IF(C73&gt;C74,"New","original")</f>
        <v>New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Business Administration, SFU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Zitron</dc:creator>
  <cp:lastModifiedBy>RonZitron</cp:lastModifiedBy>
  <dcterms:created xsi:type="dcterms:W3CDTF">2001-03-05T18:28:08Z</dcterms:created>
  <dcterms:modified xsi:type="dcterms:W3CDTF">2014-06-27T05:12:14Z</dcterms:modified>
</cp:coreProperties>
</file>