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<sst xmlns="http://schemas.openxmlformats.org/spreadsheetml/2006/main" count="308" uniqueCount="69">
  <si>
    <t xml:space="preserve"> Resistors in NINO card in position #7</t>
  </si>
  <si>
    <t>Card</t>
  </si>
  <si>
    <t>Pixel</t>
  </si>
  <si>
    <t>Mean</t>
  </si>
  <si>
    <t>Reduction</t>
  </si>
  <si>
    <t>Coefficient</t>
  </si>
  <si>
    <t>R even</t>
  </si>
  <si>
    <t>R odd</t>
  </si>
  <si>
    <t>VORG205</t>
  </si>
  <si>
    <t>R2-600</t>
  </si>
  <si>
    <t>R1-130</t>
  </si>
  <si>
    <t>R4-600</t>
  </si>
  <si>
    <t>R3-70</t>
  </si>
  <si>
    <t>R6-600</t>
  </si>
  <si>
    <t>R5-40</t>
  </si>
  <si>
    <t>no signal</t>
  </si>
  <si>
    <t>R10-600</t>
  </si>
  <si>
    <t>R9-40</t>
  </si>
  <si>
    <t>R12-600</t>
  </si>
  <si>
    <t>R11-160</t>
  </si>
  <si>
    <t>R14-600</t>
  </si>
  <si>
    <t>R13-190</t>
  </si>
  <si>
    <t>R16-600</t>
  </si>
  <si>
    <t>R15-100</t>
  </si>
  <si>
    <t>VORG206</t>
  </si>
  <si>
    <t>R1-250</t>
  </si>
  <si>
    <t>R3-220</t>
  </si>
  <si>
    <t>R5-10</t>
  </si>
  <si>
    <t>R8-none</t>
  </si>
  <si>
    <t>R7-none</t>
  </si>
  <si>
    <t>R11-40</t>
  </si>
  <si>
    <t>R13-40</t>
  </si>
  <si>
    <t>Resistors for NINO card (28-21/09/15) in position #10</t>
  </si>
  <si>
    <t>old</t>
  </si>
  <si>
    <t>new</t>
  </si>
  <si>
    <t>R2-700</t>
  </si>
  <si>
    <t>R4-700</t>
  </si>
  <si>
    <t>R6-700</t>
  </si>
  <si>
    <t>R8-700</t>
  </si>
  <si>
    <t>R10-700</t>
  </si>
  <si>
    <t>R12-700</t>
  </si>
  <si>
    <t>R14-700</t>
  </si>
  <si>
    <t>R16-700</t>
  </si>
  <si>
    <t>none</t>
  </si>
  <si>
    <t>Resistors for NINO card (15-21/09/15) in position # 1</t>
  </si>
  <si>
    <t>R2-150</t>
  </si>
  <si>
    <t>R4-150</t>
  </si>
  <si>
    <t>R6-150</t>
  </si>
  <si>
    <t>R8-150</t>
  </si>
  <si>
    <t>R10-150</t>
  </si>
  <si>
    <t>R12-150</t>
  </si>
  <si>
    <t>R14-150</t>
  </si>
  <si>
    <t>R16-150</t>
  </si>
  <si>
    <t>-</t>
  </si>
  <si>
    <t>Resistors for NINO card (27-21/09/15) in position #2</t>
  </si>
  <si>
    <t>Replaced with 2.94K 3/19/18</t>
  </si>
  <si>
    <t>Resistors for NINO card (2-21/09/15) in position #3</t>
  </si>
  <si>
    <t>Resistors for NINO card (29-21/09/15) in position #4</t>
  </si>
  <si>
    <t>Replaced with 1.96K 3/19/18</t>
  </si>
  <si>
    <t>Resistors for NINO card (09-21/09/15) in position #5</t>
  </si>
  <si>
    <t>Resistors for NINO card (14-21/09/15) in position #6</t>
  </si>
  <si>
    <t>Resistors for NINO card (23-21/09/15) in position #8</t>
  </si>
  <si>
    <t>Resistors for NINO card (32-21/09/15) in position #9</t>
  </si>
  <si>
    <t>Resistors for NINO card (5-21/09/15) in position #11</t>
  </si>
  <si>
    <t>Resistors for NINO card (22-21/09/15) in position #12</t>
  </si>
  <si>
    <t>Resistors for NINO card (10-21/09/15) in position #13</t>
  </si>
  <si>
    <t>Resistors for NINO card (24-21/09/15) in position #14</t>
  </si>
  <si>
    <t>Resistors for NINO card #46 in position #2 as of 3/16/18</t>
  </si>
  <si>
    <t>Resistors for NINO card #43 in position #4 as of 3/19/18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</si>
</sst>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sz val="11.0"/>
      <name val="Calibri"/>
    </font>
    <font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164" xfId="0" applyAlignment="1" applyFont="1" applyNumberFormat="1">
      <alignment vertical="bottom"/>
    </xf>
    <xf borderId="0" fillId="2" fontId="3" numFmtId="2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3" fontId="3" numFmtId="164" xfId="0" applyAlignment="1" applyFill="1" applyFont="1" applyNumberFormat="1">
      <alignment horizontal="right" vertical="bottom"/>
    </xf>
    <xf borderId="0" fillId="4" fontId="2" numFmtId="0" xfId="0" applyAlignment="1" applyFill="1" applyFont="1">
      <alignment shrinkToFit="0" vertical="bottom" wrapText="1"/>
    </xf>
    <xf borderId="0" fillId="4" fontId="3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5" fontId="2" numFmtId="0" xfId="0" applyAlignment="1" applyFill="1" applyFont="1">
      <alignment horizontal="right" vertical="bottom"/>
    </xf>
    <xf borderId="0" fillId="5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</row>
    <row r="2">
      <c r="A2" s="3" t="s">
        <v>1</v>
      </c>
      <c r="B2" s="3" t="s">
        <v>2</v>
      </c>
      <c r="C2" s="4" t="s">
        <v>3</v>
      </c>
      <c r="D2" s="5" t="s">
        <v>4</v>
      </c>
      <c r="E2" s="5" t="s">
        <v>5</v>
      </c>
      <c r="F2" s="3" t="s">
        <v>6</v>
      </c>
      <c r="G2" s="5" t="s">
        <v>7</v>
      </c>
      <c r="H2" s="2"/>
      <c r="I2" s="2"/>
      <c r="J2" s="2"/>
    </row>
    <row r="3">
      <c r="A3" s="6" t="s">
        <v>8</v>
      </c>
      <c r="B3" s="7">
        <v>1.0</v>
      </c>
      <c r="C3" s="8">
        <v>400.0</v>
      </c>
      <c r="D3" s="9">
        <v>0.76</v>
      </c>
      <c r="E3" s="9">
        <v>1.3157895</v>
      </c>
      <c r="F3" s="6" t="s">
        <v>9</v>
      </c>
      <c r="G3" s="10" t="s">
        <v>10</v>
      </c>
      <c r="H3" s="2"/>
      <c r="I3" s="2"/>
      <c r="J3" s="2"/>
    </row>
    <row r="4">
      <c r="B4" s="7">
        <v>2.0</v>
      </c>
      <c r="C4" s="8">
        <v>362.0</v>
      </c>
      <c r="D4" s="9">
        <v>0.839779</v>
      </c>
      <c r="E4" s="9">
        <v>1.1907895</v>
      </c>
      <c r="F4" s="6" t="s">
        <v>11</v>
      </c>
      <c r="G4" s="10" t="s">
        <v>12</v>
      </c>
      <c r="H4" s="2"/>
      <c r="I4" s="2"/>
      <c r="J4" s="2"/>
    </row>
    <row r="5">
      <c r="B5" s="7">
        <v>3.0</v>
      </c>
      <c r="C5" s="8">
        <v>352.0</v>
      </c>
      <c r="D5" s="9">
        <v>0.863636</v>
      </c>
      <c r="E5" s="9">
        <v>1.1578947</v>
      </c>
      <c r="F5" s="6" t="s">
        <v>13</v>
      </c>
      <c r="G5" s="10" t="s">
        <v>14</v>
      </c>
      <c r="H5" s="2"/>
      <c r="I5" s="2"/>
      <c r="J5" s="2"/>
    </row>
    <row r="6">
      <c r="B6" s="7">
        <v>4.0</v>
      </c>
      <c r="C6" s="8">
        <v>0.0</v>
      </c>
      <c r="D6" s="9">
        <v>0.0</v>
      </c>
      <c r="E6" s="9">
        <v>0.0</v>
      </c>
      <c r="F6" s="6" t="s">
        <v>15</v>
      </c>
      <c r="G6" s="10" t="s">
        <v>15</v>
      </c>
      <c r="H6" s="2"/>
      <c r="I6" s="2"/>
      <c r="J6" s="2"/>
    </row>
    <row r="7">
      <c r="B7" s="7">
        <v>5.0</v>
      </c>
      <c r="C7" s="8">
        <v>347.0</v>
      </c>
      <c r="D7" s="9">
        <v>0.876081</v>
      </c>
      <c r="E7" s="9">
        <v>1.1414474</v>
      </c>
      <c r="F7" s="6" t="s">
        <v>16</v>
      </c>
      <c r="G7" s="10" t="s">
        <v>17</v>
      </c>
      <c r="H7" s="2"/>
      <c r="I7" s="2"/>
      <c r="J7" s="2"/>
    </row>
    <row r="8">
      <c r="B8" s="7">
        <v>6.0</v>
      </c>
      <c r="C8" s="8">
        <v>411.0</v>
      </c>
      <c r="D8" s="9">
        <v>0.739659</v>
      </c>
      <c r="E8" s="9">
        <v>1.3519737</v>
      </c>
      <c r="F8" s="6" t="s">
        <v>18</v>
      </c>
      <c r="G8" s="10" t="s">
        <v>19</v>
      </c>
      <c r="H8" s="2"/>
      <c r="I8" s="2"/>
      <c r="J8" s="2"/>
    </row>
    <row r="9">
      <c r="B9" s="7">
        <v>7.0</v>
      </c>
      <c r="C9" s="8">
        <v>433.0</v>
      </c>
      <c r="D9" s="9">
        <v>0.702079</v>
      </c>
      <c r="E9" s="9">
        <v>1.4243421</v>
      </c>
      <c r="F9" s="6" t="s">
        <v>20</v>
      </c>
      <c r="G9" s="10" t="s">
        <v>21</v>
      </c>
      <c r="H9" s="2"/>
      <c r="I9" s="2"/>
      <c r="J9" s="2"/>
    </row>
    <row r="10">
      <c r="B10" s="7">
        <v>8.0</v>
      </c>
      <c r="C10" s="8">
        <v>378.0</v>
      </c>
      <c r="D10" s="9">
        <v>0.804233</v>
      </c>
      <c r="E10" s="9">
        <v>1.2434211</v>
      </c>
      <c r="F10" s="6" t="s">
        <v>22</v>
      </c>
      <c r="G10" s="10" t="s">
        <v>23</v>
      </c>
      <c r="H10" s="2"/>
      <c r="I10" s="2"/>
      <c r="J10" s="2"/>
    </row>
    <row r="11">
      <c r="A11" s="6" t="s">
        <v>24</v>
      </c>
      <c r="B11" s="7">
        <v>9.0</v>
      </c>
      <c r="C11" s="8">
        <v>456.0</v>
      </c>
      <c r="D11" s="9">
        <v>0.666667</v>
      </c>
      <c r="E11" s="9">
        <v>1.5</v>
      </c>
      <c r="F11" s="6" t="s">
        <v>9</v>
      </c>
      <c r="G11" s="10" t="s">
        <v>25</v>
      </c>
      <c r="H11" s="2"/>
      <c r="I11" s="2"/>
      <c r="J11" s="2"/>
    </row>
    <row r="12">
      <c r="B12" s="7">
        <v>10.0</v>
      </c>
      <c r="C12" s="8">
        <v>444.0</v>
      </c>
      <c r="D12" s="9">
        <v>0.684685</v>
      </c>
      <c r="E12" s="9">
        <v>1.4605263</v>
      </c>
      <c r="F12" s="6" t="s">
        <v>11</v>
      </c>
      <c r="G12" s="10" t="s">
        <v>26</v>
      </c>
      <c r="H12" s="2"/>
      <c r="I12" s="2"/>
      <c r="J12" s="2"/>
    </row>
    <row r="13">
      <c r="B13" s="7">
        <v>11.0</v>
      </c>
      <c r="C13" s="8">
        <v>343.0</v>
      </c>
      <c r="D13" s="9">
        <v>0.886297</v>
      </c>
      <c r="E13" s="9">
        <v>1.1282895</v>
      </c>
      <c r="F13" s="6" t="s">
        <v>13</v>
      </c>
      <c r="G13" s="10" t="s">
        <v>27</v>
      </c>
      <c r="H13" s="2"/>
      <c r="I13" s="2"/>
      <c r="J13" s="2"/>
    </row>
    <row r="14">
      <c r="B14" s="7">
        <v>12.0</v>
      </c>
      <c r="C14" s="8">
        <v>304.0</v>
      </c>
      <c r="D14" s="9">
        <v>1.0</v>
      </c>
      <c r="E14" s="9">
        <v>1.0</v>
      </c>
      <c r="F14" s="6" t="s">
        <v>28</v>
      </c>
      <c r="G14" s="10" t="s">
        <v>29</v>
      </c>
      <c r="H14" s="2"/>
      <c r="I14" s="2"/>
      <c r="J14" s="2"/>
    </row>
    <row r="15">
      <c r="B15" s="7">
        <v>13.0</v>
      </c>
      <c r="C15" s="8">
        <v>353.0</v>
      </c>
      <c r="D15" s="9">
        <v>0.86119</v>
      </c>
      <c r="E15" s="9">
        <v>1.1611842</v>
      </c>
      <c r="F15" s="6" t="s">
        <v>16</v>
      </c>
      <c r="G15" s="10" t="s">
        <v>17</v>
      </c>
      <c r="H15" s="2"/>
      <c r="I15" s="2"/>
      <c r="J15" s="2"/>
    </row>
    <row r="16">
      <c r="B16" s="7">
        <v>14.0</v>
      </c>
      <c r="C16" s="8">
        <v>349.0</v>
      </c>
      <c r="D16" s="9">
        <v>0.87106</v>
      </c>
      <c r="E16" s="9">
        <v>1.1480263</v>
      </c>
      <c r="F16" s="6" t="s">
        <v>18</v>
      </c>
      <c r="G16" s="10" t="s">
        <v>30</v>
      </c>
      <c r="H16" s="2"/>
      <c r="I16" s="2"/>
      <c r="J16" s="2"/>
    </row>
    <row r="17">
      <c r="B17" s="7">
        <v>15.0</v>
      </c>
      <c r="C17" s="8">
        <v>350.0</v>
      </c>
      <c r="D17" s="9">
        <v>0.868571</v>
      </c>
      <c r="E17" s="9">
        <v>1.1513158</v>
      </c>
      <c r="F17" s="6" t="s">
        <v>20</v>
      </c>
      <c r="G17" s="10" t="s">
        <v>31</v>
      </c>
      <c r="H17" s="2"/>
      <c r="I17" s="2"/>
      <c r="J17" s="2"/>
    </row>
    <row r="18">
      <c r="B18" s="7">
        <v>16.0</v>
      </c>
      <c r="C18" s="8">
        <v>0.0</v>
      </c>
      <c r="D18" s="9">
        <v>0.0</v>
      </c>
      <c r="E18" s="9">
        <v>0.0</v>
      </c>
      <c r="F18" s="6" t="s">
        <v>15</v>
      </c>
      <c r="G18" s="10" t="s">
        <v>15</v>
      </c>
      <c r="H18" s="2"/>
      <c r="I18" s="2"/>
      <c r="J18" s="2"/>
    </row>
    <row r="19">
      <c r="A19" s="1" t="s">
        <v>32</v>
      </c>
      <c r="H19" s="2"/>
      <c r="I19" s="2"/>
      <c r="J19" s="2"/>
    </row>
    <row r="20">
      <c r="A20" s="3" t="s">
        <v>1</v>
      </c>
      <c r="B20" s="3" t="s">
        <v>2</v>
      </c>
      <c r="C20" s="4" t="s">
        <v>3</v>
      </c>
      <c r="D20" s="5" t="s">
        <v>4</v>
      </c>
      <c r="E20" s="5" t="s">
        <v>5</v>
      </c>
      <c r="F20" s="3" t="s">
        <v>6</v>
      </c>
      <c r="G20" s="5" t="s">
        <v>7</v>
      </c>
      <c r="H20" s="2" t="s">
        <v>33</v>
      </c>
      <c r="I20" s="2" t="s">
        <v>34</v>
      </c>
      <c r="J20" s="2"/>
    </row>
    <row r="21">
      <c r="A21" s="6"/>
      <c r="B21" s="7">
        <v>1.0</v>
      </c>
      <c r="C21" s="8">
        <v>309.769</v>
      </c>
      <c r="D21" s="9">
        <f>C35/C21</f>
        <v>0.833814875</v>
      </c>
      <c r="E21" s="9">
        <f t="shared" ref="E21:E32" si="1">1/D21</f>
        <v>1.199306981</v>
      </c>
      <c r="F21" s="6" t="s">
        <v>35</v>
      </c>
      <c r="G21" s="9">
        <f t="shared" ref="G21:G32" si="2">E21*700-750</f>
        <v>89.51488637</v>
      </c>
      <c r="H21" s="8">
        <v>309.769</v>
      </c>
      <c r="I21" s="11">
        <v>307.0</v>
      </c>
      <c r="J21" s="2"/>
    </row>
    <row r="22">
      <c r="B22" s="7">
        <v>2.0</v>
      </c>
      <c r="C22" s="8">
        <v>319.439</v>
      </c>
      <c r="D22" s="9">
        <f>C35/C22</f>
        <v>0.8085737809</v>
      </c>
      <c r="E22" s="9">
        <f t="shared" si="1"/>
        <v>1.236745519</v>
      </c>
      <c r="F22" s="6" t="s">
        <v>36</v>
      </c>
      <c r="G22" s="9">
        <f t="shared" si="2"/>
        <v>115.721863</v>
      </c>
      <c r="H22" s="8">
        <v>319.439</v>
      </c>
      <c r="I22" s="11">
        <v>334.0</v>
      </c>
      <c r="J22" s="2"/>
    </row>
    <row r="23">
      <c r="B23" s="7">
        <v>3.0</v>
      </c>
      <c r="C23" s="8">
        <v>314.735</v>
      </c>
      <c r="D23" s="9">
        <f>C35/C23</f>
        <v>0.8206586493</v>
      </c>
      <c r="E23" s="9">
        <f t="shared" si="1"/>
        <v>1.218533431</v>
      </c>
      <c r="F23" s="6" t="s">
        <v>37</v>
      </c>
      <c r="G23" s="9">
        <f t="shared" si="2"/>
        <v>102.973402</v>
      </c>
      <c r="H23" s="8">
        <v>314.735</v>
      </c>
      <c r="I23" s="11">
        <v>332.0</v>
      </c>
      <c r="J23" s="2"/>
    </row>
    <row r="24">
      <c r="B24" s="7">
        <v>4.0</v>
      </c>
      <c r="C24" s="8">
        <v>351.572</v>
      </c>
      <c r="D24" s="9">
        <f>C35/C24</f>
        <v>0.7346717031</v>
      </c>
      <c r="E24" s="9">
        <f t="shared" si="1"/>
        <v>1.361152193</v>
      </c>
      <c r="F24" s="6" t="s">
        <v>38</v>
      </c>
      <c r="G24" s="9">
        <f t="shared" si="2"/>
        <v>202.8065353</v>
      </c>
      <c r="H24" s="8">
        <v>351.572</v>
      </c>
      <c r="I24" s="11">
        <v>361.0</v>
      </c>
      <c r="J24" s="2"/>
    </row>
    <row r="25">
      <c r="B25" s="7">
        <v>5.0</v>
      </c>
      <c r="C25" s="8">
        <v>381.596</v>
      </c>
      <c r="D25" s="9">
        <f>C35/C25</f>
        <v>0.6768676821</v>
      </c>
      <c r="E25" s="9">
        <f t="shared" si="1"/>
        <v>1.477393627</v>
      </c>
      <c r="F25" s="6" t="s">
        <v>39</v>
      </c>
      <c r="G25" s="9">
        <f t="shared" si="2"/>
        <v>284.1755391</v>
      </c>
      <c r="H25" s="8">
        <v>381.596</v>
      </c>
      <c r="I25" s="11">
        <v>360.0</v>
      </c>
      <c r="J25" s="2"/>
    </row>
    <row r="26">
      <c r="B26" s="7">
        <v>6.0</v>
      </c>
      <c r="C26" s="8">
        <v>358.958</v>
      </c>
      <c r="D26" s="9">
        <f>C35/C26</f>
        <v>0.719554934</v>
      </c>
      <c r="E26" s="9">
        <f t="shared" si="1"/>
        <v>1.389747958</v>
      </c>
      <c r="F26" s="6" t="s">
        <v>40</v>
      </c>
      <c r="G26" s="9">
        <f t="shared" si="2"/>
        <v>222.8235704</v>
      </c>
      <c r="H26" s="8">
        <v>358.958</v>
      </c>
      <c r="I26" s="11">
        <v>351.0</v>
      </c>
      <c r="J26" s="2"/>
    </row>
    <row r="27">
      <c r="B27" s="7">
        <v>7.0</v>
      </c>
      <c r="C27" s="8">
        <v>392.708</v>
      </c>
      <c r="D27" s="9">
        <f>C35/C27</f>
        <v>0.6577151471</v>
      </c>
      <c r="E27" s="9">
        <f t="shared" si="1"/>
        <v>1.520415037</v>
      </c>
      <c r="F27" s="6" t="s">
        <v>41</v>
      </c>
      <c r="G27" s="9">
        <f t="shared" si="2"/>
        <v>314.2905262</v>
      </c>
      <c r="H27" s="8">
        <v>392.708</v>
      </c>
      <c r="I27" s="11">
        <v>381.0</v>
      </c>
      <c r="J27" s="2"/>
    </row>
    <row r="28">
      <c r="B28" s="7">
        <v>8.0</v>
      </c>
      <c r="C28" s="8">
        <v>340.33</v>
      </c>
      <c r="D28" s="9">
        <f>C35/C28</f>
        <v>0.7589398525</v>
      </c>
      <c r="E28" s="9">
        <f t="shared" si="1"/>
        <v>1.317627473</v>
      </c>
      <c r="F28" s="6" t="s">
        <v>42</v>
      </c>
      <c r="G28" s="9">
        <f t="shared" si="2"/>
        <v>172.3392311</v>
      </c>
      <c r="H28" s="8">
        <v>340.33</v>
      </c>
      <c r="I28" s="11">
        <v>339.0</v>
      </c>
      <c r="J28" s="2"/>
    </row>
    <row r="29">
      <c r="A29" s="6"/>
      <c r="B29" s="7">
        <v>9.0</v>
      </c>
      <c r="C29" s="8">
        <v>327.874</v>
      </c>
      <c r="D29" s="9">
        <f>C35/C29</f>
        <v>0.787772132</v>
      </c>
      <c r="E29" s="9">
        <f t="shared" si="1"/>
        <v>1.269402609</v>
      </c>
      <c r="F29" s="6" t="s">
        <v>35</v>
      </c>
      <c r="G29" s="9">
        <f t="shared" si="2"/>
        <v>138.5818266</v>
      </c>
      <c r="H29" s="8">
        <v>327.874</v>
      </c>
      <c r="I29" s="11">
        <v>315.0</v>
      </c>
      <c r="J29" s="2"/>
    </row>
    <row r="30">
      <c r="B30" s="7">
        <v>10.0</v>
      </c>
      <c r="C30" s="8">
        <v>305.166</v>
      </c>
      <c r="D30" s="9">
        <f>C35/C30</f>
        <v>0.8463917999</v>
      </c>
      <c r="E30" s="9">
        <f t="shared" si="1"/>
        <v>1.181485927</v>
      </c>
      <c r="F30" s="6" t="s">
        <v>36</v>
      </c>
      <c r="G30" s="9">
        <f t="shared" si="2"/>
        <v>77.04014867</v>
      </c>
      <c r="H30" s="8">
        <v>305.166</v>
      </c>
      <c r="I30" s="11">
        <v>286.0</v>
      </c>
      <c r="J30" s="2"/>
    </row>
    <row r="31">
      <c r="B31" s="7">
        <v>11.0</v>
      </c>
      <c r="C31" s="8">
        <v>278.588</v>
      </c>
      <c r="D31" s="9">
        <f>C35/C31</f>
        <v>0.9271397189</v>
      </c>
      <c r="E31" s="9">
        <f t="shared" si="1"/>
        <v>1.078586085</v>
      </c>
      <c r="F31" s="6" t="s">
        <v>37</v>
      </c>
      <c r="G31" s="9">
        <f t="shared" si="2"/>
        <v>5.010259786</v>
      </c>
      <c r="H31" s="8">
        <v>278.588</v>
      </c>
      <c r="I31" s="11">
        <v>299.0</v>
      </c>
      <c r="J31" s="2"/>
    </row>
    <row r="32">
      <c r="B32" s="7">
        <v>12.0</v>
      </c>
      <c r="C32" s="8">
        <v>321.0</v>
      </c>
      <c r="D32" s="9">
        <f>C35/C32</f>
        <v>0.8046417445</v>
      </c>
      <c r="E32" s="9">
        <f t="shared" si="1"/>
        <v>1.242789113</v>
      </c>
      <c r="F32" s="6" t="s">
        <v>38</v>
      </c>
      <c r="G32" s="9">
        <f t="shared" si="2"/>
        <v>119.9523791</v>
      </c>
      <c r="H32" s="8">
        <v>293.079</v>
      </c>
      <c r="I32" s="11">
        <v>321.0</v>
      </c>
      <c r="J32" s="2"/>
    </row>
    <row r="33">
      <c r="B33" s="7">
        <v>13.0</v>
      </c>
      <c r="C33" s="8">
        <v>0.0</v>
      </c>
      <c r="D33" s="9">
        <v>0.0</v>
      </c>
      <c r="E33" s="9">
        <v>0.0</v>
      </c>
      <c r="F33" s="6" t="s">
        <v>39</v>
      </c>
      <c r="G33" s="10" t="s">
        <v>15</v>
      </c>
      <c r="H33" s="8">
        <v>0.0</v>
      </c>
      <c r="I33" s="2"/>
      <c r="J33" s="2"/>
    </row>
    <row r="34">
      <c r="B34" s="7">
        <v>14.0</v>
      </c>
      <c r="C34" s="8">
        <v>314.244</v>
      </c>
      <c r="D34" s="9">
        <f>C35/C34</f>
        <v>0.8219409122</v>
      </c>
      <c r="E34" s="9">
        <f>1/D34</f>
        <v>1.216632467</v>
      </c>
      <c r="F34" s="6" t="s">
        <v>40</v>
      </c>
      <c r="G34" s="9">
        <f>E34*700-750</f>
        <v>101.6427272</v>
      </c>
      <c r="H34" s="8">
        <v>314.244</v>
      </c>
      <c r="I34" s="11">
        <v>321.0</v>
      </c>
      <c r="J34" s="2"/>
    </row>
    <row r="35">
      <c r="B35" s="7">
        <v>15.0</v>
      </c>
      <c r="C35" s="8">
        <v>258.29</v>
      </c>
      <c r="D35" s="9">
        <v>1.0</v>
      </c>
      <c r="E35" s="9">
        <v>1.0</v>
      </c>
      <c r="F35" s="6" t="s">
        <v>41</v>
      </c>
      <c r="G35" s="10" t="s">
        <v>43</v>
      </c>
      <c r="H35" s="8">
        <v>258.29</v>
      </c>
      <c r="I35" s="11">
        <v>260.0</v>
      </c>
      <c r="J35" s="2"/>
    </row>
    <row r="36">
      <c r="B36" s="7">
        <v>16.0</v>
      </c>
      <c r="C36" s="8">
        <v>0.0</v>
      </c>
      <c r="D36" s="9">
        <v>0.0</v>
      </c>
      <c r="E36" s="9">
        <v>0.0</v>
      </c>
      <c r="F36" s="6" t="s">
        <v>42</v>
      </c>
      <c r="G36" s="10" t="s">
        <v>15</v>
      </c>
      <c r="H36" s="8">
        <v>0.0</v>
      </c>
      <c r="I36" s="2"/>
      <c r="J36" s="2"/>
    </row>
    <row r="37">
      <c r="A37" s="1" t="s">
        <v>44</v>
      </c>
      <c r="H37" s="2"/>
      <c r="I37" s="2"/>
      <c r="J37" s="2"/>
    </row>
    <row r="38">
      <c r="A38" s="3" t="s">
        <v>1</v>
      </c>
      <c r="B38" s="3" t="s">
        <v>2</v>
      </c>
      <c r="C38" s="4" t="s">
        <v>3</v>
      </c>
      <c r="D38" s="5" t="s">
        <v>4</v>
      </c>
      <c r="E38" s="5" t="s">
        <v>5</v>
      </c>
      <c r="F38" s="3" t="s">
        <v>6</v>
      </c>
      <c r="G38" s="5" t="s">
        <v>7</v>
      </c>
      <c r="H38" s="2" t="s">
        <v>33</v>
      </c>
      <c r="I38" s="2" t="s">
        <v>34</v>
      </c>
      <c r="J38" s="2"/>
    </row>
    <row r="39">
      <c r="A39" s="6"/>
      <c r="B39" s="7">
        <v>1.0</v>
      </c>
      <c r="C39" s="8">
        <v>187.062</v>
      </c>
      <c r="D39" s="9">
        <f>C47/C39</f>
        <v>0.9126973944</v>
      </c>
      <c r="E39" s="9">
        <f t="shared" ref="E39:E41" si="3">1/D39</f>
        <v>1.095653396</v>
      </c>
      <c r="F39" s="6" t="s">
        <v>45</v>
      </c>
      <c r="G39" s="9">
        <f t="shared" ref="G39:G41" si="4">E39*800-850</f>
        <v>26.52271702</v>
      </c>
      <c r="H39" s="8">
        <v>187.062</v>
      </c>
      <c r="I39" s="11">
        <v>180.0</v>
      </c>
      <c r="J39" s="2"/>
    </row>
    <row r="40">
      <c r="B40" s="7">
        <v>2.0</v>
      </c>
      <c r="C40" s="8">
        <v>194.075</v>
      </c>
      <c r="D40" s="9">
        <f>C47/C40</f>
        <v>0.8797166044</v>
      </c>
      <c r="E40" s="9">
        <f t="shared" si="3"/>
        <v>1.136729709</v>
      </c>
      <c r="F40" s="6" t="s">
        <v>46</v>
      </c>
      <c r="G40" s="9">
        <f t="shared" si="4"/>
        <v>59.38376745</v>
      </c>
      <c r="H40" s="8">
        <v>194.075</v>
      </c>
      <c r="I40" s="11">
        <v>196.0</v>
      </c>
      <c r="J40" s="2"/>
    </row>
    <row r="41">
      <c r="B41" s="7">
        <v>3.0</v>
      </c>
      <c r="C41" s="8">
        <v>204.537</v>
      </c>
      <c r="D41" s="9">
        <f>C47/C41</f>
        <v>0.8347193906</v>
      </c>
      <c r="E41" s="9">
        <f t="shared" si="3"/>
        <v>1.198007392</v>
      </c>
      <c r="F41" s="6" t="s">
        <v>47</v>
      </c>
      <c r="G41" s="9">
        <f t="shared" si="4"/>
        <v>108.4059134</v>
      </c>
      <c r="H41" s="8">
        <v>204.537</v>
      </c>
      <c r="I41" s="11">
        <v>192.0</v>
      </c>
      <c r="J41" s="2"/>
    </row>
    <row r="42">
      <c r="B42" s="7">
        <v>4.0</v>
      </c>
      <c r="C42" s="8">
        <v>0.0</v>
      </c>
      <c r="D42" s="9">
        <v>0.0</v>
      </c>
      <c r="E42" s="9">
        <v>0.0</v>
      </c>
      <c r="F42" s="6" t="s">
        <v>48</v>
      </c>
      <c r="G42" s="10" t="s">
        <v>43</v>
      </c>
      <c r="H42" s="8">
        <v>0.0</v>
      </c>
      <c r="I42" s="2"/>
      <c r="J42" s="2"/>
    </row>
    <row r="43">
      <c r="B43" s="7">
        <v>5.0</v>
      </c>
      <c r="C43" s="8">
        <v>0.0</v>
      </c>
      <c r="D43" s="9">
        <v>0.0</v>
      </c>
      <c r="E43" s="9">
        <v>0.0</v>
      </c>
      <c r="F43" s="6" t="s">
        <v>49</v>
      </c>
      <c r="G43" s="10" t="s">
        <v>43</v>
      </c>
      <c r="H43" s="8">
        <v>0.0</v>
      </c>
      <c r="I43" s="2"/>
      <c r="J43" s="2"/>
    </row>
    <row r="44">
      <c r="B44" s="7">
        <v>6.0</v>
      </c>
      <c r="C44" s="8">
        <v>222.611</v>
      </c>
      <c r="D44" s="9">
        <f>C47/C44</f>
        <v>0.766947725</v>
      </c>
      <c r="E44" s="9">
        <f t="shared" ref="E44:E53" si="5">1/D44</f>
        <v>1.30386983</v>
      </c>
      <c r="F44" s="6" t="s">
        <v>50</v>
      </c>
      <c r="G44" s="9">
        <f t="shared" ref="G44:G45" si="6">E44*800-850</f>
        <v>193.0958643</v>
      </c>
      <c r="H44" s="8">
        <v>222.611</v>
      </c>
      <c r="I44" s="11">
        <v>212.0</v>
      </c>
      <c r="J44" s="2"/>
    </row>
    <row r="45">
      <c r="B45" s="7">
        <v>7.0</v>
      </c>
      <c r="C45" s="8">
        <v>184.111</v>
      </c>
      <c r="D45" s="9">
        <f>C47/C45</f>
        <v>0.9273264498</v>
      </c>
      <c r="E45" s="9">
        <f t="shared" si="5"/>
        <v>1.078368896</v>
      </c>
      <c r="F45" s="6" t="s">
        <v>51</v>
      </c>
      <c r="G45" s="9">
        <f t="shared" si="6"/>
        <v>12.69511688</v>
      </c>
      <c r="H45" s="8">
        <v>184.111</v>
      </c>
      <c r="I45" s="11">
        <v>196.0</v>
      </c>
      <c r="J45" s="2"/>
    </row>
    <row r="46">
      <c r="B46" s="7">
        <v>8.0</v>
      </c>
      <c r="C46" s="8">
        <v>178.25</v>
      </c>
      <c r="D46" s="9">
        <f>C47/C46</f>
        <v>0.9578176718</v>
      </c>
      <c r="E46" s="9">
        <f t="shared" si="5"/>
        <v>1.04404004</v>
      </c>
      <c r="F46" s="6" t="s">
        <v>52</v>
      </c>
      <c r="G46" s="10" t="s">
        <v>43</v>
      </c>
      <c r="H46" s="8">
        <v>178.25</v>
      </c>
      <c r="I46" s="11">
        <v>181.0</v>
      </c>
      <c r="J46" s="2"/>
    </row>
    <row r="47">
      <c r="A47" s="6"/>
      <c r="B47" s="7">
        <v>9.0</v>
      </c>
      <c r="C47" s="8">
        <v>170.731</v>
      </c>
      <c r="D47" s="9">
        <f>C47/C47</f>
        <v>1</v>
      </c>
      <c r="E47" s="9">
        <f t="shared" si="5"/>
        <v>1</v>
      </c>
      <c r="F47" s="6" t="s">
        <v>45</v>
      </c>
      <c r="G47" s="10" t="s">
        <v>43</v>
      </c>
      <c r="H47" s="8">
        <v>170.731</v>
      </c>
      <c r="I47" s="11">
        <v>177.0</v>
      </c>
      <c r="J47" s="2"/>
    </row>
    <row r="48">
      <c r="B48" s="7">
        <v>10.0</v>
      </c>
      <c r="C48" s="8">
        <v>247.092</v>
      </c>
      <c r="D48" s="9">
        <f>C47/C48</f>
        <v>0.6909612614</v>
      </c>
      <c r="E48" s="9">
        <f t="shared" si="5"/>
        <v>1.447259139</v>
      </c>
      <c r="F48" s="6" t="s">
        <v>46</v>
      </c>
      <c r="G48" s="9">
        <f t="shared" ref="G48:G50" si="7">E48*800-850</f>
        <v>307.8073109</v>
      </c>
      <c r="H48" s="8">
        <v>247.092</v>
      </c>
      <c r="I48" s="11">
        <v>265.0</v>
      </c>
      <c r="J48" s="2"/>
    </row>
    <row r="49">
      <c r="B49" s="7">
        <v>11.0</v>
      </c>
      <c r="C49" s="8">
        <v>255.306</v>
      </c>
      <c r="D49" s="9">
        <f>C47/C49</f>
        <v>0.6687308563</v>
      </c>
      <c r="E49" s="9">
        <f t="shared" si="5"/>
        <v>1.495369909</v>
      </c>
      <c r="F49" s="6" t="s">
        <v>47</v>
      </c>
      <c r="G49" s="9">
        <f t="shared" si="7"/>
        <v>346.2959275</v>
      </c>
      <c r="H49" s="8">
        <v>255.306</v>
      </c>
      <c r="I49" s="11">
        <v>251.0</v>
      </c>
      <c r="J49" s="2"/>
    </row>
    <row r="50">
      <c r="B50" s="7">
        <v>12.0</v>
      </c>
      <c r="C50" s="8">
        <v>186.072</v>
      </c>
      <c r="D50" s="9">
        <f>C47/C50</f>
        <v>0.9175534202</v>
      </c>
      <c r="E50" s="9">
        <f t="shared" si="5"/>
        <v>1.089854801</v>
      </c>
      <c r="F50" s="6" t="s">
        <v>48</v>
      </c>
      <c r="G50" s="9">
        <f t="shared" si="7"/>
        <v>21.88384066</v>
      </c>
      <c r="H50" s="8">
        <v>186.072</v>
      </c>
      <c r="I50" s="11">
        <v>186.0</v>
      </c>
      <c r="J50" s="2"/>
    </row>
    <row r="51">
      <c r="B51" s="7">
        <v>13.0</v>
      </c>
      <c r="C51" s="8">
        <v>181.557</v>
      </c>
      <c r="D51" s="9">
        <f>C47/C51</f>
        <v>0.9403713434</v>
      </c>
      <c r="E51" s="9">
        <f t="shared" si="5"/>
        <v>1.063409691</v>
      </c>
      <c r="F51" s="6" t="s">
        <v>49</v>
      </c>
      <c r="G51" s="10" t="s">
        <v>43</v>
      </c>
      <c r="H51" s="8">
        <v>181.557</v>
      </c>
      <c r="I51" s="11">
        <v>192.0</v>
      </c>
      <c r="J51" s="2"/>
    </row>
    <row r="52">
      <c r="B52" s="7">
        <v>14.0</v>
      </c>
      <c r="C52" s="8">
        <v>206.177</v>
      </c>
      <c r="D52" s="9">
        <f>C47/C52</f>
        <v>0.8280797567</v>
      </c>
      <c r="E52" s="9">
        <f t="shared" si="5"/>
        <v>1.207613146</v>
      </c>
      <c r="F52" s="6" t="s">
        <v>50</v>
      </c>
      <c r="G52" s="9">
        <f t="shared" ref="G52:G53" si="8">E52*800-850</f>
        <v>116.0905167</v>
      </c>
      <c r="H52" s="8">
        <v>206.177</v>
      </c>
      <c r="I52" s="11">
        <v>217.0</v>
      </c>
      <c r="J52" s="2"/>
    </row>
    <row r="53">
      <c r="B53" s="7">
        <v>15.0</v>
      </c>
      <c r="C53" s="8">
        <v>185.906</v>
      </c>
      <c r="D53" s="9">
        <f>C47/C53</f>
        <v>0.918372726</v>
      </c>
      <c r="E53" s="9">
        <f t="shared" si="5"/>
        <v>1.088882511</v>
      </c>
      <c r="F53" s="6" t="s">
        <v>51</v>
      </c>
      <c r="G53" s="9">
        <f t="shared" si="8"/>
        <v>21.10600887</v>
      </c>
      <c r="H53" s="8">
        <v>185.906</v>
      </c>
      <c r="I53" s="11">
        <v>195.0</v>
      </c>
      <c r="J53" s="2"/>
    </row>
    <row r="54">
      <c r="B54" s="7">
        <v>16.0</v>
      </c>
      <c r="C54" s="12">
        <v>110.622</v>
      </c>
      <c r="D54" s="9" t="s">
        <v>53</v>
      </c>
      <c r="E54" s="9" t="s">
        <v>53</v>
      </c>
      <c r="F54" s="6" t="s">
        <v>52</v>
      </c>
      <c r="G54" s="10" t="s">
        <v>43</v>
      </c>
      <c r="H54" s="12">
        <v>110.622</v>
      </c>
      <c r="I54" s="2"/>
      <c r="J54" s="2"/>
    </row>
    <row r="55">
      <c r="A55" s="1" t="s">
        <v>54</v>
      </c>
      <c r="H55" s="2"/>
      <c r="I55" s="2"/>
      <c r="J55" s="2"/>
    </row>
    <row r="56">
      <c r="A56" s="3" t="s">
        <v>1</v>
      </c>
      <c r="B56" s="3" t="s">
        <v>2</v>
      </c>
      <c r="C56" s="4" t="s">
        <v>3</v>
      </c>
      <c r="D56" s="5" t="s">
        <v>4</v>
      </c>
      <c r="E56" s="5" t="s">
        <v>5</v>
      </c>
      <c r="F56" s="3" t="s">
        <v>6</v>
      </c>
      <c r="G56" s="5" t="s">
        <v>7</v>
      </c>
      <c r="H56" s="2" t="s">
        <v>33</v>
      </c>
      <c r="I56" s="2" t="s">
        <v>34</v>
      </c>
      <c r="J56" s="2"/>
    </row>
    <row r="57">
      <c r="A57" s="6"/>
      <c r="B57" s="7">
        <v>1.0</v>
      </c>
      <c r="C57" s="8">
        <v>162.773</v>
      </c>
      <c r="D57" s="9">
        <f>C58/C57</f>
        <v>0.8969607982</v>
      </c>
      <c r="E57" s="9">
        <f t="shared" ref="E57:E59" si="9">1/D57</f>
        <v>1.114875926</v>
      </c>
      <c r="F57" s="7">
        <v>3000.0</v>
      </c>
      <c r="G57" s="9">
        <f>E57*3000-3050</f>
        <v>294.6277765</v>
      </c>
      <c r="H57" s="8">
        <v>162.773</v>
      </c>
      <c r="I57" s="11">
        <v>163.0</v>
      </c>
      <c r="J57" s="2"/>
    </row>
    <row r="58">
      <c r="B58" s="7">
        <v>2.0</v>
      </c>
      <c r="C58" s="8">
        <v>146.001</v>
      </c>
      <c r="D58" s="9">
        <f>C58/C58</f>
        <v>1</v>
      </c>
      <c r="E58" s="9">
        <f t="shared" si="9"/>
        <v>1</v>
      </c>
      <c r="F58" s="7">
        <v>3000.0</v>
      </c>
      <c r="G58" s="10" t="s">
        <v>43</v>
      </c>
      <c r="H58" s="8">
        <v>146.001</v>
      </c>
      <c r="I58" s="11">
        <v>149.0</v>
      </c>
      <c r="J58" s="2"/>
    </row>
    <row r="59">
      <c r="B59" s="7">
        <v>3.0</v>
      </c>
      <c r="C59" s="8">
        <v>161.039</v>
      </c>
      <c r="D59" s="9">
        <f>C58/C59</f>
        <v>0.9066188936</v>
      </c>
      <c r="E59" s="9">
        <f t="shared" si="9"/>
        <v>1.102999295</v>
      </c>
      <c r="F59" s="7">
        <v>3000.0</v>
      </c>
      <c r="G59" s="9">
        <f>E59*3000-3050</f>
        <v>258.9978836</v>
      </c>
      <c r="H59" s="8">
        <v>161.039</v>
      </c>
      <c r="I59" s="11">
        <v>169.0</v>
      </c>
      <c r="J59" s="2"/>
    </row>
    <row r="60">
      <c r="B60" s="7">
        <v>4.0</v>
      </c>
      <c r="C60" s="8">
        <v>0.0</v>
      </c>
      <c r="D60" s="9">
        <v>0.0</v>
      </c>
      <c r="E60" s="9">
        <v>0.0</v>
      </c>
      <c r="F60" s="7">
        <v>3000.0</v>
      </c>
      <c r="G60" s="10" t="s">
        <v>15</v>
      </c>
      <c r="H60" s="8">
        <v>0.0</v>
      </c>
      <c r="I60" s="2"/>
      <c r="J60" s="2"/>
    </row>
    <row r="61">
      <c r="B61" s="7">
        <v>5.0</v>
      </c>
      <c r="C61" s="8">
        <v>312.454</v>
      </c>
      <c r="D61" s="9">
        <f>C58/C61</f>
        <v>0.4672719824</v>
      </c>
      <c r="E61" s="9">
        <f t="shared" ref="E61:E63" si="10">1/D61</f>
        <v>2.140081232</v>
      </c>
      <c r="F61" s="7">
        <v>3000.0</v>
      </c>
      <c r="G61" s="9">
        <f t="shared" ref="G61:G63" si="11">E61*3000-3050</f>
        <v>3370.243697</v>
      </c>
      <c r="H61" s="8">
        <v>312.454</v>
      </c>
      <c r="I61" s="11">
        <v>312.0</v>
      </c>
      <c r="J61" s="13" t="s">
        <v>55</v>
      </c>
    </row>
    <row r="62">
      <c r="B62" s="7">
        <v>6.0</v>
      </c>
      <c r="C62" s="8">
        <v>215.948</v>
      </c>
      <c r="D62" s="9">
        <f>C58/C62</f>
        <v>0.6760933188</v>
      </c>
      <c r="E62" s="9">
        <f t="shared" si="10"/>
        <v>1.47908576</v>
      </c>
      <c r="F62" s="7">
        <v>3000.0</v>
      </c>
      <c r="G62" s="9">
        <f t="shared" si="11"/>
        <v>1387.257279</v>
      </c>
      <c r="H62" s="8">
        <v>215.948</v>
      </c>
      <c r="I62" s="11">
        <v>211.0</v>
      </c>
      <c r="J62" s="2"/>
    </row>
    <row r="63">
      <c r="B63" s="7">
        <v>7.0</v>
      </c>
      <c r="C63" s="8">
        <v>182.061</v>
      </c>
      <c r="D63" s="9">
        <f>C58/C63</f>
        <v>0.8019345165</v>
      </c>
      <c r="E63" s="9">
        <f t="shared" si="10"/>
        <v>1.24698461</v>
      </c>
      <c r="F63" s="7">
        <v>3000.0</v>
      </c>
      <c r="G63" s="9">
        <f t="shared" si="11"/>
        <v>690.9538291</v>
      </c>
      <c r="H63" s="8">
        <v>182.061</v>
      </c>
      <c r="I63" s="11">
        <v>177.0</v>
      </c>
      <c r="J63" s="2"/>
    </row>
    <row r="64">
      <c r="B64" s="7">
        <v>8.0</v>
      </c>
      <c r="C64" s="8">
        <v>0.0</v>
      </c>
      <c r="D64" s="9">
        <v>0.0</v>
      </c>
      <c r="E64" s="9">
        <v>0.0</v>
      </c>
      <c r="F64" s="7">
        <v>3000.0</v>
      </c>
      <c r="G64" s="10" t="s">
        <v>15</v>
      </c>
      <c r="H64" s="8">
        <v>0.0</v>
      </c>
      <c r="I64" s="2"/>
      <c r="J64" s="2"/>
    </row>
    <row r="65">
      <c r="A65" s="6"/>
      <c r="B65" s="7">
        <v>9.0</v>
      </c>
      <c r="C65" s="8">
        <v>184.325</v>
      </c>
      <c r="D65" s="9">
        <f>C58/C65</f>
        <v>0.7920846331</v>
      </c>
      <c r="E65" s="9">
        <f t="shared" ref="E65:E72" si="12">1/D65</f>
        <v>1.262491353</v>
      </c>
      <c r="F65" s="7">
        <v>3000.0</v>
      </c>
      <c r="G65" s="9">
        <f t="shared" ref="G65:G72" si="13">E65*3000-3050</f>
        <v>737.4740584</v>
      </c>
      <c r="H65" s="8">
        <v>184.325</v>
      </c>
      <c r="I65" s="11">
        <v>191.0</v>
      </c>
      <c r="J65" s="2"/>
    </row>
    <row r="66">
      <c r="B66" s="7">
        <v>10.0</v>
      </c>
      <c r="C66" s="8">
        <v>205.723</v>
      </c>
      <c r="D66" s="9">
        <f>C58/C66</f>
        <v>0.7096970198</v>
      </c>
      <c r="E66" s="9">
        <f t="shared" si="12"/>
        <v>1.409051993</v>
      </c>
      <c r="F66" s="7">
        <v>3000.0</v>
      </c>
      <c r="G66" s="9">
        <f t="shared" si="13"/>
        <v>1177.155978</v>
      </c>
      <c r="H66" s="8">
        <v>205.723</v>
      </c>
      <c r="I66" s="11">
        <v>195.0</v>
      </c>
      <c r="J66" s="2"/>
    </row>
    <row r="67">
      <c r="B67" s="7">
        <v>11.0</v>
      </c>
      <c r="C67" s="8">
        <v>227.219</v>
      </c>
      <c r="D67" s="9">
        <f>C58/C67</f>
        <v>0.6425563003</v>
      </c>
      <c r="E67" s="9">
        <f t="shared" si="12"/>
        <v>1.556283861</v>
      </c>
      <c r="F67" s="7">
        <v>3000.0</v>
      </c>
      <c r="G67" s="9">
        <f t="shared" si="13"/>
        <v>1618.851583</v>
      </c>
      <c r="H67" s="8">
        <v>227.219</v>
      </c>
      <c r="I67" s="11">
        <v>212.0</v>
      </c>
      <c r="J67" s="2"/>
    </row>
    <row r="68">
      <c r="B68" s="7">
        <v>12.0</v>
      </c>
      <c r="C68" s="8">
        <v>179.952</v>
      </c>
      <c r="D68" s="9">
        <f>C58/C68</f>
        <v>0.8113330221</v>
      </c>
      <c r="E68" s="9">
        <f t="shared" si="12"/>
        <v>1.232539503</v>
      </c>
      <c r="F68" s="7">
        <v>3000.0</v>
      </c>
      <c r="G68" s="9">
        <f t="shared" si="13"/>
        <v>647.6185095</v>
      </c>
      <c r="H68" s="8">
        <v>179.952</v>
      </c>
      <c r="I68" s="11">
        <v>186.0</v>
      </c>
      <c r="J68" s="2"/>
    </row>
    <row r="69">
      <c r="B69" s="7">
        <v>13.0</v>
      </c>
      <c r="C69" s="8">
        <v>177.68</v>
      </c>
      <c r="D69" s="9">
        <f>C58/C69</f>
        <v>0.8217075642</v>
      </c>
      <c r="E69" s="9">
        <f t="shared" si="12"/>
        <v>1.216977966</v>
      </c>
      <c r="F69" s="7">
        <v>3000.0</v>
      </c>
      <c r="G69" s="9">
        <f t="shared" si="13"/>
        <v>600.9338977</v>
      </c>
      <c r="H69" s="8">
        <v>177.68</v>
      </c>
      <c r="I69" s="11">
        <v>189.0</v>
      </c>
      <c r="J69" s="2"/>
    </row>
    <row r="70">
      <c r="B70" s="7">
        <v>14.0</v>
      </c>
      <c r="C70" s="8">
        <v>160.598</v>
      </c>
      <c r="D70" s="9">
        <f>C58/C70</f>
        <v>0.9091084571</v>
      </c>
      <c r="E70" s="9">
        <f t="shared" si="12"/>
        <v>1.099978767</v>
      </c>
      <c r="F70" s="7">
        <v>3000.0</v>
      </c>
      <c r="G70" s="9">
        <f t="shared" si="13"/>
        <v>249.9363018</v>
      </c>
      <c r="H70" s="8">
        <v>160.598</v>
      </c>
      <c r="I70" s="11">
        <v>171.0</v>
      </c>
      <c r="J70" s="2"/>
    </row>
    <row r="71">
      <c r="B71" s="7">
        <v>15.0</v>
      </c>
      <c r="C71" s="8">
        <v>148.539</v>
      </c>
      <c r="D71" s="9">
        <f>C58/C71</f>
        <v>0.9829135783</v>
      </c>
      <c r="E71" s="9">
        <f t="shared" si="12"/>
        <v>1.017383443</v>
      </c>
      <c r="F71" s="7">
        <v>3000.0</v>
      </c>
      <c r="G71" s="9">
        <f t="shared" si="13"/>
        <v>2.150327737</v>
      </c>
      <c r="H71" s="8">
        <v>148.539</v>
      </c>
      <c r="I71" s="11">
        <v>147.0</v>
      </c>
      <c r="J71" s="2"/>
    </row>
    <row r="72">
      <c r="B72" s="7">
        <v>16.0</v>
      </c>
      <c r="C72" s="8">
        <v>149.641</v>
      </c>
      <c r="D72" s="9">
        <f>C58/C72</f>
        <v>0.9756751158</v>
      </c>
      <c r="E72" s="9">
        <f t="shared" si="12"/>
        <v>1.024931336</v>
      </c>
      <c r="F72" s="7">
        <v>3000.0</v>
      </c>
      <c r="G72" s="9">
        <f t="shared" si="13"/>
        <v>24.79400826</v>
      </c>
      <c r="H72" s="8">
        <v>149.641</v>
      </c>
      <c r="I72" s="11">
        <v>148.0</v>
      </c>
      <c r="J72" s="2"/>
    </row>
    <row r="73">
      <c r="A73" s="1" t="s">
        <v>56</v>
      </c>
      <c r="H73" s="2"/>
      <c r="I73" s="2"/>
      <c r="J73" s="2"/>
    </row>
    <row r="74">
      <c r="A74" s="3" t="s">
        <v>1</v>
      </c>
      <c r="B74" s="3" t="s">
        <v>2</v>
      </c>
      <c r="C74" s="4" t="s">
        <v>3</v>
      </c>
      <c r="D74" s="5" t="s">
        <v>4</v>
      </c>
      <c r="E74" s="5" t="s">
        <v>5</v>
      </c>
      <c r="F74" s="3" t="s">
        <v>6</v>
      </c>
      <c r="G74" s="5" t="s">
        <v>7</v>
      </c>
      <c r="H74" s="2" t="s">
        <v>33</v>
      </c>
      <c r="I74" s="2" t="s">
        <v>34</v>
      </c>
      <c r="J74" s="2"/>
    </row>
    <row r="75">
      <c r="A75" s="6"/>
      <c r="B75" s="7">
        <v>1.0</v>
      </c>
      <c r="C75" s="8">
        <v>286.111</v>
      </c>
      <c r="D75" s="9">
        <f>C83/C75</f>
        <v>0.8486216888</v>
      </c>
      <c r="E75" s="9">
        <f>1/D75</f>
        <v>1.178381384</v>
      </c>
      <c r="F75" s="7">
        <v>1000.0</v>
      </c>
      <c r="G75" s="9">
        <f>E75*1000-1050</f>
        <v>128.3813839</v>
      </c>
      <c r="H75" s="8">
        <v>286.111</v>
      </c>
      <c r="I75" s="11">
        <v>279.0</v>
      </c>
      <c r="J75" s="2"/>
    </row>
    <row r="76">
      <c r="B76" s="7">
        <v>2.0</v>
      </c>
      <c r="C76" s="8">
        <v>0.0</v>
      </c>
      <c r="D76" s="9">
        <v>0.0</v>
      </c>
      <c r="E76" s="9">
        <v>0.0</v>
      </c>
      <c r="F76" s="6" t="s">
        <v>15</v>
      </c>
      <c r="G76" s="10" t="s">
        <v>15</v>
      </c>
      <c r="H76" s="8">
        <v>0.0</v>
      </c>
      <c r="I76" s="2"/>
      <c r="J76" s="2"/>
    </row>
    <row r="77">
      <c r="B77" s="7">
        <v>3.0</v>
      </c>
      <c r="C77" s="8">
        <v>274.483</v>
      </c>
      <c r="D77" s="9">
        <f>C83/C77</f>
        <v>0.8845720864</v>
      </c>
      <c r="E77" s="9">
        <f t="shared" ref="E77:E84" si="14">1/D77</f>
        <v>1.130490115</v>
      </c>
      <c r="F77" s="7">
        <v>1000.0</v>
      </c>
      <c r="G77" s="9">
        <f t="shared" ref="G77:G82" si="15">E77*1000-1050</f>
        <v>80.49011532</v>
      </c>
      <c r="H77" s="8">
        <v>274.483</v>
      </c>
      <c r="I77" s="11">
        <v>274.0</v>
      </c>
      <c r="J77" s="2"/>
    </row>
    <row r="78">
      <c r="B78" s="7">
        <v>4.0</v>
      </c>
      <c r="C78" s="8">
        <v>256.261</v>
      </c>
      <c r="D78" s="9">
        <f>C83/C78</f>
        <v>0.9474715232</v>
      </c>
      <c r="E78" s="9">
        <f t="shared" si="14"/>
        <v>1.055440692</v>
      </c>
      <c r="F78" s="7">
        <v>1000.0</v>
      </c>
      <c r="G78" s="9">
        <f t="shared" si="15"/>
        <v>5.440691928</v>
      </c>
      <c r="H78" s="8">
        <v>256.261</v>
      </c>
      <c r="I78" s="11">
        <v>257.0</v>
      </c>
      <c r="J78" s="2"/>
    </row>
    <row r="79">
      <c r="B79" s="7">
        <v>5.0</v>
      </c>
      <c r="C79" s="8">
        <v>273.471</v>
      </c>
      <c r="D79" s="9">
        <f>C83/C79</f>
        <v>0.887845512</v>
      </c>
      <c r="E79" s="9">
        <f t="shared" si="14"/>
        <v>1.126322076</v>
      </c>
      <c r="F79" s="7">
        <v>1000.0</v>
      </c>
      <c r="G79" s="9">
        <f t="shared" si="15"/>
        <v>76.32207578</v>
      </c>
      <c r="H79" s="8">
        <v>273.471</v>
      </c>
      <c r="I79" s="11">
        <v>276.0</v>
      </c>
      <c r="J79" s="2"/>
    </row>
    <row r="80">
      <c r="B80" s="7">
        <v>6.0</v>
      </c>
      <c r="C80" s="8">
        <v>286.085</v>
      </c>
      <c r="D80" s="9">
        <f>C83/C80</f>
        <v>0.8486988133</v>
      </c>
      <c r="E80" s="9">
        <f t="shared" si="14"/>
        <v>1.1782743</v>
      </c>
      <c r="F80" s="7">
        <v>1000.0</v>
      </c>
      <c r="G80" s="9">
        <f t="shared" si="15"/>
        <v>128.2742998</v>
      </c>
      <c r="H80" s="8">
        <v>286.085</v>
      </c>
      <c r="I80" s="11">
        <v>292.0</v>
      </c>
      <c r="J80" s="2"/>
    </row>
    <row r="81">
      <c r="B81" s="7">
        <v>7.0</v>
      </c>
      <c r="C81" s="8">
        <v>345.99</v>
      </c>
      <c r="D81" s="9">
        <f>C83/C81</f>
        <v>0.701754386</v>
      </c>
      <c r="E81" s="9">
        <f t="shared" si="14"/>
        <v>1.425</v>
      </c>
      <c r="F81" s="7">
        <v>1000.0</v>
      </c>
      <c r="G81" s="9">
        <f t="shared" si="15"/>
        <v>375</v>
      </c>
      <c r="H81" s="8">
        <v>345.99</v>
      </c>
      <c r="I81" s="11">
        <v>344.0</v>
      </c>
      <c r="J81" s="2"/>
    </row>
    <row r="82">
      <c r="B82" s="7">
        <v>8.0</v>
      </c>
      <c r="C82" s="8">
        <v>277.275</v>
      </c>
      <c r="D82" s="9">
        <f>C83/C82</f>
        <v>0.8756649536</v>
      </c>
      <c r="E82" s="9">
        <f t="shared" si="14"/>
        <v>1.141989292</v>
      </c>
      <c r="F82" s="7">
        <v>1000.0</v>
      </c>
      <c r="G82" s="9">
        <f t="shared" si="15"/>
        <v>91.9892916</v>
      </c>
      <c r="H82" s="8">
        <v>277.275</v>
      </c>
      <c r="I82" s="11">
        <v>281.0</v>
      </c>
      <c r="J82" s="2"/>
    </row>
    <row r="83">
      <c r="A83" s="6"/>
      <c r="B83" s="7">
        <v>9.0</v>
      </c>
      <c r="C83" s="8">
        <v>242.8</v>
      </c>
      <c r="D83" s="9">
        <f>C83/C83</f>
        <v>1</v>
      </c>
      <c r="E83" s="9">
        <f t="shared" si="14"/>
        <v>1</v>
      </c>
      <c r="F83" s="6" t="s">
        <v>43</v>
      </c>
      <c r="G83" s="10" t="s">
        <v>43</v>
      </c>
      <c r="H83" s="8">
        <v>242.8</v>
      </c>
      <c r="I83" s="11">
        <v>225.0</v>
      </c>
      <c r="J83" s="2"/>
    </row>
    <row r="84">
      <c r="B84" s="7">
        <v>10.0</v>
      </c>
      <c r="C84" s="8">
        <v>296.072</v>
      </c>
      <c r="D84" s="9">
        <f>C83/C84</f>
        <v>0.8200707936</v>
      </c>
      <c r="E84" s="9">
        <f t="shared" si="14"/>
        <v>1.219406919</v>
      </c>
      <c r="F84" s="7">
        <v>1000.0</v>
      </c>
      <c r="G84" s="9">
        <f>E84*1000-1050</f>
        <v>169.4069193</v>
      </c>
      <c r="H84" s="8">
        <v>296.072</v>
      </c>
      <c r="I84" s="11">
        <v>299.0</v>
      </c>
      <c r="J84" s="2"/>
    </row>
    <row r="85">
      <c r="B85" s="7">
        <v>11.0</v>
      </c>
      <c r="C85" s="8">
        <v>0.0</v>
      </c>
      <c r="D85" s="9">
        <v>0.0</v>
      </c>
      <c r="E85" s="9">
        <v>0.0</v>
      </c>
      <c r="F85" s="6" t="s">
        <v>15</v>
      </c>
      <c r="G85" s="10" t="s">
        <v>15</v>
      </c>
      <c r="H85" s="8">
        <v>0.0</v>
      </c>
      <c r="I85" s="2"/>
      <c r="J85" s="2"/>
    </row>
    <row r="86">
      <c r="B86" s="7">
        <v>12.0</v>
      </c>
      <c r="C86" s="8">
        <v>264.398</v>
      </c>
      <c r="D86" s="9">
        <f>C83/C86</f>
        <v>0.918312544</v>
      </c>
      <c r="E86" s="9">
        <f t="shared" ref="E86:E90" si="16">1/D86</f>
        <v>1.088953871</v>
      </c>
      <c r="F86" s="7">
        <v>1000.0</v>
      </c>
      <c r="G86" s="9">
        <f t="shared" ref="G86:G87" si="17">E86*1000-1050</f>
        <v>38.9538715</v>
      </c>
      <c r="H86" s="8">
        <v>264.398</v>
      </c>
      <c r="I86" s="11">
        <v>275.0</v>
      </c>
      <c r="J86" s="2"/>
    </row>
    <row r="87">
      <c r="B87" s="7">
        <v>13.0</v>
      </c>
      <c r="C87" s="8">
        <v>311.069</v>
      </c>
      <c r="D87" s="9">
        <f>C83/C87</f>
        <v>0.7805342223</v>
      </c>
      <c r="E87" s="9">
        <f t="shared" si="16"/>
        <v>1.281173806</v>
      </c>
      <c r="F87" s="7">
        <v>1000.0</v>
      </c>
      <c r="G87" s="9">
        <f t="shared" si="17"/>
        <v>231.1738056</v>
      </c>
      <c r="H87" s="8">
        <v>311.069</v>
      </c>
      <c r="I87" s="11">
        <v>301.0</v>
      </c>
      <c r="J87" s="2"/>
    </row>
    <row r="88">
      <c r="B88" s="7">
        <v>14.0</v>
      </c>
      <c r="C88" s="8">
        <v>243.314</v>
      </c>
      <c r="D88" s="9">
        <f>C83/C88</f>
        <v>0.9978875034</v>
      </c>
      <c r="E88" s="9">
        <f t="shared" si="16"/>
        <v>1.002116969</v>
      </c>
      <c r="F88" s="6" t="s">
        <v>43</v>
      </c>
      <c r="G88" s="10" t="s">
        <v>43</v>
      </c>
      <c r="H88" s="8">
        <v>243.314</v>
      </c>
      <c r="I88" s="11">
        <v>245.0</v>
      </c>
      <c r="J88" s="2"/>
    </row>
    <row r="89">
      <c r="B89" s="7">
        <v>15.0</v>
      </c>
      <c r="C89" s="8">
        <v>280.711</v>
      </c>
      <c r="D89" s="9">
        <f>C83/C89</f>
        <v>0.8649465108</v>
      </c>
      <c r="E89" s="9">
        <f t="shared" si="16"/>
        <v>1.156140857</v>
      </c>
      <c r="F89" s="7">
        <v>1000.0</v>
      </c>
      <c r="G89" s="9">
        <f t="shared" ref="G89:G90" si="18">E89*1000-1050</f>
        <v>106.1408567</v>
      </c>
      <c r="H89" s="8">
        <v>280.711</v>
      </c>
      <c r="I89" s="11">
        <v>277.0</v>
      </c>
      <c r="J89" s="2"/>
    </row>
    <row r="90">
      <c r="B90" s="7">
        <v>16.0</v>
      </c>
      <c r="C90" s="8">
        <v>274.452</v>
      </c>
      <c r="D90" s="9">
        <f>C83/C90</f>
        <v>0.8846720009</v>
      </c>
      <c r="E90" s="9">
        <f t="shared" si="16"/>
        <v>1.130362438</v>
      </c>
      <c r="F90" s="7">
        <v>1000.0</v>
      </c>
      <c r="G90" s="9">
        <f t="shared" si="18"/>
        <v>80.36243822</v>
      </c>
      <c r="H90" s="8">
        <v>274.452</v>
      </c>
      <c r="I90" s="11">
        <v>289.0</v>
      </c>
      <c r="J90" s="2"/>
    </row>
    <row r="91">
      <c r="A91" s="1" t="s">
        <v>57</v>
      </c>
      <c r="H91" s="2"/>
      <c r="I91" s="2"/>
      <c r="J91" s="2"/>
    </row>
    <row r="92">
      <c r="A92" s="3" t="s">
        <v>1</v>
      </c>
      <c r="B92" s="3" t="s">
        <v>2</v>
      </c>
      <c r="C92" s="4" t="s">
        <v>3</v>
      </c>
      <c r="D92" s="5" t="s">
        <v>4</v>
      </c>
      <c r="E92" s="5" t="s">
        <v>5</v>
      </c>
      <c r="F92" s="3" t="s">
        <v>6</v>
      </c>
      <c r="G92" s="5" t="s">
        <v>7</v>
      </c>
      <c r="H92" s="2" t="s">
        <v>33</v>
      </c>
      <c r="I92" s="2" t="s">
        <v>34</v>
      </c>
      <c r="J92" s="2"/>
    </row>
    <row r="93">
      <c r="A93" s="6"/>
      <c r="B93" s="7">
        <v>1.0</v>
      </c>
      <c r="C93" s="8">
        <v>0.0</v>
      </c>
      <c r="D93" s="9">
        <v>0.0</v>
      </c>
      <c r="E93" s="9">
        <v>0.0</v>
      </c>
      <c r="F93" s="6" t="s">
        <v>15</v>
      </c>
      <c r="G93" s="10" t="s">
        <v>15</v>
      </c>
      <c r="H93" s="8">
        <v>0.0</v>
      </c>
      <c r="I93" s="2"/>
      <c r="J93" s="2"/>
    </row>
    <row r="94">
      <c r="B94" s="7">
        <v>2.0</v>
      </c>
      <c r="C94" s="8">
        <v>1004.0</v>
      </c>
      <c r="D94" s="9">
        <f>C101/C94</f>
        <v>0.3476095618</v>
      </c>
      <c r="E94" s="9">
        <f t="shared" ref="E94:E104" si="19">1/D94</f>
        <v>2.876790831</v>
      </c>
      <c r="F94" s="7">
        <v>2000.0</v>
      </c>
      <c r="G94" s="9">
        <f t="shared" ref="G94:G100" si="20">E94*2000-2050</f>
        <v>3703.581662</v>
      </c>
      <c r="H94" s="8">
        <v>736.19</v>
      </c>
      <c r="I94" s="11">
        <v>1082.0</v>
      </c>
      <c r="J94" s="13" t="s">
        <v>58</v>
      </c>
    </row>
    <row r="95">
      <c r="B95" s="7">
        <v>3.0</v>
      </c>
      <c r="C95" s="8">
        <v>544.0</v>
      </c>
      <c r="D95" s="9">
        <f>C101/C95</f>
        <v>0.6415441176</v>
      </c>
      <c r="E95" s="9">
        <f t="shared" si="19"/>
        <v>1.558739255</v>
      </c>
      <c r="F95" s="7">
        <v>2000.0</v>
      </c>
      <c r="G95" s="9">
        <f t="shared" si="20"/>
        <v>1067.47851</v>
      </c>
      <c r="H95" s="8">
        <v>522.305</v>
      </c>
      <c r="I95" s="11">
        <v>571.0</v>
      </c>
      <c r="J95" s="2"/>
    </row>
    <row r="96">
      <c r="B96" s="7">
        <v>4.0</v>
      </c>
      <c r="C96" s="8">
        <v>416.0</v>
      </c>
      <c r="D96" s="9">
        <f>C101/C96</f>
        <v>0.8389423077</v>
      </c>
      <c r="E96" s="9">
        <f t="shared" si="19"/>
        <v>1.191977077</v>
      </c>
      <c r="F96" s="7">
        <v>2000.0</v>
      </c>
      <c r="G96" s="9">
        <f t="shared" si="20"/>
        <v>333.9541547</v>
      </c>
      <c r="H96" s="8">
        <v>394.056</v>
      </c>
      <c r="I96" s="11">
        <v>423.0</v>
      </c>
      <c r="J96" s="2"/>
    </row>
    <row r="97">
      <c r="B97" s="7">
        <v>5.0</v>
      </c>
      <c r="C97" s="8">
        <v>555.0</v>
      </c>
      <c r="D97" s="9">
        <f>C101/C97</f>
        <v>0.6288288288</v>
      </c>
      <c r="E97" s="9">
        <f t="shared" si="19"/>
        <v>1.59025788</v>
      </c>
      <c r="F97" s="7">
        <v>2000.0</v>
      </c>
      <c r="G97" s="9">
        <f t="shared" si="20"/>
        <v>1130.515759</v>
      </c>
      <c r="H97" s="8">
        <v>522.806</v>
      </c>
      <c r="I97" s="11">
        <v>579.0</v>
      </c>
      <c r="J97" s="2"/>
    </row>
    <row r="98">
      <c r="B98" s="7">
        <v>6.0</v>
      </c>
      <c r="C98" s="8">
        <v>693.0</v>
      </c>
      <c r="D98" s="9">
        <f>C101/C98</f>
        <v>0.5036075036</v>
      </c>
      <c r="E98" s="9">
        <f t="shared" si="19"/>
        <v>1.985673352</v>
      </c>
      <c r="F98" s="7">
        <v>2000.0</v>
      </c>
      <c r="G98" s="9">
        <f t="shared" si="20"/>
        <v>1921.346705</v>
      </c>
      <c r="H98" s="8">
        <v>676.159</v>
      </c>
      <c r="I98" s="11">
        <v>701.0</v>
      </c>
      <c r="J98" s="2"/>
    </row>
    <row r="99">
      <c r="B99" s="7">
        <v>7.0</v>
      </c>
      <c r="C99" s="8">
        <v>687.0</v>
      </c>
      <c r="D99" s="9">
        <f>C101/C99</f>
        <v>0.5080058224</v>
      </c>
      <c r="E99" s="9">
        <f t="shared" si="19"/>
        <v>1.968481375</v>
      </c>
      <c r="F99" s="7">
        <v>2000.0</v>
      </c>
      <c r="G99" s="9">
        <f t="shared" si="20"/>
        <v>1886.962751</v>
      </c>
      <c r="H99" s="8">
        <v>610.071</v>
      </c>
      <c r="I99" s="11">
        <v>683.0</v>
      </c>
      <c r="J99" s="2"/>
    </row>
    <row r="100">
      <c r="B100" s="7">
        <v>8.0</v>
      </c>
      <c r="C100" s="8">
        <v>520.0</v>
      </c>
      <c r="D100" s="9">
        <f>C101/C100</f>
        <v>0.6711538462</v>
      </c>
      <c r="E100" s="9">
        <f t="shared" si="19"/>
        <v>1.489971347</v>
      </c>
      <c r="F100" s="7">
        <v>2000.0</v>
      </c>
      <c r="G100" s="9">
        <f t="shared" si="20"/>
        <v>929.9426934</v>
      </c>
      <c r="H100" s="8">
        <v>486.187</v>
      </c>
      <c r="I100" s="11">
        <v>516.0</v>
      </c>
      <c r="J100" s="2"/>
    </row>
    <row r="101">
      <c r="A101" s="6"/>
      <c r="B101" s="7">
        <v>9.0</v>
      </c>
      <c r="C101" s="8">
        <v>349.0</v>
      </c>
      <c r="D101" s="9">
        <f>C101/C101</f>
        <v>1</v>
      </c>
      <c r="E101" s="9">
        <f t="shared" si="19"/>
        <v>1</v>
      </c>
      <c r="F101" s="6" t="s">
        <v>43</v>
      </c>
      <c r="G101" s="10" t="s">
        <v>43</v>
      </c>
      <c r="H101" s="8">
        <v>348.781</v>
      </c>
      <c r="I101" s="11">
        <v>348.0</v>
      </c>
      <c r="J101" s="2"/>
    </row>
    <row r="102">
      <c r="B102" s="7">
        <v>10.0</v>
      </c>
      <c r="C102" s="8">
        <v>378.0</v>
      </c>
      <c r="D102" s="9">
        <f>C101/C102</f>
        <v>0.9232804233</v>
      </c>
      <c r="E102" s="9">
        <f t="shared" si="19"/>
        <v>1.083094556</v>
      </c>
      <c r="F102" s="7">
        <v>2000.0</v>
      </c>
      <c r="G102" s="9">
        <f t="shared" ref="G102:G104" si="21">E102*2000-2050</f>
        <v>116.1891117</v>
      </c>
      <c r="H102" s="8">
        <v>348.826</v>
      </c>
      <c r="I102" s="11">
        <v>371.0</v>
      </c>
      <c r="J102" s="2"/>
    </row>
    <row r="103">
      <c r="B103" s="7">
        <v>11.0</v>
      </c>
      <c r="C103" s="8">
        <v>391.0</v>
      </c>
      <c r="D103" s="9">
        <f>C101/C103</f>
        <v>0.8925831202</v>
      </c>
      <c r="E103" s="9">
        <f t="shared" si="19"/>
        <v>1.12034384</v>
      </c>
      <c r="F103" s="7">
        <v>2000.0</v>
      </c>
      <c r="G103" s="9">
        <f t="shared" si="21"/>
        <v>190.6876791</v>
      </c>
      <c r="H103" s="8">
        <v>358.913</v>
      </c>
      <c r="I103" s="11">
        <v>402.0</v>
      </c>
      <c r="J103" s="2"/>
    </row>
    <row r="104">
      <c r="B104" s="7">
        <v>12.0</v>
      </c>
      <c r="C104" s="8">
        <v>586.0</v>
      </c>
      <c r="D104" s="9">
        <f>C101/C104</f>
        <v>0.5955631399</v>
      </c>
      <c r="E104" s="9">
        <f t="shared" si="19"/>
        <v>1.679083095</v>
      </c>
      <c r="F104" s="7">
        <v>2000.0</v>
      </c>
      <c r="G104" s="9">
        <f t="shared" si="21"/>
        <v>1308.166189</v>
      </c>
      <c r="H104" s="8">
        <v>556.263</v>
      </c>
      <c r="I104" s="11">
        <v>610.0</v>
      </c>
      <c r="J104" s="2"/>
    </row>
    <row r="105">
      <c r="B105" s="7">
        <v>13.0</v>
      </c>
      <c r="C105" s="8">
        <v>0.0</v>
      </c>
      <c r="D105" s="9">
        <v>0.0</v>
      </c>
      <c r="E105" s="9">
        <v>0.0</v>
      </c>
      <c r="F105" s="6" t="s">
        <v>15</v>
      </c>
      <c r="G105" s="10" t="s">
        <v>15</v>
      </c>
      <c r="H105" s="8">
        <v>0.0</v>
      </c>
      <c r="I105" s="2"/>
      <c r="J105" s="2"/>
    </row>
    <row r="106">
      <c r="B106" s="7">
        <v>14.0</v>
      </c>
      <c r="C106" s="8">
        <v>617.0</v>
      </c>
      <c r="D106" s="9">
        <f>C101/C106</f>
        <v>0.5656401945</v>
      </c>
      <c r="E106" s="9">
        <f t="shared" ref="E106:E108" si="22">1/D106</f>
        <v>1.767908309</v>
      </c>
      <c r="F106" s="7">
        <v>2000.0</v>
      </c>
      <c r="G106" s="9">
        <f t="shared" ref="G106:G108" si="23">E106*2000-2050</f>
        <v>1485.816619</v>
      </c>
      <c r="H106" s="8">
        <v>587.852</v>
      </c>
      <c r="I106" s="11">
        <v>591.0</v>
      </c>
      <c r="J106" s="2"/>
    </row>
    <row r="107">
      <c r="B107" s="7">
        <v>15.0</v>
      </c>
      <c r="C107" s="8">
        <v>425.0</v>
      </c>
      <c r="D107" s="9">
        <f>C101/C107</f>
        <v>0.8211764706</v>
      </c>
      <c r="E107" s="9">
        <f t="shared" si="22"/>
        <v>1.217765043</v>
      </c>
      <c r="F107" s="7">
        <v>2000.0</v>
      </c>
      <c r="G107" s="9">
        <f t="shared" si="23"/>
        <v>385.530086</v>
      </c>
      <c r="H107" s="8">
        <v>410.179</v>
      </c>
      <c r="I107" s="11">
        <v>433.0</v>
      </c>
      <c r="J107" s="2"/>
    </row>
    <row r="108">
      <c r="B108" s="7">
        <v>16.0</v>
      </c>
      <c r="C108" s="8">
        <v>369.0</v>
      </c>
      <c r="D108" s="9">
        <f>C101/C108</f>
        <v>0.945799458</v>
      </c>
      <c r="E108" s="9">
        <f t="shared" si="22"/>
        <v>1.05730659</v>
      </c>
      <c r="F108" s="7">
        <v>2000.0</v>
      </c>
      <c r="G108" s="9">
        <f t="shared" si="23"/>
        <v>64.61318052</v>
      </c>
      <c r="H108" s="8">
        <v>345.179</v>
      </c>
      <c r="I108" s="11">
        <v>372.0</v>
      </c>
      <c r="J108" s="2"/>
    </row>
    <row r="109">
      <c r="A109" s="1" t="s">
        <v>59</v>
      </c>
      <c r="H109" s="2"/>
      <c r="I109" s="2"/>
      <c r="J109" s="2"/>
    </row>
    <row r="110">
      <c r="A110" s="3" t="s">
        <v>1</v>
      </c>
      <c r="B110" s="3" t="s">
        <v>2</v>
      </c>
      <c r="C110" s="4" t="s">
        <v>3</v>
      </c>
      <c r="D110" s="5" t="s">
        <v>4</v>
      </c>
      <c r="E110" s="5" t="s">
        <v>5</v>
      </c>
      <c r="F110" s="3" t="s">
        <v>6</v>
      </c>
      <c r="G110" s="5" t="s">
        <v>7</v>
      </c>
      <c r="H110" s="2" t="s">
        <v>34</v>
      </c>
      <c r="I110" s="2" t="s">
        <v>33</v>
      </c>
      <c r="J110" s="2"/>
    </row>
    <row r="111">
      <c r="A111" s="6"/>
      <c r="B111" s="7">
        <v>1.0</v>
      </c>
      <c r="C111" s="8">
        <v>241.188</v>
      </c>
      <c r="D111" s="9">
        <f>C113/C111</f>
        <v>0.6497835713</v>
      </c>
      <c r="E111" s="9">
        <f t="shared" ref="E111:E113" si="24">1/D111</f>
        <v>1.538973966</v>
      </c>
      <c r="F111" s="7">
        <v>400.0</v>
      </c>
      <c r="G111" s="9">
        <f t="shared" ref="G111:G112" si="25">E111*400-450</f>
        <v>165.5895865</v>
      </c>
      <c r="H111" s="11">
        <v>239.0</v>
      </c>
      <c r="I111" s="8">
        <v>241.188</v>
      </c>
      <c r="J111" s="2"/>
    </row>
    <row r="112">
      <c r="B112" s="14">
        <v>2.0</v>
      </c>
      <c r="C112" s="8">
        <v>186.0</v>
      </c>
      <c r="D112" s="9">
        <f>C113/C112</f>
        <v>0.8425806452</v>
      </c>
      <c r="E112" s="9">
        <f t="shared" si="24"/>
        <v>1.186830015</v>
      </c>
      <c r="F112" s="7">
        <v>400.0</v>
      </c>
      <c r="G112" s="9">
        <f t="shared" si="25"/>
        <v>24.73200613</v>
      </c>
      <c r="H112" s="11">
        <v>186.0</v>
      </c>
      <c r="I112" s="8">
        <v>191.346</v>
      </c>
      <c r="J112" s="2"/>
    </row>
    <row r="113">
      <c r="B113" s="7">
        <v>3.0</v>
      </c>
      <c r="C113" s="8">
        <v>156.72</v>
      </c>
      <c r="D113" s="9">
        <f>C113/C113</f>
        <v>1</v>
      </c>
      <c r="E113" s="9">
        <f t="shared" si="24"/>
        <v>1</v>
      </c>
      <c r="F113" s="6" t="s">
        <v>43</v>
      </c>
      <c r="G113" s="10" t="s">
        <v>43</v>
      </c>
      <c r="H113" s="11">
        <v>156.0</v>
      </c>
      <c r="I113" s="8">
        <v>156.72</v>
      </c>
      <c r="J113" s="2"/>
    </row>
    <row r="114">
      <c r="B114" s="7">
        <v>4.0</v>
      </c>
      <c r="C114" s="8">
        <v>0.0</v>
      </c>
      <c r="D114" s="9">
        <v>0.0</v>
      </c>
      <c r="E114" s="9">
        <v>0.0</v>
      </c>
      <c r="F114" s="6" t="s">
        <v>15</v>
      </c>
      <c r="G114" s="10" t="s">
        <v>15</v>
      </c>
      <c r="H114" s="2"/>
      <c r="I114" s="8">
        <v>0.0</v>
      </c>
      <c r="J114" s="2"/>
    </row>
    <row r="115">
      <c r="B115" s="7">
        <v>5.0</v>
      </c>
      <c r="C115" s="8">
        <v>298.892</v>
      </c>
      <c r="D115" s="9">
        <f>C113/C115</f>
        <v>0.5243365497</v>
      </c>
      <c r="E115" s="9">
        <f t="shared" ref="E115:E123" si="26">1/D115</f>
        <v>1.907172027</v>
      </c>
      <c r="F115" s="7">
        <v>400.0</v>
      </c>
      <c r="G115" s="9">
        <f t="shared" ref="G115:G123" si="27">E115*400-450</f>
        <v>312.8688106</v>
      </c>
      <c r="H115" s="11">
        <v>302.0</v>
      </c>
      <c r="I115" s="8">
        <v>298.892</v>
      </c>
      <c r="J115" s="2"/>
    </row>
    <row r="116">
      <c r="B116" s="7">
        <v>6.0</v>
      </c>
      <c r="C116" s="8">
        <v>419.577</v>
      </c>
      <c r="D116" s="9">
        <f>C113/C116</f>
        <v>0.3735190442</v>
      </c>
      <c r="E116" s="9">
        <f t="shared" si="26"/>
        <v>2.677239663</v>
      </c>
      <c r="F116" s="7">
        <v>400.0</v>
      </c>
      <c r="G116" s="9">
        <f t="shared" si="27"/>
        <v>620.8958652</v>
      </c>
      <c r="H116" s="11">
        <v>457.0</v>
      </c>
      <c r="I116" s="8">
        <v>419.577</v>
      </c>
      <c r="J116" s="2"/>
    </row>
    <row r="117">
      <c r="B117" s="7">
        <v>7.0</v>
      </c>
      <c r="C117" s="8">
        <v>376.255</v>
      </c>
      <c r="D117" s="9">
        <f>C113/C117</f>
        <v>0.4165260262</v>
      </c>
      <c r="E117" s="9">
        <f t="shared" si="26"/>
        <v>2.400810362</v>
      </c>
      <c r="F117" s="7">
        <v>400.0</v>
      </c>
      <c r="G117" s="9">
        <f t="shared" si="27"/>
        <v>510.324145</v>
      </c>
      <c r="H117" s="11">
        <v>392.0</v>
      </c>
      <c r="I117" s="8">
        <v>376.255</v>
      </c>
      <c r="J117" s="2"/>
    </row>
    <row r="118">
      <c r="B118" s="7">
        <v>8.0</v>
      </c>
      <c r="C118" s="8">
        <v>398.238</v>
      </c>
      <c r="D118" s="9">
        <f>C113/C118</f>
        <v>0.3935335151</v>
      </c>
      <c r="E118" s="9">
        <f t="shared" si="26"/>
        <v>2.541079632</v>
      </c>
      <c r="F118" s="7">
        <v>400.0</v>
      </c>
      <c r="G118" s="9">
        <f t="shared" si="27"/>
        <v>566.431853</v>
      </c>
      <c r="H118" s="11">
        <v>405.0</v>
      </c>
      <c r="I118" s="8">
        <v>398.238</v>
      </c>
      <c r="J118" s="2"/>
    </row>
    <row r="119">
      <c r="A119" s="6"/>
      <c r="B119" s="7">
        <v>9.0</v>
      </c>
      <c r="C119" s="8">
        <v>300.087</v>
      </c>
      <c r="D119" s="9">
        <f>C113/C119</f>
        <v>0.5222485479</v>
      </c>
      <c r="E119" s="9">
        <f t="shared" si="26"/>
        <v>1.91479709</v>
      </c>
      <c r="F119" s="7">
        <v>400.0</v>
      </c>
      <c r="G119" s="9">
        <f t="shared" si="27"/>
        <v>315.9188361</v>
      </c>
      <c r="H119" s="11">
        <v>320.0</v>
      </c>
      <c r="I119" s="8">
        <v>300.087</v>
      </c>
      <c r="J119" s="2"/>
    </row>
    <row r="120">
      <c r="B120" s="7">
        <v>10.0</v>
      </c>
      <c r="C120" s="8">
        <v>375.765</v>
      </c>
      <c r="D120" s="9">
        <f>C113/C120</f>
        <v>0.4170691789</v>
      </c>
      <c r="E120" s="9">
        <f t="shared" si="26"/>
        <v>2.397683767</v>
      </c>
      <c r="F120" s="7">
        <v>400.0</v>
      </c>
      <c r="G120" s="9">
        <f t="shared" si="27"/>
        <v>509.0735069</v>
      </c>
      <c r="H120" s="11">
        <v>375.0</v>
      </c>
      <c r="I120" s="8">
        <v>375.765</v>
      </c>
      <c r="J120" s="2"/>
    </row>
    <row r="121">
      <c r="B121" s="7">
        <v>11.0</v>
      </c>
      <c r="C121" s="8">
        <v>324.261</v>
      </c>
      <c r="D121" s="9">
        <f>C113/C121</f>
        <v>0.4833143671</v>
      </c>
      <c r="E121" s="9">
        <f t="shared" si="26"/>
        <v>2.069046708</v>
      </c>
      <c r="F121" s="7">
        <v>400.0</v>
      </c>
      <c r="G121" s="9">
        <f t="shared" si="27"/>
        <v>377.618683</v>
      </c>
      <c r="H121" s="11">
        <v>306.0</v>
      </c>
      <c r="I121" s="8">
        <v>324.261</v>
      </c>
      <c r="J121" s="2"/>
    </row>
    <row r="122">
      <c r="B122" s="14">
        <v>12.0</v>
      </c>
      <c r="C122" s="8">
        <v>302.0</v>
      </c>
      <c r="D122" s="9">
        <f>C113/C122</f>
        <v>0.5189403974</v>
      </c>
      <c r="E122" s="9">
        <f t="shared" si="26"/>
        <v>1.927003573</v>
      </c>
      <c r="F122" s="7">
        <v>400.0</v>
      </c>
      <c r="G122" s="9">
        <f t="shared" si="27"/>
        <v>320.8014293</v>
      </c>
      <c r="H122" s="11">
        <v>302.0</v>
      </c>
      <c r="I122" s="8">
        <v>268.884</v>
      </c>
      <c r="J122" s="2"/>
    </row>
    <row r="123">
      <c r="B123" s="7">
        <v>13.0</v>
      </c>
      <c r="C123" s="8">
        <v>284.66</v>
      </c>
      <c r="D123" s="9">
        <f>C113/C123</f>
        <v>0.5505515352</v>
      </c>
      <c r="E123" s="9">
        <f t="shared" si="26"/>
        <v>1.816360388</v>
      </c>
      <c r="F123" s="7">
        <v>400.0</v>
      </c>
      <c r="G123" s="9">
        <f t="shared" si="27"/>
        <v>276.5441552</v>
      </c>
      <c r="H123" s="11">
        <v>287.0</v>
      </c>
      <c r="I123" s="8">
        <v>284.66</v>
      </c>
      <c r="J123" s="2"/>
    </row>
    <row r="124">
      <c r="B124" s="7">
        <v>14.0</v>
      </c>
      <c r="C124" s="8">
        <v>0.0</v>
      </c>
      <c r="D124" s="9">
        <v>0.0</v>
      </c>
      <c r="E124" s="9">
        <v>0.0</v>
      </c>
      <c r="F124" s="6" t="s">
        <v>15</v>
      </c>
      <c r="G124" s="10" t="s">
        <v>15</v>
      </c>
      <c r="H124" s="2"/>
      <c r="I124" s="8">
        <v>0.0</v>
      </c>
      <c r="J124" s="2"/>
    </row>
    <row r="125">
      <c r="B125" s="7">
        <v>15.0</v>
      </c>
      <c r="C125" s="8">
        <v>288.41</v>
      </c>
      <c r="D125" s="9">
        <f>C113/C125</f>
        <v>0.5433930862</v>
      </c>
      <c r="E125" s="9">
        <f t="shared" ref="E125:E126" si="28">1/D125</f>
        <v>1.840288412</v>
      </c>
      <c r="F125" s="7">
        <v>400.0</v>
      </c>
      <c r="G125" s="9">
        <f t="shared" ref="G125:G126" si="29">E125*400-450</f>
        <v>286.115365</v>
      </c>
      <c r="H125" s="11">
        <v>294.0</v>
      </c>
      <c r="I125" s="8">
        <v>288.41</v>
      </c>
      <c r="J125" s="2"/>
    </row>
    <row r="126">
      <c r="B126" s="14">
        <v>16.0</v>
      </c>
      <c r="C126" s="8">
        <v>186.0</v>
      </c>
      <c r="D126" s="9">
        <f>C113/C126</f>
        <v>0.8425806452</v>
      </c>
      <c r="E126" s="9">
        <f t="shared" si="28"/>
        <v>1.186830015</v>
      </c>
      <c r="F126" s="7">
        <v>400.0</v>
      </c>
      <c r="G126" s="9">
        <f t="shared" si="29"/>
        <v>24.73200613</v>
      </c>
      <c r="H126" s="11">
        <v>186.0</v>
      </c>
      <c r="I126" s="8">
        <v>285.919</v>
      </c>
      <c r="J126" s="2"/>
    </row>
    <row r="127">
      <c r="A127" s="1" t="s">
        <v>60</v>
      </c>
      <c r="H127" s="2"/>
      <c r="I127" s="2"/>
      <c r="J127" s="2"/>
    </row>
    <row r="128">
      <c r="A128" s="3" t="s">
        <v>1</v>
      </c>
      <c r="B128" s="3" t="s">
        <v>2</v>
      </c>
      <c r="C128" s="4" t="s">
        <v>3</v>
      </c>
      <c r="D128" s="5" t="s">
        <v>4</v>
      </c>
      <c r="E128" s="5" t="s">
        <v>5</v>
      </c>
      <c r="F128" s="3" t="s">
        <v>6</v>
      </c>
      <c r="G128" s="5" t="s">
        <v>7</v>
      </c>
      <c r="H128" s="2" t="s">
        <v>34</v>
      </c>
      <c r="I128" s="2" t="s">
        <v>33</v>
      </c>
      <c r="J128" s="2"/>
    </row>
    <row r="129">
      <c r="A129" s="6"/>
      <c r="B129" s="14">
        <v>1.0</v>
      </c>
      <c r="C129" s="8">
        <v>124.0</v>
      </c>
      <c r="D129" s="9">
        <f>C129/C129</f>
        <v>1</v>
      </c>
      <c r="E129" s="9">
        <f t="shared" ref="E129:E130" si="30">1/D129</f>
        <v>1</v>
      </c>
      <c r="F129" s="6" t="s">
        <v>43</v>
      </c>
      <c r="G129" s="10" t="s">
        <v>43</v>
      </c>
      <c r="H129" s="11">
        <v>124.0</v>
      </c>
      <c r="I129" s="8">
        <v>116.1</v>
      </c>
      <c r="J129" s="2"/>
    </row>
    <row r="130">
      <c r="B130" s="7">
        <v>2.0</v>
      </c>
      <c r="C130" s="8">
        <v>177.053</v>
      </c>
      <c r="D130" s="9">
        <f>C129/C130</f>
        <v>0.7003552609</v>
      </c>
      <c r="E130" s="9">
        <f t="shared" si="30"/>
        <v>1.427846774</v>
      </c>
      <c r="F130" s="7">
        <v>150.0</v>
      </c>
      <c r="G130" s="9">
        <f>E130*150-200</f>
        <v>14.17701613</v>
      </c>
      <c r="H130" s="11">
        <v>169.0</v>
      </c>
      <c r="I130" s="8">
        <v>177.053</v>
      </c>
      <c r="J130" s="2"/>
    </row>
    <row r="131">
      <c r="B131" s="7">
        <v>3.0</v>
      </c>
      <c r="C131" s="8">
        <v>0.0</v>
      </c>
      <c r="D131" s="9">
        <v>0.0</v>
      </c>
      <c r="E131" s="9">
        <v>0.0</v>
      </c>
      <c r="F131" s="6" t="s">
        <v>15</v>
      </c>
      <c r="G131" s="10" t="s">
        <v>15</v>
      </c>
      <c r="H131" s="2"/>
      <c r="I131" s="8">
        <v>0.0</v>
      </c>
      <c r="J131" s="2"/>
    </row>
    <row r="132">
      <c r="B132" s="7">
        <v>4.0</v>
      </c>
      <c r="C132" s="8">
        <v>510.889</v>
      </c>
      <c r="D132" s="9">
        <f>C129/C132</f>
        <v>0.2427141708</v>
      </c>
      <c r="E132" s="9">
        <f t="shared" ref="E132:E140" si="31">1/D132</f>
        <v>4.120072581</v>
      </c>
      <c r="F132" s="7">
        <v>150.0</v>
      </c>
      <c r="G132" s="9">
        <f t="shared" ref="G132:G140" si="32">E132*150-200</f>
        <v>418.0108871</v>
      </c>
      <c r="H132" s="11">
        <v>523.0</v>
      </c>
      <c r="I132" s="8">
        <v>510.889</v>
      </c>
      <c r="J132" s="2"/>
    </row>
    <row r="133">
      <c r="B133" s="7">
        <v>5.0</v>
      </c>
      <c r="C133" s="8">
        <v>313.109</v>
      </c>
      <c r="D133" s="9">
        <f>C129/C133</f>
        <v>0.3960282202</v>
      </c>
      <c r="E133" s="9">
        <f t="shared" si="31"/>
        <v>2.525072581</v>
      </c>
      <c r="F133" s="7">
        <v>150.0</v>
      </c>
      <c r="G133" s="9">
        <f t="shared" si="32"/>
        <v>178.7608871</v>
      </c>
      <c r="H133" s="11">
        <v>313.0</v>
      </c>
      <c r="I133" s="8">
        <v>313.109</v>
      </c>
      <c r="J133" s="2"/>
    </row>
    <row r="134">
      <c r="B134" s="7">
        <v>6.0</v>
      </c>
      <c r="C134" s="8">
        <v>520.563</v>
      </c>
      <c r="D134" s="9">
        <f>C129/C134</f>
        <v>0.2382036372</v>
      </c>
      <c r="E134" s="9">
        <f t="shared" si="31"/>
        <v>4.19808871</v>
      </c>
      <c r="F134" s="7">
        <v>150.0</v>
      </c>
      <c r="G134" s="9">
        <f t="shared" si="32"/>
        <v>429.7133065</v>
      </c>
      <c r="H134" s="11">
        <v>544.0</v>
      </c>
      <c r="I134" s="8">
        <v>520.563</v>
      </c>
      <c r="J134" s="2"/>
    </row>
    <row r="135">
      <c r="B135" s="7">
        <v>7.0</v>
      </c>
      <c r="C135" s="8">
        <v>458.371</v>
      </c>
      <c r="D135" s="9">
        <f>C129/C135</f>
        <v>0.2705232225</v>
      </c>
      <c r="E135" s="9">
        <f t="shared" si="31"/>
        <v>3.696540323</v>
      </c>
      <c r="F135" s="7">
        <v>150.0</v>
      </c>
      <c r="G135" s="9">
        <f t="shared" si="32"/>
        <v>354.4810484</v>
      </c>
      <c r="H135" s="11">
        <v>462.0</v>
      </c>
      <c r="I135" s="8">
        <v>458.371</v>
      </c>
      <c r="J135" s="2"/>
    </row>
    <row r="136">
      <c r="B136" s="14">
        <v>8.0</v>
      </c>
      <c r="C136" s="8">
        <v>532.0</v>
      </c>
      <c r="D136" s="9">
        <f>C129/C136</f>
        <v>0.2330827068</v>
      </c>
      <c r="E136" s="9">
        <f t="shared" si="31"/>
        <v>4.290322581</v>
      </c>
      <c r="F136" s="7">
        <v>150.0</v>
      </c>
      <c r="G136" s="9">
        <f t="shared" si="32"/>
        <v>443.5483871</v>
      </c>
      <c r="H136" s="11">
        <v>532.0</v>
      </c>
      <c r="I136" s="8">
        <v>459.246</v>
      </c>
      <c r="J136" s="2"/>
    </row>
    <row r="137">
      <c r="A137" s="6"/>
      <c r="B137" s="7">
        <v>9.0</v>
      </c>
      <c r="C137" s="8">
        <v>436.357</v>
      </c>
      <c r="D137" s="9">
        <f>C129/C137</f>
        <v>0.2841709884</v>
      </c>
      <c r="E137" s="9">
        <f t="shared" si="31"/>
        <v>3.519008065</v>
      </c>
      <c r="F137" s="7">
        <v>150.0</v>
      </c>
      <c r="G137" s="9">
        <f t="shared" si="32"/>
        <v>327.8512097</v>
      </c>
      <c r="H137" s="11">
        <v>429.0</v>
      </c>
      <c r="I137" s="8">
        <v>436.357</v>
      </c>
      <c r="J137" s="2"/>
    </row>
    <row r="138">
      <c r="B138" s="7">
        <v>10.0</v>
      </c>
      <c r="C138" s="8">
        <v>511.599</v>
      </c>
      <c r="D138" s="9">
        <f>C129/C138</f>
        <v>0.2423773307</v>
      </c>
      <c r="E138" s="9">
        <f t="shared" si="31"/>
        <v>4.125798387</v>
      </c>
      <c r="F138" s="7">
        <v>150.0</v>
      </c>
      <c r="G138" s="9">
        <f t="shared" si="32"/>
        <v>418.8697581</v>
      </c>
      <c r="H138" s="11">
        <v>523.0</v>
      </c>
      <c r="I138" s="8">
        <v>511.599</v>
      </c>
      <c r="J138" s="2"/>
    </row>
    <row r="139">
      <c r="B139" s="7">
        <v>11.0</v>
      </c>
      <c r="C139" s="8">
        <v>378.821</v>
      </c>
      <c r="D139" s="9">
        <f>C129/C139</f>
        <v>0.3273313781</v>
      </c>
      <c r="E139" s="9">
        <f t="shared" si="31"/>
        <v>3.055008065</v>
      </c>
      <c r="F139" s="7">
        <v>150.0</v>
      </c>
      <c r="G139" s="9">
        <f t="shared" si="32"/>
        <v>258.2512097</v>
      </c>
      <c r="H139" s="11">
        <v>383.0</v>
      </c>
      <c r="I139" s="8">
        <v>378.821</v>
      </c>
      <c r="J139" s="2"/>
    </row>
    <row r="140">
      <c r="B140" s="7">
        <v>12.0</v>
      </c>
      <c r="C140" s="8">
        <v>359.464</v>
      </c>
      <c r="D140" s="9">
        <f>C129/C140</f>
        <v>0.3449580487</v>
      </c>
      <c r="E140" s="9">
        <f t="shared" si="31"/>
        <v>2.898903226</v>
      </c>
      <c r="F140" s="7">
        <v>150.0</v>
      </c>
      <c r="G140" s="9">
        <f t="shared" si="32"/>
        <v>234.8354839</v>
      </c>
      <c r="H140" s="11">
        <v>379.0</v>
      </c>
      <c r="I140" s="8">
        <v>359.464</v>
      </c>
      <c r="J140" s="2"/>
    </row>
    <row r="141">
      <c r="B141" s="7">
        <v>13.0</v>
      </c>
      <c r="C141" s="8">
        <v>0.0</v>
      </c>
      <c r="D141" s="9">
        <v>0.0</v>
      </c>
      <c r="E141" s="9">
        <v>0.0</v>
      </c>
      <c r="F141" s="6" t="s">
        <v>15</v>
      </c>
      <c r="G141" s="10" t="s">
        <v>15</v>
      </c>
      <c r="H141" s="2"/>
      <c r="I141" s="8">
        <v>0.0</v>
      </c>
      <c r="J141" s="2"/>
    </row>
    <row r="142">
      <c r="B142" s="7">
        <v>14.0</v>
      </c>
      <c r="C142" s="8">
        <v>484.35</v>
      </c>
      <c r="D142" s="9">
        <f>C129/C142</f>
        <v>0.2560132136</v>
      </c>
      <c r="E142" s="9">
        <f t="shared" ref="E142:E144" si="33">1/D142</f>
        <v>3.906048387</v>
      </c>
      <c r="F142" s="7">
        <v>150.0</v>
      </c>
      <c r="G142" s="9">
        <f t="shared" ref="G142:G144" si="34">E142*150-200</f>
        <v>385.9072581</v>
      </c>
      <c r="H142" s="11">
        <v>500.0</v>
      </c>
      <c r="I142" s="8">
        <v>484.35</v>
      </c>
      <c r="J142" s="2"/>
    </row>
    <row r="143">
      <c r="B143" s="14">
        <v>15.0</v>
      </c>
      <c r="C143" s="8">
        <v>592.0</v>
      </c>
      <c r="D143" s="9">
        <f>C129/C143</f>
        <v>0.2094594595</v>
      </c>
      <c r="E143" s="9">
        <f t="shared" si="33"/>
        <v>4.774193548</v>
      </c>
      <c r="F143" s="7">
        <v>150.0</v>
      </c>
      <c r="G143" s="9">
        <f t="shared" si="34"/>
        <v>516.1290323</v>
      </c>
      <c r="H143" s="11">
        <v>592.0</v>
      </c>
      <c r="I143" s="8">
        <v>559.358</v>
      </c>
      <c r="J143" s="2"/>
    </row>
    <row r="144">
      <c r="B144" s="7">
        <v>16.0</v>
      </c>
      <c r="C144" s="8">
        <v>386.175</v>
      </c>
      <c r="D144" s="9">
        <f>C129/C144</f>
        <v>0.3210979478</v>
      </c>
      <c r="E144" s="9">
        <f t="shared" si="33"/>
        <v>3.114314516</v>
      </c>
      <c r="F144" s="7">
        <v>150.0</v>
      </c>
      <c r="G144" s="9">
        <f t="shared" si="34"/>
        <v>267.1471774</v>
      </c>
      <c r="H144" s="11">
        <v>394.0</v>
      </c>
      <c r="I144" s="8">
        <v>386.175</v>
      </c>
      <c r="J144" s="2"/>
    </row>
    <row r="145">
      <c r="A145" s="1" t="s">
        <v>61</v>
      </c>
      <c r="H145" s="2"/>
      <c r="I145" s="2"/>
      <c r="J145" s="2"/>
    </row>
    <row r="146">
      <c r="A146" s="3" t="s">
        <v>1</v>
      </c>
      <c r="B146" s="3" t="s">
        <v>2</v>
      </c>
      <c r="C146" s="4" t="s">
        <v>3</v>
      </c>
      <c r="D146" s="5" t="s">
        <v>4</v>
      </c>
      <c r="E146" s="5" t="s">
        <v>5</v>
      </c>
      <c r="F146" s="3" t="s">
        <v>6</v>
      </c>
      <c r="G146" s="5" t="s">
        <v>7</v>
      </c>
      <c r="H146" s="2" t="s">
        <v>34</v>
      </c>
      <c r="I146" s="2" t="s">
        <v>33</v>
      </c>
      <c r="J146" s="2"/>
    </row>
    <row r="147">
      <c r="A147" s="6"/>
      <c r="B147" s="7">
        <v>1.0</v>
      </c>
      <c r="C147" s="8">
        <v>310.979</v>
      </c>
      <c r="D147" s="9">
        <f>C151/C147</f>
        <v>0.6266757562</v>
      </c>
      <c r="E147" s="9">
        <f t="shared" ref="E147:E158" si="35">1/D147</f>
        <v>1.595721535</v>
      </c>
      <c r="F147" s="7">
        <v>500.0</v>
      </c>
      <c r="G147" s="9">
        <f t="shared" ref="G147:G150" si="36">E147*500-550</f>
        <v>247.8607677</v>
      </c>
      <c r="H147" s="11">
        <v>330.0</v>
      </c>
      <c r="I147" s="8">
        <v>310.979</v>
      </c>
      <c r="J147" s="2"/>
    </row>
    <row r="148">
      <c r="B148" s="7">
        <v>2.0</v>
      </c>
      <c r="C148" s="8">
        <v>230.253</v>
      </c>
      <c r="D148" s="9">
        <f>C151/C148</f>
        <v>0.8463863663</v>
      </c>
      <c r="E148" s="9">
        <f t="shared" si="35"/>
        <v>1.181493511</v>
      </c>
      <c r="F148" s="7">
        <v>500.0</v>
      </c>
      <c r="G148" s="9">
        <f t="shared" si="36"/>
        <v>40.74675575</v>
      </c>
      <c r="H148" s="11">
        <v>239.0</v>
      </c>
      <c r="I148" s="8">
        <v>230.253</v>
      </c>
      <c r="J148" s="2"/>
    </row>
    <row r="149">
      <c r="B149" s="7">
        <v>3.0</v>
      </c>
      <c r="C149" s="8">
        <v>239.73</v>
      </c>
      <c r="D149" s="9">
        <f>C151/C149</f>
        <v>0.8129270429</v>
      </c>
      <c r="E149" s="9">
        <f t="shared" si="35"/>
        <v>1.230122689</v>
      </c>
      <c r="F149" s="7">
        <v>500.0</v>
      </c>
      <c r="G149" s="9">
        <f t="shared" si="36"/>
        <v>65.0613445</v>
      </c>
      <c r="H149" s="11">
        <v>241.0</v>
      </c>
      <c r="I149" s="8">
        <v>239.73</v>
      </c>
      <c r="J149" s="2"/>
    </row>
    <row r="150">
      <c r="B150" s="7">
        <v>4.0</v>
      </c>
      <c r="C150" s="8">
        <v>232.605</v>
      </c>
      <c r="D150" s="9">
        <f>C151/C150</f>
        <v>0.8378280776</v>
      </c>
      <c r="E150" s="9">
        <f t="shared" si="35"/>
        <v>1.193562291</v>
      </c>
      <c r="F150" s="7">
        <v>500.0</v>
      </c>
      <c r="G150" s="9">
        <f t="shared" si="36"/>
        <v>46.78114561</v>
      </c>
      <c r="H150" s="11">
        <v>237.0</v>
      </c>
      <c r="I150" s="8">
        <v>232.605</v>
      </c>
      <c r="J150" s="2"/>
    </row>
    <row r="151">
      <c r="B151" s="7">
        <v>5.0</v>
      </c>
      <c r="C151" s="8">
        <v>194.883</v>
      </c>
      <c r="D151" s="9">
        <f>C151/C151</f>
        <v>1</v>
      </c>
      <c r="E151" s="9">
        <f t="shared" si="35"/>
        <v>1</v>
      </c>
      <c r="F151" s="6" t="s">
        <v>43</v>
      </c>
      <c r="G151" s="10" t="s">
        <v>43</v>
      </c>
      <c r="H151" s="11">
        <v>201.0</v>
      </c>
      <c r="I151" s="8">
        <v>194.883</v>
      </c>
      <c r="J151" s="2"/>
    </row>
    <row r="152">
      <c r="B152" s="7">
        <v>6.0</v>
      </c>
      <c r="C152" s="8">
        <v>226.177</v>
      </c>
      <c r="D152" s="9">
        <f>C151/C152</f>
        <v>0.8616393356</v>
      </c>
      <c r="E152" s="9">
        <f t="shared" si="35"/>
        <v>1.160578398</v>
      </c>
      <c r="F152" s="7">
        <v>500.0</v>
      </c>
      <c r="G152" s="9">
        <f t="shared" ref="G152:G158" si="37">E152*500-550</f>
        <v>30.28919916</v>
      </c>
      <c r="H152" s="11">
        <v>226.0</v>
      </c>
      <c r="I152" s="8">
        <v>226.177</v>
      </c>
      <c r="J152" s="2"/>
    </row>
    <row r="153">
      <c r="B153" s="7">
        <v>7.0</v>
      </c>
      <c r="C153" s="8">
        <v>244.738</v>
      </c>
      <c r="D153" s="9">
        <f>C151/C153</f>
        <v>0.7962923616</v>
      </c>
      <c r="E153" s="9">
        <f t="shared" si="35"/>
        <v>1.255820159</v>
      </c>
      <c r="F153" s="7">
        <v>500.0</v>
      </c>
      <c r="G153" s="9">
        <f t="shared" si="37"/>
        <v>77.91007938</v>
      </c>
      <c r="H153" s="11">
        <v>258.0</v>
      </c>
      <c r="I153" s="8">
        <v>244.738</v>
      </c>
      <c r="J153" s="2"/>
    </row>
    <row r="154">
      <c r="B154" s="7">
        <v>8.0</v>
      </c>
      <c r="C154" s="8">
        <v>261.374</v>
      </c>
      <c r="D154" s="9">
        <f>C151/C154</f>
        <v>0.7456097393</v>
      </c>
      <c r="E154" s="9">
        <f t="shared" si="35"/>
        <v>1.341184198</v>
      </c>
      <c r="F154" s="7">
        <v>500.0</v>
      </c>
      <c r="G154" s="9">
        <f t="shared" si="37"/>
        <v>120.5920988</v>
      </c>
      <c r="H154" s="11">
        <v>262.0</v>
      </c>
      <c r="I154" s="8">
        <v>261.374</v>
      </c>
      <c r="J154" s="2"/>
    </row>
    <row r="155">
      <c r="A155" s="6"/>
      <c r="B155" s="7">
        <v>9.0</v>
      </c>
      <c r="C155" s="8">
        <v>256.959</v>
      </c>
      <c r="D155" s="9">
        <f>C151/C155</f>
        <v>0.7584206041</v>
      </c>
      <c r="E155" s="9">
        <f t="shared" si="35"/>
        <v>1.318529579</v>
      </c>
      <c r="F155" s="7">
        <v>500.0</v>
      </c>
      <c r="G155" s="9">
        <f t="shared" si="37"/>
        <v>109.2647896</v>
      </c>
      <c r="H155" s="11">
        <v>265.0</v>
      </c>
      <c r="I155" s="8">
        <v>256.959</v>
      </c>
      <c r="J155" s="2"/>
    </row>
    <row r="156">
      <c r="B156" s="7">
        <v>10.0</v>
      </c>
      <c r="C156" s="8">
        <v>278.871</v>
      </c>
      <c r="D156" s="9">
        <f>C151/C156</f>
        <v>0.6988284906</v>
      </c>
      <c r="E156" s="9">
        <f t="shared" si="35"/>
        <v>1.430966272</v>
      </c>
      <c r="F156" s="7">
        <v>500.0</v>
      </c>
      <c r="G156" s="9">
        <f t="shared" si="37"/>
        <v>165.483136</v>
      </c>
      <c r="H156" s="11">
        <v>264.0</v>
      </c>
      <c r="I156" s="8">
        <v>278.871</v>
      </c>
      <c r="J156" s="2"/>
    </row>
    <row r="157">
      <c r="B157" s="7">
        <v>11.0</v>
      </c>
      <c r="C157" s="8">
        <v>258.465</v>
      </c>
      <c r="D157" s="9">
        <f>C151/C157</f>
        <v>0.7540015089</v>
      </c>
      <c r="E157" s="9">
        <f t="shared" si="35"/>
        <v>1.326257293</v>
      </c>
      <c r="F157" s="7">
        <v>500.0</v>
      </c>
      <c r="G157" s="9">
        <f t="shared" si="37"/>
        <v>113.1286464</v>
      </c>
      <c r="H157" s="11">
        <v>265.0</v>
      </c>
      <c r="I157" s="8">
        <v>258.465</v>
      </c>
      <c r="J157" s="2"/>
    </row>
    <row r="158">
      <c r="B158" s="7">
        <v>12.0</v>
      </c>
      <c r="C158" s="8">
        <v>274.555</v>
      </c>
      <c r="D158" s="9">
        <f>C151/C158</f>
        <v>0.7098140628</v>
      </c>
      <c r="E158" s="9">
        <f t="shared" si="35"/>
        <v>1.408819651</v>
      </c>
      <c r="F158" s="7">
        <v>500.0</v>
      </c>
      <c r="G158" s="9">
        <f t="shared" si="37"/>
        <v>154.4098254</v>
      </c>
      <c r="H158" s="11">
        <v>295.0</v>
      </c>
      <c r="I158" s="8">
        <v>274.555</v>
      </c>
      <c r="J158" s="2"/>
    </row>
    <row r="159">
      <c r="B159" s="7">
        <v>13.0</v>
      </c>
      <c r="C159" s="8">
        <v>0.0</v>
      </c>
      <c r="D159" s="9">
        <v>0.0</v>
      </c>
      <c r="E159" s="9">
        <v>0.0</v>
      </c>
      <c r="F159" s="6" t="s">
        <v>15</v>
      </c>
      <c r="G159" s="10" t="s">
        <v>15</v>
      </c>
      <c r="H159" s="11">
        <v>0.0</v>
      </c>
      <c r="I159" s="8">
        <v>0.0</v>
      </c>
      <c r="J159" s="2"/>
    </row>
    <row r="160">
      <c r="B160" s="7">
        <v>14.0</v>
      </c>
      <c r="C160" s="8">
        <v>240.963</v>
      </c>
      <c r="D160" s="9">
        <f>C151/C160</f>
        <v>0.8087673211</v>
      </c>
      <c r="E160" s="9">
        <f t="shared" ref="E160:E161" si="38">1/D160</f>
        <v>1.236449562</v>
      </c>
      <c r="F160" s="7">
        <v>500.0</v>
      </c>
      <c r="G160" s="9">
        <f t="shared" ref="G160:G161" si="39">E160*500-550</f>
        <v>68.22478102</v>
      </c>
      <c r="H160" s="11">
        <v>243.0</v>
      </c>
      <c r="I160" s="8">
        <v>240.963</v>
      </c>
      <c r="J160" s="2"/>
    </row>
    <row r="161">
      <c r="B161" s="7">
        <v>15.0</v>
      </c>
      <c r="C161" s="8">
        <v>253.29</v>
      </c>
      <c r="D161" s="9">
        <f>C151/C161</f>
        <v>0.769406609</v>
      </c>
      <c r="E161" s="9">
        <f t="shared" si="38"/>
        <v>1.299702899</v>
      </c>
      <c r="F161" s="7">
        <v>500.0</v>
      </c>
      <c r="G161" s="9">
        <f t="shared" si="39"/>
        <v>99.85144933</v>
      </c>
      <c r="H161" s="11">
        <v>266.0</v>
      </c>
      <c r="I161" s="8">
        <v>253.29</v>
      </c>
      <c r="J161" s="2"/>
    </row>
    <row r="162">
      <c r="B162" s="7">
        <v>16.0</v>
      </c>
      <c r="C162" s="8">
        <v>0.0</v>
      </c>
      <c r="D162" s="9">
        <v>0.0</v>
      </c>
      <c r="E162" s="9">
        <v>0.0</v>
      </c>
      <c r="F162" s="6" t="s">
        <v>15</v>
      </c>
      <c r="G162" s="10" t="s">
        <v>15</v>
      </c>
      <c r="H162" s="11">
        <v>0.0</v>
      </c>
      <c r="I162" s="8">
        <v>0.0</v>
      </c>
      <c r="J162" s="2"/>
    </row>
    <row r="163">
      <c r="A163" s="1" t="s">
        <v>62</v>
      </c>
      <c r="H163" s="2"/>
      <c r="I163" s="2"/>
      <c r="J163" s="2"/>
    </row>
    <row r="164">
      <c r="A164" s="3" t="s">
        <v>1</v>
      </c>
      <c r="B164" s="3" t="s">
        <v>2</v>
      </c>
      <c r="C164" s="4" t="s">
        <v>3</v>
      </c>
      <c r="D164" s="5" t="s">
        <v>4</v>
      </c>
      <c r="E164" s="5" t="s">
        <v>5</v>
      </c>
      <c r="F164" s="3" t="s">
        <v>6</v>
      </c>
      <c r="G164" s="5" t="s">
        <v>7</v>
      </c>
      <c r="H164" s="2" t="s">
        <v>33</v>
      </c>
      <c r="I164" s="2" t="s">
        <v>34</v>
      </c>
      <c r="J164" s="2"/>
    </row>
    <row r="165">
      <c r="A165" s="6"/>
      <c r="B165" s="7">
        <v>1.0</v>
      </c>
      <c r="C165" s="8">
        <v>387.0</v>
      </c>
      <c r="D165" s="9">
        <f>C172/C165</f>
        <v>0.4728682171</v>
      </c>
      <c r="E165" s="9">
        <f t="shared" ref="E165:E167" si="40">1/D165</f>
        <v>2.114754098</v>
      </c>
      <c r="F165" s="7">
        <v>200.0</v>
      </c>
      <c r="G165" s="9">
        <f t="shared" ref="G165:G167" si="41">E165*200-250</f>
        <v>172.9508197</v>
      </c>
      <c r="H165" s="8">
        <v>387.0</v>
      </c>
      <c r="I165" s="2"/>
      <c r="J165" s="2"/>
    </row>
    <row r="166">
      <c r="B166" s="7">
        <v>2.0</v>
      </c>
      <c r="C166" s="8">
        <v>324.0</v>
      </c>
      <c r="D166" s="9">
        <f>C172/C166</f>
        <v>0.5648148148</v>
      </c>
      <c r="E166" s="9">
        <f t="shared" si="40"/>
        <v>1.770491803</v>
      </c>
      <c r="F166" s="7">
        <v>200.0</v>
      </c>
      <c r="G166" s="9">
        <f t="shared" si="41"/>
        <v>104.0983607</v>
      </c>
      <c r="H166" s="8">
        <v>324.0</v>
      </c>
      <c r="I166" s="2"/>
      <c r="J166" s="2"/>
    </row>
    <row r="167">
      <c r="B167" s="7">
        <v>3.0</v>
      </c>
      <c r="C167" s="8">
        <v>356.0</v>
      </c>
      <c r="D167" s="9">
        <f>C172/C167</f>
        <v>0.5140449438</v>
      </c>
      <c r="E167" s="9">
        <f t="shared" si="40"/>
        <v>1.945355191</v>
      </c>
      <c r="F167" s="7">
        <v>200.0</v>
      </c>
      <c r="G167" s="9">
        <f t="shared" si="41"/>
        <v>139.0710383</v>
      </c>
      <c r="H167" s="8">
        <v>356.0</v>
      </c>
      <c r="I167" s="2"/>
      <c r="J167" s="2"/>
    </row>
    <row r="168">
      <c r="B168" s="7">
        <v>4.0</v>
      </c>
      <c r="C168" s="8">
        <v>0.0</v>
      </c>
      <c r="D168" s="9">
        <v>0.0</v>
      </c>
      <c r="E168" s="9">
        <v>0.0</v>
      </c>
      <c r="F168" s="6" t="s">
        <v>15</v>
      </c>
      <c r="G168" s="10" t="s">
        <v>15</v>
      </c>
      <c r="H168" s="8">
        <v>0.0</v>
      </c>
      <c r="I168" s="2"/>
      <c r="J168" s="2"/>
    </row>
    <row r="169">
      <c r="B169" s="7">
        <v>5.0</v>
      </c>
      <c r="C169" s="8">
        <v>365.0</v>
      </c>
      <c r="D169" s="9">
        <f>C172/C169</f>
        <v>0.501369863</v>
      </c>
      <c r="E169" s="9">
        <f t="shared" ref="E169:E179" si="42">1/D169</f>
        <v>1.994535519</v>
      </c>
      <c r="F169" s="7">
        <v>200.0</v>
      </c>
      <c r="G169" s="9">
        <f t="shared" ref="G169:G171" si="43">E169*200-250</f>
        <v>148.9071038</v>
      </c>
      <c r="H169" s="8">
        <v>365.0</v>
      </c>
      <c r="I169" s="2"/>
      <c r="J169" s="2"/>
    </row>
    <row r="170">
      <c r="B170" s="7">
        <v>6.0</v>
      </c>
      <c r="C170" s="8">
        <v>301.0</v>
      </c>
      <c r="D170" s="9">
        <f>C172/C170</f>
        <v>0.6079734219</v>
      </c>
      <c r="E170" s="9">
        <f t="shared" si="42"/>
        <v>1.644808743</v>
      </c>
      <c r="F170" s="7">
        <v>200.0</v>
      </c>
      <c r="G170" s="9">
        <f t="shared" si="43"/>
        <v>78.96174863</v>
      </c>
      <c r="H170" s="8">
        <v>301.0</v>
      </c>
      <c r="I170" s="2"/>
      <c r="J170" s="2"/>
    </row>
    <row r="171">
      <c r="B171" s="7">
        <v>7.0</v>
      </c>
      <c r="C171" s="8">
        <v>268.0</v>
      </c>
      <c r="D171" s="9">
        <f>C172/C171</f>
        <v>0.6828358209</v>
      </c>
      <c r="E171" s="9">
        <f t="shared" si="42"/>
        <v>1.464480874</v>
      </c>
      <c r="F171" s="7">
        <v>200.0</v>
      </c>
      <c r="G171" s="9">
        <f t="shared" si="43"/>
        <v>42.89617486</v>
      </c>
      <c r="H171" s="8">
        <v>268.0</v>
      </c>
      <c r="I171" s="2"/>
      <c r="J171" s="2"/>
    </row>
    <row r="172">
      <c r="B172" s="7">
        <v>8.0</v>
      </c>
      <c r="C172" s="8">
        <v>183.0</v>
      </c>
      <c r="D172" s="9">
        <f>C172/C172</f>
        <v>1</v>
      </c>
      <c r="E172" s="9">
        <f t="shared" si="42"/>
        <v>1</v>
      </c>
      <c r="F172" s="6" t="s">
        <v>43</v>
      </c>
      <c r="G172" s="10" t="s">
        <v>43</v>
      </c>
      <c r="H172" s="8">
        <v>183.0</v>
      </c>
      <c r="I172" s="2"/>
      <c r="J172" s="2"/>
    </row>
    <row r="173">
      <c r="A173" s="6"/>
      <c r="B173" s="7">
        <v>9.0</v>
      </c>
      <c r="C173" s="8">
        <v>466.0</v>
      </c>
      <c r="D173" s="9">
        <f>C172/C173</f>
        <v>0.3927038627</v>
      </c>
      <c r="E173" s="9">
        <f t="shared" si="42"/>
        <v>2.546448087</v>
      </c>
      <c r="F173" s="7">
        <v>200.0</v>
      </c>
      <c r="G173" s="9">
        <f t="shared" ref="G173:G179" si="44">E173*200-250</f>
        <v>259.2896175</v>
      </c>
      <c r="H173" s="8">
        <v>466.0</v>
      </c>
      <c r="I173" s="2"/>
      <c r="J173" s="2"/>
    </row>
    <row r="174">
      <c r="B174" s="7">
        <v>10.0</v>
      </c>
      <c r="C174" s="8">
        <v>643.0</v>
      </c>
      <c r="D174" s="9">
        <f>C172/C174</f>
        <v>0.2846034215</v>
      </c>
      <c r="E174" s="9">
        <f t="shared" si="42"/>
        <v>3.513661202</v>
      </c>
      <c r="F174" s="7">
        <v>200.0</v>
      </c>
      <c r="G174" s="9">
        <f t="shared" si="44"/>
        <v>452.7322404</v>
      </c>
      <c r="H174" s="8">
        <v>643.0</v>
      </c>
      <c r="I174" s="2"/>
      <c r="J174" s="2"/>
    </row>
    <row r="175">
      <c r="B175" s="7">
        <v>11.0</v>
      </c>
      <c r="C175" s="8">
        <v>677.0</v>
      </c>
      <c r="D175" s="9">
        <f>C172/C175</f>
        <v>0.270310192</v>
      </c>
      <c r="E175" s="9">
        <f t="shared" si="42"/>
        <v>3.699453552</v>
      </c>
      <c r="F175" s="7">
        <v>200.0</v>
      </c>
      <c r="G175" s="9">
        <f t="shared" si="44"/>
        <v>489.8907104</v>
      </c>
      <c r="H175" s="8">
        <v>677.0</v>
      </c>
      <c r="I175" s="2"/>
      <c r="J175" s="2"/>
    </row>
    <row r="176">
      <c r="B176" s="7">
        <v>12.0</v>
      </c>
      <c r="C176" s="8">
        <v>519.0</v>
      </c>
      <c r="D176" s="9">
        <f>C172/C176</f>
        <v>0.3526011561</v>
      </c>
      <c r="E176" s="9">
        <f t="shared" si="42"/>
        <v>2.836065574</v>
      </c>
      <c r="F176" s="7">
        <v>200.0</v>
      </c>
      <c r="G176" s="9">
        <f t="shared" si="44"/>
        <v>317.2131148</v>
      </c>
      <c r="H176" s="8">
        <v>519.0</v>
      </c>
      <c r="I176" s="2"/>
      <c r="J176" s="2"/>
    </row>
    <row r="177">
      <c r="B177" s="7">
        <v>13.0</v>
      </c>
      <c r="C177" s="8">
        <v>482.0</v>
      </c>
      <c r="D177" s="9">
        <f>C172/C177</f>
        <v>0.3796680498</v>
      </c>
      <c r="E177" s="9">
        <f t="shared" si="42"/>
        <v>2.633879781</v>
      </c>
      <c r="F177" s="7">
        <v>200.0</v>
      </c>
      <c r="G177" s="9">
        <f t="shared" si="44"/>
        <v>276.7759563</v>
      </c>
      <c r="H177" s="8">
        <v>482.0</v>
      </c>
      <c r="I177" s="2"/>
      <c r="J177" s="2"/>
    </row>
    <row r="178">
      <c r="B178" s="7">
        <v>14.0</v>
      </c>
      <c r="C178" s="8">
        <v>721.0</v>
      </c>
      <c r="D178" s="9">
        <f>C172/C178</f>
        <v>0.253814147</v>
      </c>
      <c r="E178" s="9">
        <f t="shared" si="42"/>
        <v>3.93989071</v>
      </c>
      <c r="F178" s="7">
        <v>200.0</v>
      </c>
      <c r="G178" s="9">
        <f t="shared" si="44"/>
        <v>537.9781421</v>
      </c>
      <c r="H178" s="8">
        <v>721.0</v>
      </c>
      <c r="I178" s="2"/>
      <c r="J178" s="2"/>
    </row>
    <row r="179">
      <c r="B179" s="7">
        <v>15.0</v>
      </c>
      <c r="C179" s="8">
        <v>541.0</v>
      </c>
      <c r="D179" s="9">
        <f>C172/C179</f>
        <v>0.3382624769</v>
      </c>
      <c r="E179" s="9">
        <f t="shared" si="42"/>
        <v>2.956284153</v>
      </c>
      <c r="F179" s="7">
        <v>200.0</v>
      </c>
      <c r="G179" s="9">
        <f t="shared" si="44"/>
        <v>341.2568306</v>
      </c>
      <c r="H179" s="8">
        <v>541.0</v>
      </c>
      <c r="I179" s="2"/>
      <c r="J179" s="2"/>
    </row>
    <row r="180">
      <c r="B180" s="7">
        <v>16.0</v>
      </c>
      <c r="C180" s="8">
        <v>0.0</v>
      </c>
      <c r="D180" s="9">
        <v>0.0</v>
      </c>
      <c r="E180" s="9">
        <v>0.0</v>
      </c>
      <c r="F180" s="6" t="s">
        <v>15</v>
      </c>
      <c r="G180" s="10" t="s">
        <v>15</v>
      </c>
      <c r="H180" s="8">
        <v>0.0</v>
      </c>
      <c r="I180" s="2"/>
      <c r="J180" s="2"/>
    </row>
    <row r="181">
      <c r="A181" s="1" t="s">
        <v>63</v>
      </c>
      <c r="H181" s="2"/>
      <c r="I181" s="2"/>
      <c r="J181" s="2"/>
    </row>
    <row r="182">
      <c r="A182" s="3" t="s">
        <v>1</v>
      </c>
      <c r="B182" s="3" t="s">
        <v>2</v>
      </c>
      <c r="C182" s="4" t="s">
        <v>3</v>
      </c>
      <c r="D182" s="5" t="s">
        <v>4</v>
      </c>
      <c r="E182" s="5" t="s">
        <v>5</v>
      </c>
      <c r="F182" s="3" t="s">
        <v>6</v>
      </c>
      <c r="G182" s="5" t="s">
        <v>7</v>
      </c>
      <c r="H182" s="2" t="s">
        <v>33</v>
      </c>
      <c r="I182" s="2" t="s">
        <v>34</v>
      </c>
      <c r="J182" s="2"/>
    </row>
    <row r="183">
      <c r="A183" s="6"/>
      <c r="B183" s="7">
        <v>1.0</v>
      </c>
      <c r="C183" s="15">
        <v>448.0</v>
      </c>
      <c r="D183" s="9">
        <f>C191/C183</f>
        <v>0.7120535714</v>
      </c>
      <c r="E183" s="9">
        <f t="shared" ref="E183:E194" si="45">1/D183</f>
        <v>1.404388715</v>
      </c>
      <c r="F183" s="7">
        <v>600.0</v>
      </c>
      <c r="G183" s="9">
        <f t="shared" ref="G183:G190" si="46">E183*600-650</f>
        <v>192.6332288</v>
      </c>
      <c r="H183" s="8">
        <v>524.083</v>
      </c>
      <c r="I183" s="11">
        <v>452.0</v>
      </c>
      <c r="J183" s="16">
        <v>448.0</v>
      </c>
    </row>
    <row r="184">
      <c r="B184" s="7">
        <v>2.0</v>
      </c>
      <c r="C184" s="15">
        <v>350.0</v>
      </c>
      <c r="D184" s="9">
        <f>C191/C184</f>
        <v>0.9114285714</v>
      </c>
      <c r="E184" s="9">
        <f t="shared" si="45"/>
        <v>1.097178683</v>
      </c>
      <c r="F184" s="7">
        <v>600.0</v>
      </c>
      <c r="G184" s="9">
        <f t="shared" si="46"/>
        <v>8.307210031</v>
      </c>
      <c r="H184" s="8">
        <v>378.345</v>
      </c>
      <c r="I184" s="11">
        <v>330.0</v>
      </c>
      <c r="J184" s="16">
        <v>350.0</v>
      </c>
    </row>
    <row r="185">
      <c r="B185" s="7">
        <v>3.0</v>
      </c>
      <c r="C185" s="15">
        <v>472.0</v>
      </c>
      <c r="D185" s="9">
        <f>C191/C185</f>
        <v>0.6758474576</v>
      </c>
      <c r="E185" s="9">
        <f t="shared" si="45"/>
        <v>1.479623824</v>
      </c>
      <c r="F185" s="7">
        <v>600.0</v>
      </c>
      <c r="G185" s="9">
        <f t="shared" si="46"/>
        <v>237.7742947</v>
      </c>
      <c r="H185" s="8">
        <v>617.478</v>
      </c>
      <c r="I185" s="11">
        <v>470.0</v>
      </c>
      <c r="J185" s="16">
        <v>472.0</v>
      </c>
    </row>
    <row r="186">
      <c r="B186" s="7">
        <v>4.0</v>
      </c>
      <c r="C186" s="15">
        <v>455.0</v>
      </c>
      <c r="D186" s="9">
        <f>C191/C186</f>
        <v>0.7010989011</v>
      </c>
      <c r="E186" s="9">
        <f t="shared" si="45"/>
        <v>1.426332288</v>
      </c>
      <c r="F186" s="7">
        <v>600.0</v>
      </c>
      <c r="G186" s="9">
        <f t="shared" si="46"/>
        <v>205.799373</v>
      </c>
      <c r="H186" s="8">
        <v>458.415</v>
      </c>
      <c r="I186" s="11">
        <v>444.0</v>
      </c>
      <c r="J186" s="16">
        <v>455.0</v>
      </c>
    </row>
    <row r="187">
      <c r="B187" s="7">
        <v>5.0</v>
      </c>
      <c r="C187" s="15">
        <v>463.0</v>
      </c>
      <c r="D187" s="9">
        <f>C191/C187</f>
        <v>0.6889848812</v>
      </c>
      <c r="E187" s="9">
        <f t="shared" si="45"/>
        <v>1.451410658</v>
      </c>
      <c r="F187" s="7">
        <v>600.0</v>
      </c>
      <c r="G187" s="9">
        <f t="shared" si="46"/>
        <v>220.846395</v>
      </c>
      <c r="H187" s="8">
        <v>546.932</v>
      </c>
      <c r="I187" s="11">
        <v>496.0</v>
      </c>
      <c r="J187" s="16">
        <v>463.0</v>
      </c>
    </row>
    <row r="188">
      <c r="B188" s="7">
        <v>6.0</v>
      </c>
      <c r="C188" s="15">
        <v>646.0</v>
      </c>
      <c r="D188" s="9">
        <f>C191/C188</f>
        <v>0.4938080495</v>
      </c>
      <c r="E188" s="9">
        <f t="shared" si="45"/>
        <v>2.02507837</v>
      </c>
      <c r="F188" s="7">
        <v>600.0</v>
      </c>
      <c r="G188" s="9">
        <f t="shared" si="46"/>
        <v>565.0470219</v>
      </c>
      <c r="H188" s="8">
        <v>589.67</v>
      </c>
      <c r="I188" s="11">
        <v>555.0</v>
      </c>
      <c r="J188" s="16">
        <v>646.0</v>
      </c>
    </row>
    <row r="189">
      <c r="B189" s="7">
        <v>7.0</v>
      </c>
      <c r="C189" s="15">
        <v>450.0</v>
      </c>
      <c r="D189" s="9">
        <f>C191/C189</f>
        <v>0.7088888889</v>
      </c>
      <c r="E189" s="9">
        <f t="shared" si="45"/>
        <v>1.410658307</v>
      </c>
      <c r="F189" s="7">
        <v>600.0</v>
      </c>
      <c r="G189" s="9">
        <f t="shared" si="46"/>
        <v>196.3949843</v>
      </c>
      <c r="H189" s="8">
        <v>459.269</v>
      </c>
      <c r="I189" s="11">
        <v>325.0</v>
      </c>
      <c r="J189" s="16">
        <v>450.0</v>
      </c>
    </row>
    <row r="190">
      <c r="B190" s="7">
        <v>8.0</v>
      </c>
      <c r="C190" s="15">
        <v>770.0</v>
      </c>
      <c r="D190" s="9">
        <f>C191/C190</f>
        <v>0.4142857143</v>
      </c>
      <c r="E190" s="9">
        <f t="shared" si="45"/>
        <v>2.413793103</v>
      </c>
      <c r="F190" s="7">
        <v>600.0</v>
      </c>
      <c r="G190" s="9">
        <f t="shared" si="46"/>
        <v>798.2758621</v>
      </c>
      <c r="H190" s="8">
        <v>774.105</v>
      </c>
      <c r="I190" s="11">
        <v>769.0</v>
      </c>
      <c r="J190" s="16">
        <v>770.0</v>
      </c>
    </row>
    <row r="191">
      <c r="A191" s="6"/>
      <c r="B191" s="7">
        <v>9.0</v>
      </c>
      <c r="C191" s="15">
        <v>319.0</v>
      </c>
      <c r="D191" s="9">
        <f>C191/C191</f>
        <v>1</v>
      </c>
      <c r="E191" s="9">
        <f t="shared" si="45"/>
        <v>1</v>
      </c>
      <c r="F191" s="7">
        <v>600.0</v>
      </c>
      <c r="G191" s="10" t="s">
        <v>43</v>
      </c>
      <c r="H191" s="8">
        <v>365.631</v>
      </c>
      <c r="I191" s="11">
        <v>321.0</v>
      </c>
      <c r="J191" s="16">
        <v>319.0</v>
      </c>
    </row>
    <row r="192">
      <c r="B192" s="7">
        <v>10.0</v>
      </c>
      <c r="C192" s="15">
        <v>482.0</v>
      </c>
      <c r="D192" s="9">
        <f>C191/C192</f>
        <v>0.6618257261</v>
      </c>
      <c r="E192" s="9">
        <f t="shared" si="45"/>
        <v>1.510971787</v>
      </c>
      <c r="F192" s="7">
        <v>600.0</v>
      </c>
      <c r="G192" s="9">
        <f t="shared" ref="G192:G194" si="47">E192*600-650</f>
        <v>256.5830721</v>
      </c>
      <c r="H192" s="8">
        <v>492.298</v>
      </c>
      <c r="I192" s="11">
        <v>473.0</v>
      </c>
      <c r="J192" s="16">
        <v>482.0</v>
      </c>
    </row>
    <row r="193">
      <c r="B193" s="7">
        <v>11.0</v>
      </c>
      <c r="C193" s="15">
        <v>387.0</v>
      </c>
      <c r="D193" s="9">
        <f>C191/C193</f>
        <v>0.8242894057</v>
      </c>
      <c r="E193" s="9">
        <f t="shared" si="45"/>
        <v>1.213166144</v>
      </c>
      <c r="F193" s="7">
        <v>600.0</v>
      </c>
      <c r="G193" s="9">
        <f t="shared" si="47"/>
        <v>77.89968652</v>
      </c>
      <c r="H193" s="8">
        <v>413.616</v>
      </c>
      <c r="I193" s="11">
        <v>376.0</v>
      </c>
      <c r="J193" s="16">
        <v>387.0</v>
      </c>
    </row>
    <row r="194">
      <c r="B194" s="7">
        <v>12.0</v>
      </c>
      <c r="C194" s="15">
        <v>926.0</v>
      </c>
      <c r="D194" s="9">
        <f>C191/C194</f>
        <v>0.3444924406</v>
      </c>
      <c r="E194" s="9">
        <f t="shared" si="45"/>
        <v>2.902821317</v>
      </c>
      <c r="F194" s="7">
        <v>600.0</v>
      </c>
      <c r="G194" s="9">
        <f t="shared" si="47"/>
        <v>1091.69279</v>
      </c>
      <c r="H194" s="8">
        <v>1000.89</v>
      </c>
      <c r="I194" s="11">
        <v>954.0</v>
      </c>
      <c r="J194" s="16">
        <v>926.0</v>
      </c>
    </row>
    <row r="195">
      <c r="B195" s="7">
        <v>13.0</v>
      </c>
      <c r="C195" s="15">
        <v>0.0</v>
      </c>
      <c r="D195" s="9">
        <v>0.0</v>
      </c>
      <c r="E195" s="9">
        <v>0.0</v>
      </c>
      <c r="F195" s="7">
        <v>600.0</v>
      </c>
      <c r="G195" s="10" t="s">
        <v>15</v>
      </c>
      <c r="H195" s="8">
        <v>0.0</v>
      </c>
      <c r="I195" s="2"/>
      <c r="J195" s="17"/>
    </row>
    <row r="196">
      <c r="B196" s="7">
        <v>14.0</v>
      </c>
      <c r="C196" s="15">
        <v>505.0</v>
      </c>
      <c r="D196" s="9">
        <f>C191/C196</f>
        <v>0.6316831683</v>
      </c>
      <c r="E196" s="9">
        <f t="shared" ref="E196:E197" si="48">1/D196</f>
        <v>1.5830721</v>
      </c>
      <c r="F196" s="7">
        <v>600.0</v>
      </c>
      <c r="G196" s="9">
        <f t="shared" ref="G196:G197" si="49">E196*600-650</f>
        <v>299.8432602</v>
      </c>
      <c r="H196" s="8">
        <v>549.685</v>
      </c>
      <c r="I196" s="11">
        <v>494.0</v>
      </c>
      <c r="J196" s="16">
        <v>505.0</v>
      </c>
    </row>
    <row r="197">
      <c r="B197" s="7">
        <v>15.0</v>
      </c>
      <c r="C197" s="15">
        <v>414.0</v>
      </c>
      <c r="D197" s="9">
        <f>C191/C197</f>
        <v>0.770531401</v>
      </c>
      <c r="E197" s="9">
        <f t="shared" si="48"/>
        <v>1.297805643</v>
      </c>
      <c r="F197" s="7">
        <v>600.0</v>
      </c>
      <c r="G197" s="9">
        <f t="shared" si="49"/>
        <v>128.6833856</v>
      </c>
      <c r="H197" s="8">
        <v>458.064</v>
      </c>
      <c r="I197" s="11">
        <v>403.0</v>
      </c>
      <c r="J197" s="16">
        <v>414.0</v>
      </c>
    </row>
    <row r="198">
      <c r="B198" s="7">
        <v>16.0</v>
      </c>
      <c r="C198" s="15">
        <v>0.0</v>
      </c>
      <c r="D198" s="9">
        <v>0.0</v>
      </c>
      <c r="E198" s="9">
        <v>0.0</v>
      </c>
      <c r="F198" s="7">
        <v>600.0</v>
      </c>
      <c r="G198" s="10" t="s">
        <v>15</v>
      </c>
      <c r="H198" s="8">
        <v>0.0</v>
      </c>
      <c r="I198" s="2"/>
      <c r="J198" s="17"/>
    </row>
    <row r="199">
      <c r="A199" s="1" t="s">
        <v>64</v>
      </c>
      <c r="H199" s="2"/>
      <c r="I199" s="2"/>
      <c r="J199" s="2"/>
    </row>
    <row r="200">
      <c r="A200" s="3" t="s">
        <v>1</v>
      </c>
      <c r="B200" s="3" t="s">
        <v>2</v>
      </c>
      <c r="C200" s="4" t="s">
        <v>3</v>
      </c>
      <c r="D200" s="5" t="s">
        <v>4</v>
      </c>
      <c r="E200" s="5" t="s">
        <v>5</v>
      </c>
      <c r="F200" s="3" t="s">
        <v>6</v>
      </c>
      <c r="G200" s="5" t="s">
        <v>7</v>
      </c>
      <c r="H200" s="2" t="s">
        <v>33</v>
      </c>
      <c r="I200" s="2" t="s">
        <v>34</v>
      </c>
      <c r="J200" s="2"/>
    </row>
    <row r="201">
      <c r="A201" s="6"/>
      <c r="B201" s="7">
        <v>1.0</v>
      </c>
      <c r="C201" s="15">
        <v>683.0</v>
      </c>
      <c r="D201" s="9">
        <f>C202/C201</f>
        <v>0.5095168375</v>
      </c>
      <c r="E201" s="9">
        <f t="shared" ref="E201:E212" si="50">1/D201</f>
        <v>1.962643678</v>
      </c>
      <c r="F201" s="7">
        <v>900.0</v>
      </c>
      <c r="G201" s="9">
        <f>E201*900-950</f>
        <v>816.3793103</v>
      </c>
      <c r="H201" s="8">
        <v>554.402</v>
      </c>
      <c r="I201" s="11">
        <v>707.0</v>
      </c>
      <c r="J201" s="16">
        <v>683.0</v>
      </c>
    </row>
    <row r="202">
      <c r="B202" s="7">
        <v>2.0</v>
      </c>
      <c r="C202" s="15">
        <v>348.0</v>
      </c>
      <c r="D202" s="9">
        <f>C202/C202</f>
        <v>1</v>
      </c>
      <c r="E202" s="9">
        <f t="shared" si="50"/>
        <v>1</v>
      </c>
      <c r="F202" s="7">
        <v>900.0</v>
      </c>
      <c r="G202" s="10" t="s">
        <v>43</v>
      </c>
      <c r="H202" s="8">
        <v>383.479</v>
      </c>
      <c r="I202" s="11">
        <v>370.0</v>
      </c>
      <c r="J202" s="16">
        <v>348.0</v>
      </c>
    </row>
    <row r="203">
      <c r="B203" s="7">
        <v>3.0</v>
      </c>
      <c r="C203" s="15">
        <v>372.0</v>
      </c>
      <c r="D203" s="9">
        <f>C202/C203</f>
        <v>0.935483871</v>
      </c>
      <c r="E203" s="9">
        <f t="shared" si="50"/>
        <v>1.068965517</v>
      </c>
      <c r="F203" s="7">
        <v>900.0</v>
      </c>
      <c r="G203" s="9">
        <f t="shared" ref="G203:G212" si="51">E203*900-950</f>
        <v>12.06896552</v>
      </c>
      <c r="H203" s="8">
        <v>322.3</v>
      </c>
      <c r="I203" s="11">
        <v>386.0</v>
      </c>
      <c r="J203" s="16">
        <v>372.0</v>
      </c>
    </row>
    <row r="204">
      <c r="B204" s="7">
        <v>4.0</v>
      </c>
      <c r="C204" s="15">
        <v>369.0</v>
      </c>
      <c r="D204" s="9">
        <f>C202/C204</f>
        <v>0.9430894309</v>
      </c>
      <c r="E204" s="9">
        <f t="shared" si="50"/>
        <v>1.060344828</v>
      </c>
      <c r="F204" s="7">
        <v>900.0</v>
      </c>
      <c r="G204" s="9">
        <f t="shared" si="51"/>
        <v>4.310344828</v>
      </c>
      <c r="H204" s="8">
        <v>359.419</v>
      </c>
      <c r="I204" s="11">
        <v>380.0</v>
      </c>
      <c r="J204" s="16">
        <v>369.0</v>
      </c>
    </row>
    <row r="205">
      <c r="B205" s="7">
        <v>5.0</v>
      </c>
      <c r="C205" s="15">
        <v>1002.0</v>
      </c>
      <c r="D205" s="9">
        <f>C202/C205</f>
        <v>0.3473053892</v>
      </c>
      <c r="E205" s="9">
        <f t="shared" si="50"/>
        <v>2.879310345</v>
      </c>
      <c r="F205" s="7">
        <v>900.0</v>
      </c>
      <c r="G205" s="9">
        <f t="shared" si="51"/>
        <v>1641.37931</v>
      </c>
      <c r="H205" s="8">
        <v>742.723</v>
      </c>
      <c r="I205" s="11">
        <v>952.0</v>
      </c>
      <c r="J205" s="16">
        <v>1002.0</v>
      </c>
    </row>
    <row r="206">
      <c r="B206" s="7">
        <v>6.0</v>
      </c>
      <c r="C206" s="15">
        <v>568.0</v>
      </c>
      <c r="D206" s="9">
        <f>C202/C206</f>
        <v>0.6126760563</v>
      </c>
      <c r="E206" s="9">
        <f t="shared" si="50"/>
        <v>1.632183908</v>
      </c>
      <c r="F206" s="7">
        <v>900.0</v>
      </c>
      <c r="G206" s="9">
        <f t="shared" si="51"/>
        <v>518.9655172</v>
      </c>
      <c r="H206" s="8">
        <v>552.875</v>
      </c>
      <c r="I206" s="11">
        <v>580.0</v>
      </c>
      <c r="J206" s="16">
        <v>568.0</v>
      </c>
    </row>
    <row r="207">
      <c r="B207" s="7">
        <v>7.0</v>
      </c>
      <c r="C207" s="15">
        <v>634.0</v>
      </c>
      <c r="D207" s="9">
        <f>C202/C207</f>
        <v>0.5488958991</v>
      </c>
      <c r="E207" s="9">
        <f t="shared" si="50"/>
        <v>1.82183908</v>
      </c>
      <c r="F207" s="7">
        <v>900.0</v>
      </c>
      <c r="G207" s="9">
        <f t="shared" si="51"/>
        <v>689.6551724</v>
      </c>
      <c r="H207" s="8">
        <v>614.58</v>
      </c>
      <c r="I207" s="11">
        <v>646.0</v>
      </c>
      <c r="J207" s="16">
        <v>634.0</v>
      </c>
    </row>
    <row r="208">
      <c r="B208" s="7">
        <v>8.0</v>
      </c>
      <c r="C208" s="15">
        <v>487.0</v>
      </c>
      <c r="D208" s="9">
        <f>C202/C208</f>
        <v>0.7145790554</v>
      </c>
      <c r="E208" s="9">
        <f t="shared" si="50"/>
        <v>1.399425287</v>
      </c>
      <c r="F208" s="7">
        <v>900.0</v>
      </c>
      <c r="G208" s="9">
        <f t="shared" si="51"/>
        <v>309.4827586</v>
      </c>
      <c r="H208" s="8">
        <v>482.484</v>
      </c>
      <c r="I208" s="11">
        <v>481.0</v>
      </c>
      <c r="J208" s="16">
        <v>487.0</v>
      </c>
    </row>
    <row r="209">
      <c r="A209" s="6"/>
      <c r="B209" s="7">
        <v>9.0</v>
      </c>
      <c r="C209" s="15">
        <v>792.0</v>
      </c>
      <c r="D209" s="9">
        <f>C202/C209</f>
        <v>0.4393939394</v>
      </c>
      <c r="E209" s="9">
        <f t="shared" si="50"/>
        <v>2.275862069</v>
      </c>
      <c r="F209" s="7">
        <v>900.0</v>
      </c>
      <c r="G209" s="9">
        <f t="shared" si="51"/>
        <v>1098.275862</v>
      </c>
      <c r="H209" s="8">
        <v>670.243</v>
      </c>
      <c r="I209" s="11">
        <v>793.0</v>
      </c>
      <c r="J209" s="16">
        <v>792.0</v>
      </c>
    </row>
    <row r="210">
      <c r="B210" s="7">
        <v>10.0</v>
      </c>
      <c r="C210" s="15">
        <v>473.0</v>
      </c>
      <c r="D210" s="9">
        <f>C202/C210</f>
        <v>0.7357293869</v>
      </c>
      <c r="E210" s="9">
        <f t="shared" si="50"/>
        <v>1.359195402</v>
      </c>
      <c r="F210" s="7">
        <v>900.0</v>
      </c>
      <c r="G210" s="9">
        <f t="shared" si="51"/>
        <v>273.2758621</v>
      </c>
      <c r="H210" s="8">
        <v>270.283</v>
      </c>
      <c r="I210" s="11">
        <v>455.0</v>
      </c>
      <c r="J210" s="16">
        <v>473.0</v>
      </c>
    </row>
    <row r="211">
      <c r="B211" s="7">
        <v>11.0</v>
      </c>
      <c r="C211" s="15">
        <v>463.0</v>
      </c>
      <c r="D211" s="9">
        <f>C202/C211</f>
        <v>0.7516198704</v>
      </c>
      <c r="E211" s="9">
        <f t="shared" si="50"/>
        <v>1.33045977</v>
      </c>
      <c r="F211" s="7">
        <v>900.0</v>
      </c>
      <c r="G211" s="9">
        <f t="shared" si="51"/>
        <v>247.4137931</v>
      </c>
      <c r="H211" s="8">
        <v>446.511</v>
      </c>
      <c r="I211" s="11">
        <v>473.0</v>
      </c>
      <c r="J211" s="16">
        <v>463.0</v>
      </c>
    </row>
    <row r="212">
      <c r="B212" s="7">
        <v>12.0</v>
      </c>
      <c r="C212" s="15">
        <v>465.0</v>
      </c>
      <c r="D212" s="9">
        <f>C202/C212</f>
        <v>0.7483870968</v>
      </c>
      <c r="E212" s="9">
        <f t="shared" si="50"/>
        <v>1.336206897</v>
      </c>
      <c r="F212" s="7">
        <v>900.0</v>
      </c>
      <c r="G212" s="9">
        <f t="shared" si="51"/>
        <v>252.5862069</v>
      </c>
      <c r="H212" s="8">
        <v>445.564</v>
      </c>
      <c r="I212" s="11">
        <v>452.0</v>
      </c>
      <c r="J212" s="16">
        <v>465.0</v>
      </c>
    </row>
    <row r="213">
      <c r="B213" s="7">
        <v>13.0</v>
      </c>
      <c r="C213" s="15">
        <v>0.0</v>
      </c>
      <c r="D213" s="9">
        <v>0.0</v>
      </c>
      <c r="E213" s="9">
        <v>0.0</v>
      </c>
      <c r="F213" s="7">
        <v>900.0</v>
      </c>
      <c r="G213" s="10" t="s">
        <v>15</v>
      </c>
      <c r="H213" s="8">
        <v>0.0</v>
      </c>
      <c r="I213" s="2"/>
      <c r="J213" s="17"/>
    </row>
    <row r="214">
      <c r="B214" s="7">
        <v>14.0</v>
      </c>
      <c r="C214" s="15">
        <v>539.0</v>
      </c>
      <c r="D214" s="9">
        <f>C202/C214</f>
        <v>0.6456400742</v>
      </c>
      <c r="E214" s="9">
        <f t="shared" ref="E214:E215" si="52">1/D214</f>
        <v>1.548850575</v>
      </c>
      <c r="F214" s="7">
        <v>900.0</v>
      </c>
      <c r="G214" s="9">
        <f t="shared" ref="G214:G215" si="53">E214*900-950</f>
        <v>443.9655172</v>
      </c>
      <c r="H214" s="8">
        <v>539.929</v>
      </c>
      <c r="I214" s="11">
        <v>535.0</v>
      </c>
      <c r="J214" s="16">
        <v>539.0</v>
      </c>
    </row>
    <row r="215">
      <c r="B215" s="7">
        <v>15.0</v>
      </c>
      <c r="C215" s="15">
        <v>590.0</v>
      </c>
      <c r="D215" s="9">
        <f>C202/C215</f>
        <v>0.5898305085</v>
      </c>
      <c r="E215" s="9">
        <f t="shared" si="52"/>
        <v>1.695402299</v>
      </c>
      <c r="F215" s="7">
        <v>900.0</v>
      </c>
      <c r="G215" s="9">
        <f t="shared" si="53"/>
        <v>575.862069</v>
      </c>
      <c r="H215" s="8">
        <v>599.788</v>
      </c>
      <c r="I215" s="11">
        <v>651.0</v>
      </c>
      <c r="J215" s="16">
        <v>590.0</v>
      </c>
    </row>
    <row r="216">
      <c r="B216" s="7">
        <v>16.0</v>
      </c>
      <c r="C216" s="8">
        <v>0.0</v>
      </c>
      <c r="D216" s="9">
        <v>0.0</v>
      </c>
      <c r="E216" s="9">
        <v>0.0</v>
      </c>
      <c r="F216" s="7">
        <v>900.0</v>
      </c>
      <c r="G216" s="10" t="s">
        <v>15</v>
      </c>
      <c r="H216" s="8">
        <v>0.0</v>
      </c>
      <c r="I216" s="2"/>
      <c r="J216" s="17"/>
    </row>
    <row r="217">
      <c r="A217" s="1" t="s">
        <v>65</v>
      </c>
      <c r="H217" s="2"/>
      <c r="I217" s="2"/>
      <c r="J217" s="2"/>
    </row>
    <row r="218">
      <c r="A218" s="3" t="s">
        <v>1</v>
      </c>
      <c r="B218" s="3" t="s">
        <v>2</v>
      </c>
      <c r="C218" s="4" t="s">
        <v>3</v>
      </c>
      <c r="D218" s="5" t="s">
        <v>4</v>
      </c>
      <c r="E218" s="5" t="s">
        <v>5</v>
      </c>
      <c r="F218" s="3" t="s">
        <v>6</v>
      </c>
      <c r="G218" s="5" t="s">
        <v>7</v>
      </c>
      <c r="H218" s="2" t="s">
        <v>33</v>
      </c>
      <c r="I218" s="2" t="s">
        <v>34</v>
      </c>
      <c r="J218" s="2"/>
    </row>
    <row r="219">
      <c r="A219" s="6"/>
      <c r="B219" s="7">
        <v>1.0</v>
      </c>
      <c r="C219" s="8">
        <v>285.178</v>
      </c>
      <c r="D219" s="9">
        <f>C221/C219</f>
        <v>0.7801758901</v>
      </c>
      <c r="E219" s="9">
        <f t="shared" ref="E219:E222" si="54">1/D219</f>
        <v>1.281762244</v>
      </c>
      <c r="F219" s="7">
        <v>300.0</v>
      </c>
      <c r="G219" s="9">
        <f t="shared" ref="G219:G220" si="55">E219*300-350</f>
        <v>34.52867333</v>
      </c>
      <c r="H219" s="8">
        <v>285.178</v>
      </c>
      <c r="I219" s="11">
        <v>295.0</v>
      </c>
      <c r="J219" s="16">
        <v>286.0</v>
      </c>
    </row>
    <row r="220">
      <c r="B220" s="7">
        <v>2.0</v>
      </c>
      <c r="C220" s="8">
        <v>395.407</v>
      </c>
      <c r="D220" s="9">
        <f>C221/C220</f>
        <v>0.5626835134</v>
      </c>
      <c r="E220" s="9">
        <f t="shared" si="54"/>
        <v>1.777197974</v>
      </c>
      <c r="F220" s="7">
        <v>300.0</v>
      </c>
      <c r="G220" s="9">
        <f t="shared" si="55"/>
        <v>183.1593921</v>
      </c>
      <c r="H220" s="8">
        <v>395.407</v>
      </c>
      <c r="I220" s="11">
        <v>372.0</v>
      </c>
      <c r="J220" s="16">
        <v>379.0</v>
      </c>
    </row>
    <row r="221">
      <c r="B221" s="7">
        <v>3.0</v>
      </c>
      <c r="C221" s="8">
        <v>222.489</v>
      </c>
      <c r="D221" s="9">
        <f>C221/C221</f>
        <v>1</v>
      </c>
      <c r="E221" s="9">
        <f t="shared" si="54"/>
        <v>1</v>
      </c>
      <c r="F221" s="6" t="s">
        <v>43</v>
      </c>
      <c r="G221" s="10" t="s">
        <v>43</v>
      </c>
      <c r="H221" s="8">
        <v>222.489</v>
      </c>
      <c r="I221" s="11">
        <v>210.0</v>
      </c>
      <c r="J221" s="16">
        <v>246.0</v>
      </c>
    </row>
    <row r="222">
      <c r="B222" s="7">
        <v>4.0</v>
      </c>
      <c r="C222" s="8">
        <v>510.568</v>
      </c>
      <c r="D222" s="9">
        <f>C221/C222</f>
        <v>0.4357676157</v>
      </c>
      <c r="E222" s="9">
        <f t="shared" si="54"/>
        <v>2.294801091</v>
      </c>
      <c r="F222" s="7">
        <v>300.0</v>
      </c>
      <c r="G222" s="9">
        <f>E222*300-350</f>
        <v>338.4403274</v>
      </c>
      <c r="H222" s="8">
        <v>510.568</v>
      </c>
      <c r="I222" s="11">
        <v>524.0</v>
      </c>
      <c r="J222" s="16">
        <v>505.0</v>
      </c>
    </row>
    <row r="223">
      <c r="B223" s="7">
        <v>5.0</v>
      </c>
      <c r="C223" s="8">
        <v>0.0</v>
      </c>
      <c r="D223" s="9">
        <v>0.0</v>
      </c>
      <c r="E223" s="9">
        <v>0.0</v>
      </c>
      <c r="F223" s="6" t="s">
        <v>15</v>
      </c>
      <c r="G223" s="10" t="s">
        <v>15</v>
      </c>
      <c r="H223" s="8">
        <v>0.0</v>
      </c>
      <c r="I223" s="2"/>
      <c r="J223" s="17"/>
    </row>
    <row r="224">
      <c r="B224" s="7">
        <v>6.0</v>
      </c>
      <c r="C224" s="8">
        <v>447.396</v>
      </c>
      <c r="D224" s="9">
        <f>C221/C224</f>
        <v>0.497297696</v>
      </c>
      <c r="E224" s="9">
        <f t="shared" ref="E224:E233" si="56">1/D224</f>
        <v>2.010867953</v>
      </c>
      <c r="F224" s="7">
        <v>300.0</v>
      </c>
      <c r="G224" s="9">
        <f t="shared" ref="G224:G233" si="57">E224*300-350</f>
        <v>253.2603859</v>
      </c>
      <c r="H224" s="8">
        <v>447.396</v>
      </c>
      <c r="I224" s="11">
        <v>501.0</v>
      </c>
      <c r="J224" s="16">
        <v>521.0</v>
      </c>
    </row>
    <row r="225">
      <c r="B225" s="7">
        <v>7.0</v>
      </c>
      <c r="C225" s="8">
        <v>352.329</v>
      </c>
      <c r="D225" s="9">
        <f>C221/C225</f>
        <v>0.6314808035</v>
      </c>
      <c r="E225" s="9">
        <f t="shared" si="56"/>
        <v>1.583579413</v>
      </c>
      <c r="F225" s="7">
        <v>300.0</v>
      </c>
      <c r="G225" s="9">
        <f t="shared" si="57"/>
        <v>125.0738239</v>
      </c>
      <c r="H225" s="8">
        <v>352.329</v>
      </c>
      <c r="I225" s="11">
        <v>369.0</v>
      </c>
      <c r="J225" s="16">
        <v>356.0</v>
      </c>
    </row>
    <row r="226">
      <c r="B226" s="7">
        <v>8.0</v>
      </c>
      <c r="C226" s="8">
        <v>336.57</v>
      </c>
      <c r="D226" s="9">
        <f>C221/C226</f>
        <v>0.6610482218</v>
      </c>
      <c r="E226" s="9">
        <f t="shared" si="56"/>
        <v>1.512748945</v>
      </c>
      <c r="F226" s="7">
        <v>300.0</v>
      </c>
      <c r="G226" s="9">
        <f t="shared" si="57"/>
        <v>103.8246835</v>
      </c>
      <c r="H226" s="8">
        <v>336.57</v>
      </c>
      <c r="I226" s="11">
        <v>341.0</v>
      </c>
      <c r="J226" s="16">
        <v>343.0</v>
      </c>
    </row>
    <row r="227">
      <c r="A227" s="6"/>
      <c r="B227" s="7">
        <v>9.0</v>
      </c>
      <c r="C227" s="8">
        <v>354.606</v>
      </c>
      <c r="D227" s="9">
        <f>C221/C227</f>
        <v>0.6274259319</v>
      </c>
      <c r="E227" s="9">
        <f t="shared" si="56"/>
        <v>1.593813627</v>
      </c>
      <c r="F227" s="7">
        <v>300.0</v>
      </c>
      <c r="G227" s="9">
        <f t="shared" si="57"/>
        <v>128.144088</v>
      </c>
      <c r="H227" s="8">
        <v>354.606</v>
      </c>
      <c r="I227" s="11">
        <v>381.0</v>
      </c>
      <c r="J227" s="16">
        <v>345.0</v>
      </c>
    </row>
    <row r="228">
      <c r="B228" s="7">
        <v>10.0</v>
      </c>
      <c r="C228" s="8">
        <v>277.267</v>
      </c>
      <c r="D228" s="9">
        <f>C221/C228</f>
        <v>0.8024359192</v>
      </c>
      <c r="E228" s="9">
        <f t="shared" si="56"/>
        <v>1.24620543</v>
      </c>
      <c r="F228" s="7">
        <v>300.0</v>
      </c>
      <c r="G228" s="9">
        <f t="shared" si="57"/>
        <v>23.86162911</v>
      </c>
      <c r="H228" s="8">
        <v>277.267</v>
      </c>
      <c r="I228" s="11">
        <v>278.0</v>
      </c>
      <c r="J228" s="16">
        <v>293.0</v>
      </c>
    </row>
    <row r="229">
      <c r="B229" s="7">
        <v>11.0</v>
      </c>
      <c r="C229" s="8">
        <v>265.963</v>
      </c>
      <c r="D229" s="9">
        <f>C221/C229</f>
        <v>0.836541173</v>
      </c>
      <c r="E229" s="9">
        <f t="shared" si="56"/>
        <v>1.195398424</v>
      </c>
      <c r="F229" s="7">
        <v>300.0</v>
      </c>
      <c r="G229" s="9">
        <f t="shared" si="57"/>
        <v>8.619527258</v>
      </c>
      <c r="H229" s="8">
        <v>265.963</v>
      </c>
      <c r="I229" s="11">
        <v>293.0</v>
      </c>
      <c r="J229" s="16">
        <v>272.0</v>
      </c>
    </row>
    <row r="230">
      <c r="B230" s="7">
        <v>12.0</v>
      </c>
      <c r="C230" s="8">
        <v>561.647</v>
      </c>
      <c r="D230" s="9">
        <f>C221/C230</f>
        <v>0.3961367193</v>
      </c>
      <c r="E230" s="9">
        <f t="shared" si="56"/>
        <v>2.524380981</v>
      </c>
      <c r="F230" s="7">
        <v>300.0</v>
      </c>
      <c r="G230" s="9">
        <f t="shared" si="57"/>
        <v>407.3142942</v>
      </c>
      <c r="H230" s="8">
        <v>561.647</v>
      </c>
      <c r="I230" s="11">
        <v>606.0</v>
      </c>
      <c r="J230" s="16">
        <v>595.0</v>
      </c>
    </row>
    <row r="231">
      <c r="B231" s="7">
        <v>13.0</v>
      </c>
      <c r="C231" s="8">
        <v>337.161</v>
      </c>
      <c r="D231" s="9">
        <f>C221/C231</f>
        <v>0.659889489</v>
      </c>
      <c r="E231" s="9">
        <f t="shared" si="56"/>
        <v>1.515405256</v>
      </c>
      <c r="F231" s="7">
        <v>300.0</v>
      </c>
      <c r="G231" s="9">
        <f t="shared" si="57"/>
        <v>104.6215768</v>
      </c>
      <c r="H231" s="8">
        <v>337.161</v>
      </c>
      <c r="I231" s="11">
        <v>427.0</v>
      </c>
      <c r="J231" s="16">
        <v>407.0</v>
      </c>
    </row>
    <row r="232">
      <c r="B232" s="7">
        <v>14.0</v>
      </c>
      <c r="C232" s="8">
        <v>336.815</v>
      </c>
      <c r="D232" s="9">
        <f>C221/C232</f>
        <v>0.6605673738</v>
      </c>
      <c r="E232" s="9">
        <f t="shared" si="56"/>
        <v>1.513850123</v>
      </c>
      <c r="F232" s="7">
        <v>300.0</v>
      </c>
      <c r="G232" s="9">
        <f t="shared" si="57"/>
        <v>104.1550369</v>
      </c>
      <c r="H232" s="8">
        <v>336.815</v>
      </c>
      <c r="I232" s="11">
        <v>329.0</v>
      </c>
      <c r="J232" s="16">
        <v>381.0</v>
      </c>
    </row>
    <row r="233">
      <c r="B233" s="7">
        <v>15.0</v>
      </c>
      <c r="C233" s="8">
        <v>380.945</v>
      </c>
      <c r="D233" s="9">
        <f>C221/C233</f>
        <v>0.5840449409</v>
      </c>
      <c r="E233" s="9">
        <f t="shared" si="56"/>
        <v>1.712197007</v>
      </c>
      <c r="F233" s="7">
        <v>300.0</v>
      </c>
      <c r="G233" s="9">
        <f t="shared" si="57"/>
        <v>163.6591022</v>
      </c>
      <c r="H233" s="8">
        <v>380.945</v>
      </c>
      <c r="I233" s="11">
        <v>402.0</v>
      </c>
      <c r="J233" s="16">
        <v>403.0</v>
      </c>
    </row>
    <row r="234">
      <c r="B234" s="7">
        <v>16.0</v>
      </c>
      <c r="C234" s="8">
        <v>0.0</v>
      </c>
      <c r="D234" s="9">
        <v>0.0</v>
      </c>
      <c r="E234" s="9">
        <v>0.0</v>
      </c>
      <c r="F234" s="6" t="s">
        <v>15</v>
      </c>
      <c r="G234" s="10" t="s">
        <v>15</v>
      </c>
      <c r="H234" s="8">
        <v>0.0</v>
      </c>
      <c r="I234" s="2"/>
      <c r="J234" s="17"/>
    </row>
    <row r="235">
      <c r="A235" s="1" t="s">
        <v>66</v>
      </c>
      <c r="H235" s="2"/>
      <c r="I235" s="2"/>
      <c r="J235" s="2"/>
    </row>
    <row r="236">
      <c r="A236" s="3" t="s">
        <v>1</v>
      </c>
      <c r="B236" s="3" t="s">
        <v>2</v>
      </c>
      <c r="C236" s="4" t="s">
        <v>3</v>
      </c>
      <c r="D236" s="5" t="s">
        <v>4</v>
      </c>
      <c r="E236" s="5" t="s">
        <v>5</v>
      </c>
      <c r="F236" s="3" t="s">
        <v>6</v>
      </c>
      <c r="G236" s="5" t="s">
        <v>7</v>
      </c>
      <c r="H236" s="2" t="s">
        <v>33</v>
      </c>
      <c r="I236" s="2" t="s">
        <v>34</v>
      </c>
      <c r="J236" s="2"/>
    </row>
    <row r="237">
      <c r="A237" s="6"/>
      <c r="B237" s="7">
        <v>1.0</v>
      </c>
      <c r="C237" s="8">
        <v>170.023</v>
      </c>
      <c r="D237" s="9">
        <f>C238/C237</f>
        <v>0.8952318216</v>
      </c>
      <c r="E237" s="9">
        <f t="shared" ref="E237:E248" si="58">1/D237</f>
        <v>1.117029105</v>
      </c>
      <c r="F237" s="6" t="s">
        <v>43</v>
      </c>
      <c r="G237" s="10" t="s">
        <v>43</v>
      </c>
      <c r="H237" s="8">
        <v>170.023</v>
      </c>
      <c r="I237" s="11">
        <v>171.0</v>
      </c>
      <c r="J237" s="2"/>
    </row>
    <row r="238">
      <c r="B238" s="7">
        <v>2.0</v>
      </c>
      <c r="C238" s="8">
        <v>152.21</v>
      </c>
      <c r="D238" s="9">
        <f>C238/C238</f>
        <v>1</v>
      </c>
      <c r="E238" s="9">
        <f t="shared" si="58"/>
        <v>1</v>
      </c>
      <c r="F238" s="6" t="s">
        <v>43</v>
      </c>
      <c r="G238" s="10" t="s">
        <v>43</v>
      </c>
      <c r="H238" s="8">
        <v>152.21</v>
      </c>
      <c r="I238" s="11">
        <v>140.0</v>
      </c>
      <c r="J238" s="2"/>
    </row>
    <row r="239">
      <c r="B239" s="7">
        <v>3.0</v>
      </c>
      <c r="C239" s="8">
        <v>226.425</v>
      </c>
      <c r="D239" s="9">
        <f>C238/C239</f>
        <v>0.6722314232</v>
      </c>
      <c r="E239" s="9">
        <f t="shared" si="58"/>
        <v>1.487582945</v>
      </c>
      <c r="F239" s="7">
        <v>200.0</v>
      </c>
      <c r="G239" s="9">
        <f t="shared" ref="G239:G248" si="59">E239*200-250</f>
        <v>47.51658892</v>
      </c>
      <c r="H239" s="8">
        <v>226.425</v>
      </c>
      <c r="I239" s="11">
        <v>218.0</v>
      </c>
      <c r="J239" s="2"/>
    </row>
    <row r="240">
      <c r="B240" s="7">
        <v>4.0</v>
      </c>
      <c r="C240" s="8">
        <v>203.148</v>
      </c>
      <c r="D240" s="9">
        <f>C238/C240</f>
        <v>0.7492566995</v>
      </c>
      <c r="E240" s="9">
        <f t="shared" si="58"/>
        <v>1.334656067</v>
      </c>
      <c r="F240" s="7">
        <v>200.0</v>
      </c>
      <c r="G240" s="9">
        <f t="shared" si="59"/>
        <v>16.93121346</v>
      </c>
      <c r="H240" s="8">
        <v>203.148</v>
      </c>
      <c r="I240" s="11">
        <v>185.0</v>
      </c>
      <c r="J240" s="2"/>
    </row>
    <row r="241">
      <c r="B241" s="7">
        <v>5.0</v>
      </c>
      <c r="C241" s="8">
        <v>275.622</v>
      </c>
      <c r="D241" s="9">
        <f>C238/C241</f>
        <v>0.5522418385</v>
      </c>
      <c r="E241" s="9">
        <f t="shared" si="58"/>
        <v>1.810800867</v>
      </c>
      <c r="F241" s="7">
        <v>200.0</v>
      </c>
      <c r="G241" s="9">
        <f t="shared" si="59"/>
        <v>112.1601734</v>
      </c>
      <c r="H241" s="8">
        <v>275.622</v>
      </c>
      <c r="I241" s="11">
        <v>258.0</v>
      </c>
      <c r="J241" s="2"/>
    </row>
    <row r="242">
      <c r="B242" s="7">
        <v>6.0</v>
      </c>
      <c r="C242" s="8">
        <v>303.307</v>
      </c>
      <c r="D242" s="9">
        <f>C238/C242</f>
        <v>0.5018347747</v>
      </c>
      <c r="E242" s="9">
        <f t="shared" si="58"/>
        <v>1.992687734</v>
      </c>
      <c r="F242" s="7">
        <v>200.0</v>
      </c>
      <c r="G242" s="9">
        <f t="shared" si="59"/>
        <v>148.5375468</v>
      </c>
      <c r="H242" s="8">
        <v>303.307</v>
      </c>
      <c r="I242" s="11">
        <v>268.0</v>
      </c>
      <c r="J242" s="2"/>
    </row>
    <row r="243">
      <c r="B243" s="7">
        <v>7.0</v>
      </c>
      <c r="C243" s="8">
        <v>311.39</v>
      </c>
      <c r="D243" s="9">
        <f>C238/C243</f>
        <v>0.4888082469</v>
      </c>
      <c r="E243" s="9">
        <f t="shared" si="58"/>
        <v>2.045791998</v>
      </c>
      <c r="F243" s="7">
        <v>200.0</v>
      </c>
      <c r="G243" s="9">
        <f t="shared" si="59"/>
        <v>159.1583996</v>
      </c>
      <c r="H243" s="8">
        <v>311.39</v>
      </c>
      <c r="I243" s="11">
        <v>323.0</v>
      </c>
      <c r="J243" s="2"/>
    </row>
    <row r="244">
      <c r="B244" s="7">
        <v>8.0</v>
      </c>
      <c r="C244" s="8">
        <v>227.55</v>
      </c>
      <c r="D244" s="9">
        <f>C238/C244</f>
        <v>0.6689079323</v>
      </c>
      <c r="E244" s="9">
        <f t="shared" si="58"/>
        <v>1.494974049</v>
      </c>
      <c r="F244" s="7">
        <v>200.0</v>
      </c>
      <c r="G244" s="9">
        <f t="shared" si="59"/>
        <v>48.9948098</v>
      </c>
      <c r="H244" s="8">
        <v>227.55</v>
      </c>
      <c r="I244" s="11">
        <v>219.0</v>
      </c>
      <c r="J244" s="2"/>
    </row>
    <row r="245">
      <c r="A245" s="6"/>
      <c r="B245" s="7">
        <v>9.0</v>
      </c>
      <c r="C245" s="8">
        <v>224.96</v>
      </c>
      <c r="D245" s="9">
        <f>C238/C245</f>
        <v>0.676609175</v>
      </c>
      <c r="E245" s="9">
        <f t="shared" si="58"/>
        <v>1.477958084</v>
      </c>
      <c r="F245" s="7">
        <v>200.0</v>
      </c>
      <c r="G245" s="9">
        <f t="shared" si="59"/>
        <v>45.59161685</v>
      </c>
      <c r="H245" s="8">
        <v>224.96</v>
      </c>
      <c r="I245" s="11">
        <v>238.0</v>
      </c>
      <c r="J245" s="2"/>
    </row>
    <row r="246">
      <c r="B246" s="7">
        <v>10.0</v>
      </c>
      <c r="C246" s="8">
        <v>243.597</v>
      </c>
      <c r="D246" s="9">
        <f>C238/C246</f>
        <v>0.6248434915</v>
      </c>
      <c r="E246" s="9">
        <f t="shared" si="58"/>
        <v>1.600400762</v>
      </c>
      <c r="F246" s="7">
        <v>200.0</v>
      </c>
      <c r="G246" s="9">
        <f t="shared" si="59"/>
        <v>70.08015242</v>
      </c>
      <c r="H246" s="8">
        <v>243.597</v>
      </c>
      <c r="I246" s="11">
        <v>254.0</v>
      </c>
      <c r="J246" s="2"/>
    </row>
    <row r="247">
      <c r="B247" s="7">
        <v>11.0</v>
      </c>
      <c r="C247" s="8">
        <v>256.798</v>
      </c>
      <c r="D247" s="9">
        <f>C238/C247</f>
        <v>0.5927226848</v>
      </c>
      <c r="E247" s="9">
        <f t="shared" si="58"/>
        <v>1.687129624</v>
      </c>
      <c r="F247" s="7">
        <v>200.0</v>
      </c>
      <c r="G247" s="9">
        <f t="shared" si="59"/>
        <v>87.42592471</v>
      </c>
      <c r="H247" s="8">
        <v>256.798</v>
      </c>
      <c r="I247" s="11">
        <v>273.0</v>
      </c>
      <c r="J247" s="2"/>
    </row>
    <row r="248">
      <c r="B248" s="7">
        <v>12.0</v>
      </c>
      <c r="C248" s="8">
        <v>263.353</v>
      </c>
      <c r="D248" s="9">
        <f>C238/C248</f>
        <v>0.5779694934</v>
      </c>
      <c r="E248" s="9">
        <f t="shared" si="58"/>
        <v>1.730195125</v>
      </c>
      <c r="F248" s="7">
        <v>200.0</v>
      </c>
      <c r="G248" s="9">
        <f t="shared" si="59"/>
        <v>96.03902503</v>
      </c>
      <c r="H248" s="8">
        <v>263.353</v>
      </c>
      <c r="I248" s="11">
        <v>248.0</v>
      </c>
      <c r="J248" s="2"/>
    </row>
    <row r="249">
      <c r="B249" s="7">
        <v>13.0</v>
      </c>
      <c r="C249" s="8">
        <v>0.0</v>
      </c>
      <c r="D249" s="9">
        <v>0.0</v>
      </c>
      <c r="E249" s="9">
        <v>0.0</v>
      </c>
      <c r="F249" s="6" t="s">
        <v>15</v>
      </c>
      <c r="G249" s="10" t="s">
        <v>15</v>
      </c>
      <c r="H249" s="8">
        <v>0.0</v>
      </c>
      <c r="I249" s="2"/>
      <c r="J249" s="2"/>
    </row>
    <row r="250">
      <c r="B250" s="7">
        <v>14.0</v>
      </c>
      <c r="C250" s="8">
        <v>229.649</v>
      </c>
      <c r="D250" s="9">
        <f>C238/C250</f>
        <v>0.6627940901</v>
      </c>
      <c r="E250" s="9">
        <f t="shared" ref="E250:E251" si="60">1/D250</f>
        <v>1.508764207</v>
      </c>
      <c r="F250" s="7">
        <v>200.0</v>
      </c>
      <c r="G250" s="9">
        <f t="shared" ref="G250:G251" si="61">E250*200-250</f>
        <v>51.75284147</v>
      </c>
      <c r="H250" s="8">
        <v>229.649</v>
      </c>
      <c r="I250" s="11">
        <v>240.0</v>
      </c>
      <c r="J250" s="2"/>
    </row>
    <row r="251">
      <c r="B251" s="7">
        <v>15.0</v>
      </c>
      <c r="C251" s="8">
        <v>250.532</v>
      </c>
      <c r="D251" s="9">
        <f>C238/C251</f>
        <v>0.6075471397</v>
      </c>
      <c r="E251" s="9">
        <f t="shared" si="60"/>
        <v>1.645962815</v>
      </c>
      <c r="F251" s="7">
        <v>200.0</v>
      </c>
      <c r="G251" s="9">
        <f t="shared" si="61"/>
        <v>79.19256291</v>
      </c>
      <c r="H251" s="8">
        <v>250.532</v>
      </c>
      <c r="I251" s="11">
        <v>241.0</v>
      </c>
      <c r="J251" s="2"/>
    </row>
    <row r="252">
      <c r="B252" s="7">
        <v>16.0</v>
      </c>
      <c r="C252" s="8">
        <v>0.0</v>
      </c>
      <c r="D252" s="9">
        <v>0.0</v>
      </c>
      <c r="E252" s="9">
        <v>0.0</v>
      </c>
      <c r="F252" s="6" t="s">
        <v>15</v>
      </c>
      <c r="G252" s="10" t="s">
        <v>15</v>
      </c>
      <c r="H252" s="8">
        <v>0.0</v>
      </c>
      <c r="I252" s="2"/>
      <c r="J252" s="2"/>
    </row>
    <row r="253">
      <c r="A253" s="1" t="s">
        <v>67</v>
      </c>
      <c r="H253" s="2"/>
      <c r="I253" s="2"/>
      <c r="J253" s="2"/>
    </row>
    <row r="254">
      <c r="A254" s="3" t="s">
        <v>1</v>
      </c>
      <c r="B254" s="3" t="s">
        <v>2</v>
      </c>
      <c r="C254" s="4" t="s">
        <v>3</v>
      </c>
      <c r="D254" s="5" t="s">
        <v>4</v>
      </c>
      <c r="E254" s="5" t="s">
        <v>5</v>
      </c>
      <c r="F254" s="3" t="s">
        <v>6</v>
      </c>
      <c r="G254" s="5" t="s">
        <v>7</v>
      </c>
      <c r="H254" s="2"/>
      <c r="I254" s="2"/>
      <c r="J254" s="2"/>
    </row>
    <row r="255">
      <c r="A255" s="6"/>
      <c r="B255" s="7">
        <v>1.0</v>
      </c>
      <c r="C255" s="8">
        <v>169.784</v>
      </c>
      <c r="D255" s="9">
        <f t="shared" ref="D255:D257" si="62">$C$270/C255</f>
        <v>0.8495264571</v>
      </c>
      <c r="E255" s="9">
        <f t="shared" ref="E255:E257" si="63">1/D255</f>
        <v>1.177126376</v>
      </c>
      <c r="F255" s="7">
        <v>3000.0</v>
      </c>
      <c r="G255" s="9">
        <f t="shared" ref="G255:G257" si="64">E255*F255-(F255+50)</f>
        <v>481.3791287</v>
      </c>
      <c r="H255" s="2"/>
      <c r="I255" s="2"/>
      <c r="J255" s="2"/>
    </row>
    <row r="256">
      <c r="B256" s="7">
        <v>2.0</v>
      </c>
      <c r="C256" s="8">
        <v>159.104</v>
      </c>
      <c r="D256" s="9">
        <f t="shared" si="62"/>
        <v>0.9065516895</v>
      </c>
      <c r="E256" s="9">
        <f t="shared" si="63"/>
        <v>1.103081062</v>
      </c>
      <c r="F256" s="7">
        <v>3000.0</v>
      </c>
      <c r="G256" s="9">
        <f t="shared" si="64"/>
        <v>259.2431848</v>
      </c>
      <c r="H256" s="2"/>
      <c r="I256" s="2"/>
      <c r="J256" s="2"/>
    </row>
    <row r="257">
      <c r="B257" s="7">
        <v>3.0</v>
      </c>
      <c r="C257" s="8">
        <v>180.332</v>
      </c>
      <c r="D257" s="9">
        <f t="shared" si="62"/>
        <v>0.7998358583</v>
      </c>
      <c r="E257" s="9">
        <f t="shared" si="63"/>
        <v>1.250256524</v>
      </c>
      <c r="F257" s="7">
        <v>3000.0</v>
      </c>
      <c r="G257" s="9">
        <f t="shared" si="64"/>
        <v>700.7695721</v>
      </c>
      <c r="H257" s="2"/>
      <c r="I257" s="2"/>
      <c r="J257" s="2"/>
    </row>
    <row r="258">
      <c r="B258" s="7">
        <v>4.0</v>
      </c>
      <c r="C258" s="8">
        <v>0.0</v>
      </c>
      <c r="D258" s="9">
        <v>0.0</v>
      </c>
      <c r="E258" s="9">
        <v>0.0</v>
      </c>
      <c r="F258" s="6" t="s">
        <v>15</v>
      </c>
      <c r="G258" s="6" t="s">
        <v>15</v>
      </c>
      <c r="H258" s="2"/>
      <c r="I258" s="2"/>
      <c r="J258" s="2"/>
    </row>
    <row r="259">
      <c r="B259" s="7">
        <v>5.0</v>
      </c>
      <c r="C259" s="8">
        <v>310.308</v>
      </c>
      <c r="D259" s="9">
        <f t="shared" ref="D259:D261" si="65">$C$270/C259</f>
        <v>0.4648156026</v>
      </c>
      <c r="E259" s="9">
        <f t="shared" ref="E259:E261" si="66">1/D259</f>
        <v>2.151390776</v>
      </c>
      <c r="F259" s="7">
        <v>3000.0</v>
      </c>
      <c r="G259" s="9">
        <f t="shared" ref="G259:G261" si="67">E259*F259-(F259+50)</f>
        <v>3404.172329</v>
      </c>
      <c r="H259" s="13" t="s">
        <v>55</v>
      </c>
      <c r="I259" s="2"/>
      <c r="J259" s="2"/>
    </row>
    <row r="260">
      <c r="B260" s="7">
        <v>6.0</v>
      </c>
      <c r="C260" s="8">
        <v>211.982</v>
      </c>
      <c r="D260" s="9">
        <f t="shared" si="65"/>
        <v>0.6804162618</v>
      </c>
      <c r="E260" s="9">
        <f t="shared" si="66"/>
        <v>1.469688566</v>
      </c>
      <c r="F260" s="7">
        <v>3000.0</v>
      </c>
      <c r="G260" s="9">
        <f t="shared" si="67"/>
        <v>1359.065698</v>
      </c>
      <c r="H260" s="2"/>
      <c r="I260" s="2"/>
      <c r="J260" s="2"/>
    </row>
    <row r="261">
      <c r="B261" s="7">
        <v>7.0</v>
      </c>
      <c r="C261" s="8">
        <v>183.755</v>
      </c>
      <c r="D261" s="9">
        <f t="shared" si="65"/>
        <v>0.7849364643</v>
      </c>
      <c r="E261" s="9">
        <f t="shared" si="66"/>
        <v>1.273988463</v>
      </c>
      <c r="F261" s="7">
        <v>3000.0</v>
      </c>
      <c r="G261" s="9">
        <f t="shared" si="67"/>
        <v>771.9653901</v>
      </c>
      <c r="H261" s="2"/>
      <c r="I261" s="2"/>
      <c r="J261" s="2"/>
    </row>
    <row r="262">
      <c r="B262" s="7">
        <v>8.0</v>
      </c>
      <c r="C262" s="8">
        <v>0.0</v>
      </c>
      <c r="D262" s="9">
        <v>0.0</v>
      </c>
      <c r="E262" s="9">
        <v>0.0</v>
      </c>
      <c r="F262" s="6" t="s">
        <v>15</v>
      </c>
      <c r="G262" s="10" t="s">
        <v>15</v>
      </c>
      <c r="H262" s="2"/>
      <c r="I262" s="2"/>
      <c r="J262" s="2"/>
    </row>
    <row r="263">
      <c r="A263" s="6"/>
      <c r="B263" s="7">
        <v>9.0</v>
      </c>
      <c r="C263" s="8">
        <v>206.263</v>
      </c>
      <c r="D263" s="9">
        <f t="shared" ref="D263:D270" si="68">$C$270/C263</f>
        <v>0.6992819847</v>
      </c>
      <c r="E263" s="9">
        <f t="shared" ref="E263:E270" si="69">1/D263</f>
        <v>1.430038271</v>
      </c>
      <c r="F263" s="7">
        <v>3000.0</v>
      </c>
      <c r="G263" s="9">
        <f t="shared" ref="G263:G268" si="70">E263*F263-(F263+50)</f>
        <v>1240.114812</v>
      </c>
      <c r="H263" s="2"/>
      <c r="I263" s="2"/>
      <c r="J263" s="2"/>
    </row>
    <row r="264">
      <c r="B264" s="7">
        <v>10.0</v>
      </c>
      <c r="C264" s="8">
        <v>207.58</v>
      </c>
      <c r="D264" s="9">
        <f t="shared" si="68"/>
        <v>0.6948453608</v>
      </c>
      <c r="E264" s="9">
        <f t="shared" si="69"/>
        <v>1.439169139</v>
      </c>
      <c r="F264" s="7">
        <v>3000.0</v>
      </c>
      <c r="G264" s="9">
        <f t="shared" si="70"/>
        <v>1267.507418</v>
      </c>
      <c r="H264" s="2"/>
      <c r="I264" s="2"/>
      <c r="J264" s="2"/>
    </row>
    <row r="265">
      <c r="B265" s="7">
        <v>11.0</v>
      </c>
      <c r="C265" s="8">
        <v>224.971</v>
      </c>
      <c r="D265" s="9">
        <f t="shared" si="68"/>
        <v>0.6411315236</v>
      </c>
      <c r="E265" s="9">
        <f t="shared" si="69"/>
        <v>1.559742367</v>
      </c>
      <c r="F265" s="7">
        <v>3000.0</v>
      </c>
      <c r="G265" s="9">
        <f t="shared" si="70"/>
        <v>1629.2271</v>
      </c>
      <c r="H265" s="2"/>
      <c r="I265" s="2"/>
      <c r="J265" s="2"/>
    </row>
    <row r="266">
      <c r="B266" s="7">
        <v>12.0</v>
      </c>
      <c r="C266" s="8">
        <v>183.844</v>
      </c>
      <c r="D266" s="9">
        <f t="shared" si="68"/>
        <v>0.7845564718</v>
      </c>
      <c r="E266" s="9">
        <f t="shared" si="69"/>
        <v>1.274605508</v>
      </c>
      <c r="F266" s="7">
        <v>3000.0</v>
      </c>
      <c r="G266" s="9">
        <f t="shared" si="70"/>
        <v>773.8165229</v>
      </c>
      <c r="H266" s="2"/>
      <c r="I266" s="2"/>
      <c r="J266" s="2"/>
    </row>
    <row r="267">
      <c r="B267" s="7">
        <v>13.0</v>
      </c>
      <c r="C267" s="8">
        <v>176.523</v>
      </c>
      <c r="D267" s="9">
        <f t="shared" si="68"/>
        <v>0.8170946562</v>
      </c>
      <c r="E267" s="9">
        <f t="shared" si="69"/>
        <v>1.223848415</v>
      </c>
      <c r="F267" s="7">
        <v>3000.0</v>
      </c>
      <c r="G267" s="9">
        <f t="shared" si="70"/>
        <v>621.5452453</v>
      </c>
      <c r="H267" s="2"/>
      <c r="I267" s="2"/>
      <c r="J267" s="2"/>
    </row>
    <row r="268">
      <c r="B268" s="7">
        <v>14.0</v>
      </c>
      <c r="C268" s="8">
        <v>163.962</v>
      </c>
      <c r="D268" s="9">
        <f t="shared" si="68"/>
        <v>0.8796916359</v>
      </c>
      <c r="E268" s="9">
        <f t="shared" si="69"/>
        <v>1.136761973</v>
      </c>
      <c r="F268" s="7">
        <v>3000.0</v>
      </c>
      <c r="G268" s="9">
        <f t="shared" si="70"/>
        <v>360.2859203</v>
      </c>
      <c r="H268" s="2"/>
      <c r="I268" s="2"/>
      <c r="J268" s="2"/>
    </row>
    <row r="269">
      <c r="B269" s="7">
        <v>15.0</v>
      </c>
      <c r="C269" s="8">
        <v>146.063</v>
      </c>
      <c r="D269" s="9">
        <f t="shared" si="68"/>
        <v>0.9874916988</v>
      </c>
      <c r="E269" s="9">
        <f t="shared" si="69"/>
        <v>1.012666741</v>
      </c>
      <c r="F269" s="7">
        <v>3000.0</v>
      </c>
      <c r="G269" s="9">
        <f>-(F269+50)+(F269*E269)</f>
        <v>-11.99977814</v>
      </c>
      <c r="H269" s="2"/>
      <c r="I269" s="2"/>
      <c r="J269" s="2"/>
    </row>
    <row r="270">
      <c r="B270" s="7">
        <v>16.0</v>
      </c>
      <c r="C270" s="8">
        <v>144.236</v>
      </c>
      <c r="D270" s="9">
        <f t="shared" si="68"/>
        <v>1</v>
      </c>
      <c r="E270" s="9">
        <f t="shared" si="69"/>
        <v>1</v>
      </c>
      <c r="F270" s="6" t="s">
        <v>43</v>
      </c>
      <c r="G270" s="10" t="s">
        <v>43</v>
      </c>
      <c r="H270" s="2"/>
      <c r="I270" s="2"/>
      <c r="J270" s="2"/>
    </row>
    <row r="271">
      <c r="A271" s="1" t="s">
        <v>68</v>
      </c>
      <c r="H271" s="2"/>
      <c r="I271" s="2"/>
      <c r="J271" s="2"/>
    </row>
    <row r="272">
      <c r="A272" s="3" t="s">
        <v>1</v>
      </c>
      <c r="B272" s="3" t="s">
        <v>2</v>
      </c>
      <c r="C272" s="4" t="s">
        <v>3</v>
      </c>
      <c r="D272" s="5" t="s">
        <v>4</v>
      </c>
      <c r="E272" s="5" t="s">
        <v>5</v>
      </c>
      <c r="F272" s="3" t="s">
        <v>6</v>
      </c>
      <c r="G272" s="5" t="s">
        <v>7</v>
      </c>
      <c r="H272" s="2"/>
      <c r="I272" s="2"/>
      <c r="J272" s="2"/>
    </row>
    <row r="273">
      <c r="A273" s="6"/>
      <c r="B273" s="7">
        <v>1.0</v>
      </c>
      <c r="C273" s="8">
        <v>0.0</v>
      </c>
      <c r="D273" s="9">
        <f t="shared" ref="D273:E273" si="71">0</f>
        <v>0</v>
      </c>
      <c r="E273" s="9">
        <f t="shared" si="71"/>
        <v>0</v>
      </c>
      <c r="F273" s="6" t="s">
        <v>15</v>
      </c>
      <c r="G273" s="10" t="s">
        <v>15</v>
      </c>
      <c r="H273" s="10"/>
      <c r="I273" s="2"/>
      <c r="J273" s="2"/>
    </row>
    <row r="274">
      <c r="B274" s="7">
        <v>2.0</v>
      </c>
      <c r="C274" s="8">
        <v>750.5</v>
      </c>
      <c r="D274" s="9">
        <f t="shared" ref="D274:D284" si="72">$C$288/C274</f>
        <v>0.326182545</v>
      </c>
      <c r="E274" s="9">
        <f t="shared" ref="E274:E284" si="73">1/D274</f>
        <v>3.065767974</v>
      </c>
      <c r="F274" s="7">
        <v>2000.0</v>
      </c>
      <c r="G274" s="9">
        <f t="shared" ref="G274:G284" si="74">E274*F274-(F274+50)</f>
        <v>4081.535948</v>
      </c>
      <c r="H274" s="13" t="s">
        <v>58</v>
      </c>
      <c r="I274" s="2"/>
      <c r="J274" s="2"/>
    </row>
    <row r="275">
      <c r="B275" s="7">
        <v>3.0</v>
      </c>
      <c r="C275" s="8">
        <v>382.3</v>
      </c>
      <c r="D275" s="9">
        <f t="shared" si="72"/>
        <v>0.6403348156</v>
      </c>
      <c r="E275" s="9">
        <f t="shared" si="73"/>
        <v>1.561683007</v>
      </c>
      <c r="F275" s="7">
        <v>2000.0</v>
      </c>
      <c r="G275" s="9">
        <f t="shared" si="74"/>
        <v>1073.366013</v>
      </c>
      <c r="H275" s="10"/>
      <c r="I275" s="2"/>
      <c r="J275" s="2"/>
    </row>
    <row r="276">
      <c r="B276" s="7">
        <v>4.0</v>
      </c>
      <c r="C276" s="8">
        <v>296.8</v>
      </c>
      <c r="D276" s="9">
        <f t="shared" si="72"/>
        <v>0.8247978437</v>
      </c>
      <c r="E276" s="9">
        <f t="shared" si="73"/>
        <v>1.212418301</v>
      </c>
      <c r="F276" s="7">
        <v>2000.0</v>
      </c>
      <c r="G276" s="9">
        <f t="shared" si="74"/>
        <v>374.8366013</v>
      </c>
      <c r="H276" s="10"/>
      <c r="I276" s="2"/>
      <c r="J276" s="2"/>
    </row>
    <row r="277">
      <c r="B277" s="7">
        <v>5.0</v>
      </c>
      <c r="C277" s="8">
        <v>409.7</v>
      </c>
      <c r="D277" s="9">
        <f t="shared" si="72"/>
        <v>0.5975103734</v>
      </c>
      <c r="E277" s="9">
        <f t="shared" si="73"/>
        <v>1.673611111</v>
      </c>
      <c r="F277" s="7">
        <v>2000.0</v>
      </c>
      <c r="G277" s="9">
        <f t="shared" si="74"/>
        <v>1297.222222</v>
      </c>
      <c r="H277" s="10"/>
      <c r="I277" s="2"/>
      <c r="J277" s="2"/>
    </row>
    <row r="278">
      <c r="B278" s="7">
        <v>6.0</v>
      </c>
      <c r="C278" s="8">
        <v>510.2</v>
      </c>
      <c r="D278" s="9">
        <f t="shared" si="72"/>
        <v>0.4798118385</v>
      </c>
      <c r="E278" s="9">
        <f t="shared" si="73"/>
        <v>2.084150327</v>
      </c>
      <c r="F278" s="7">
        <v>2000.0</v>
      </c>
      <c r="G278" s="9">
        <f t="shared" si="74"/>
        <v>2118.300654</v>
      </c>
      <c r="H278" s="10"/>
      <c r="I278" s="2"/>
      <c r="J278" s="2"/>
    </row>
    <row r="279">
      <c r="B279" s="7">
        <v>7.0</v>
      </c>
      <c r="C279" s="8">
        <v>463.0</v>
      </c>
      <c r="D279" s="9">
        <f t="shared" si="72"/>
        <v>0.5287257019</v>
      </c>
      <c r="E279" s="9">
        <f t="shared" si="73"/>
        <v>1.891339869</v>
      </c>
      <c r="F279" s="7">
        <v>2000.0</v>
      </c>
      <c r="G279" s="9">
        <f t="shared" si="74"/>
        <v>1732.679739</v>
      </c>
      <c r="H279" s="10"/>
      <c r="I279" s="2"/>
      <c r="J279" s="2"/>
    </row>
    <row r="280">
      <c r="B280" s="7">
        <v>8.0</v>
      </c>
      <c r="C280" s="8">
        <v>370.6</v>
      </c>
      <c r="D280" s="9">
        <f t="shared" si="72"/>
        <v>0.6605504587</v>
      </c>
      <c r="E280" s="9">
        <f t="shared" si="73"/>
        <v>1.513888889</v>
      </c>
      <c r="F280" s="7">
        <v>2000.0</v>
      </c>
      <c r="G280" s="9">
        <f t="shared" si="74"/>
        <v>977.7777778</v>
      </c>
      <c r="H280" s="10"/>
      <c r="I280" s="2"/>
      <c r="J280" s="2"/>
    </row>
    <row r="281">
      <c r="A281" s="6"/>
      <c r="B281" s="7">
        <v>9.0</v>
      </c>
      <c r="C281" s="8">
        <v>254.9</v>
      </c>
      <c r="D281" s="9">
        <f t="shared" si="72"/>
        <v>0.9603766183</v>
      </c>
      <c r="E281" s="9">
        <f t="shared" si="73"/>
        <v>1.04125817</v>
      </c>
      <c r="F281" s="7">
        <v>2000.0</v>
      </c>
      <c r="G281" s="9">
        <f t="shared" si="74"/>
        <v>32.51633987</v>
      </c>
      <c r="H281" s="10"/>
      <c r="I281" s="2"/>
      <c r="J281" s="2"/>
    </row>
    <row r="282">
      <c r="B282" s="7">
        <v>10.0</v>
      </c>
      <c r="C282" s="8">
        <v>258.6</v>
      </c>
      <c r="D282" s="9">
        <f t="shared" si="72"/>
        <v>0.9466357309</v>
      </c>
      <c r="E282" s="9">
        <f t="shared" si="73"/>
        <v>1.056372549</v>
      </c>
      <c r="F282" s="7">
        <v>2000.0</v>
      </c>
      <c r="G282" s="9">
        <f t="shared" si="74"/>
        <v>62.74509804</v>
      </c>
      <c r="H282" s="10"/>
      <c r="I282" s="2"/>
      <c r="J282" s="2"/>
    </row>
    <row r="283">
      <c r="B283" s="7">
        <v>11.0</v>
      </c>
      <c r="C283" s="8">
        <v>275.9</v>
      </c>
      <c r="D283" s="9">
        <f t="shared" si="72"/>
        <v>0.8872779993</v>
      </c>
      <c r="E283" s="9">
        <f t="shared" si="73"/>
        <v>1.127042484</v>
      </c>
      <c r="F283" s="7">
        <v>2000.0</v>
      </c>
      <c r="G283" s="9">
        <f t="shared" si="74"/>
        <v>204.0849673</v>
      </c>
      <c r="H283" s="10"/>
      <c r="I283" s="2"/>
      <c r="J283" s="2"/>
    </row>
    <row r="284">
      <c r="B284" s="7">
        <v>12.0</v>
      </c>
      <c r="C284" s="8">
        <v>414.9</v>
      </c>
      <c r="D284" s="9">
        <f t="shared" si="72"/>
        <v>0.590021692</v>
      </c>
      <c r="E284" s="9">
        <f t="shared" si="73"/>
        <v>1.694852941</v>
      </c>
      <c r="F284" s="7">
        <v>2000.0</v>
      </c>
      <c r="G284" s="9">
        <f t="shared" si="74"/>
        <v>1339.705882</v>
      </c>
      <c r="H284" s="10"/>
      <c r="I284" s="2"/>
      <c r="J284" s="2"/>
    </row>
    <row r="285">
      <c r="B285" s="7">
        <v>13.0</v>
      </c>
      <c r="C285" s="8">
        <v>0.0</v>
      </c>
      <c r="D285" s="9">
        <f t="shared" ref="D285:E285" si="75">0</f>
        <v>0</v>
      </c>
      <c r="E285" s="9">
        <f t="shared" si="75"/>
        <v>0</v>
      </c>
      <c r="F285" s="6" t="s">
        <v>15</v>
      </c>
      <c r="G285" s="10" t="s">
        <v>15</v>
      </c>
      <c r="H285" s="10"/>
      <c r="I285" s="2"/>
      <c r="J285" s="2"/>
    </row>
    <row r="286">
      <c r="B286" s="7">
        <v>14.0</v>
      </c>
      <c r="C286" s="8">
        <v>427.5</v>
      </c>
      <c r="D286" s="9">
        <f t="shared" ref="D286:D288" si="76">$C$288/C286</f>
        <v>0.5726315789</v>
      </c>
      <c r="E286" s="9">
        <f t="shared" ref="E286:E288" si="77">1/D286</f>
        <v>1.746323529</v>
      </c>
      <c r="F286" s="7">
        <v>2000.0</v>
      </c>
      <c r="G286" s="9">
        <f>E286*F286-(F286+50)</f>
        <v>1442.647059</v>
      </c>
      <c r="H286" s="10"/>
      <c r="I286" s="2"/>
      <c r="J286" s="2"/>
    </row>
    <row r="287">
      <c r="B287" s="7">
        <v>15.0</v>
      </c>
      <c r="C287" s="8">
        <v>309.2</v>
      </c>
      <c r="D287" s="9">
        <f t="shared" si="76"/>
        <v>0.7917205692</v>
      </c>
      <c r="E287" s="9">
        <f t="shared" si="77"/>
        <v>1.263071895</v>
      </c>
      <c r="F287" s="7">
        <v>2000.0</v>
      </c>
      <c r="G287" s="9">
        <f>-(F287+50)+(F287*E287)</f>
        <v>476.1437908</v>
      </c>
      <c r="H287" s="10"/>
      <c r="I287" s="2"/>
      <c r="J287" s="2"/>
    </row>
    <row r="288">
      <c r="B288" s="7">
        <v>16.0</v>
      </c>
      <c r="C288" s="8">
        <v>244.8</v>
      </c>
      <c r="D288" s="9">
        <f t="shared" si="76"/>
        <v>1</v>
      </c>
      <c r="E288" s="9">
        <f t="shared" si="77"/>
        <v>1</v>
      </c>
      <c r="F288" s="6" t="s">
        <v>43</v>
      </c>
      <c r="G288" s="10" t="s">
        <v>43</v>
      </c>
      <c r="H288" s="10"/>
      <c r="I288" s="2"/>
      <c r="J288" s="2"/>
    </row>
  </sheetData>
  <mergeCells count="48">
    <mergeCell ref="A263:A270"/>
    <mergeCell ref="A255:A262"/>
    <mergeCell ref="A271:G271"/>
    <mergeCell ref="A273:A280"/>
    <mergeCell ref="A281:A288"/>
    <mergeCell ref="A219:A226"/>
    <mergeCell ref="A227:A234"/>
    <mergeCell ref="A235:G235"/>
    <mergeCell ref="A253:G253"/>
    <mergeCell ref="A217:G217"/>
    <mergeCell ref="A1:G1"/>
    <mergeCell ref="A3:A10"/>
    <mergeCell ref="A11:A18"/>
    <mergeCell ref="A19:G19"/>
    <mergeCell ref="A21:A28"/>
    <mergeCell ref="A29:A36"/>
    <mergeCell ref="A37:G37"/>
    <mergeCell ref="A145:G145"/>
    <mergeCell ref="A163:G163"/>
    <mergeCell ref="A181:G181"/>
    <mergeCell ref="A199:G199"/>
    <mergeCell ref="A155:A162"/>
    <mergeCell ref="A165:A172"/>
    <mergeCell ref="A173:A180"/>
    <mergeCell ref="A83:A90"/>
    <mergeCell ref="A91:G91"/>
    <mergeCell ref="A93:A100"/>
    <mergeCell ref="A101:A108"/>
    <mergeCell ref="A109:G109"/>
    <mergeCell ref="A111:A118"/>
    <mergeCell ref="A127:G127"/>
    <mergeCell ref="A119:A126"/>
    <mergeCell ref="A39:A46"/>
    <mergeCell ref="A47:A54"/>
    <mergeCell ref="A55:G55"/>
    <mergeCell ref="A57:A64"/>
    <mergeCell ref="A65:A72"/>
    <mergeCell ref="A73:G73"/>
    <mergeCell ref="A75:A82"/>
    <mergeCell ref="A137:A144"/>
    <mergeCell ref="A147:A154"/>
    <mergeCell ref="A237:A244"/>
    <mergeCell ref="A245:A252"/>
    <mergeCell ref="A183:A190"/>
    <mergeCell ref="A191:A198"/>
    <mergeCell ref="A201:A208"/>
    <mergeCell ref="A209:A216"/>
    <mergeCell ref="A129:A136"/>
  </mergeCells>
  <drawing r:id="rId1"/>
</worksheet>
</file>