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50" windowWidth="20115" windowHeight="7995"/>
  </bookViews>
  <sheets>
    <sheet name="NUTRIENT" sheetId="1" r:id="rId1"/>
  </sheets>
  <externalReferences>
    <externalReference r:id="rId2"/>
    <externalReference r:id="rId3"/>
    <externalReference r:id="rId4"/>
  </externalReferences>
  <definedNames>
    <definedName name="CharacteristicsList">OFFSET([1]Characteristics!$B$4,0,0,COUNTA([1]Characteristics!$B$1:$B$65536)-2,1)</definedName>
    <definedName name="HorColl">'[1]Allowed Values - Monitoring Loc'!$D$6:$D$44</definedName>
    <definedName name="HorCoor">'[1]Allowed Values - Monitoring Loc'!$F$6:$F$22</definedName>
    <definedName name="Method_Identifier">'[1]Analytical Methods'!$B$3:$B$3002</definedName>
    <definedName name="Method_Identifier_Context">'[1]Analytical Methods'!$D$3:$D$3002</definedName>
    <definedName name="MonitoringLocationType">'[1]Allowed Values - Monitoring Loc'!$B$6:$B$101</definedName>
    <definedName name="MonLoc">'[1]Monitoring Locations'!$A$2:$A$1198</definedName>
    <definedName name="MonLocationSheetCountyList">OFFSET([2]MonLocationSheet!$M$2,0,0,COUNTA([2]MonLocationSheet!$M:$M)-1,1)</definedName>
    <definedName name="ProjectsList">OFFSET([1]Projects!$A$2,0,0,COUNTA([1]Projects!$A$1:$A$65536)-1,1)</definedName>
    <definedName name="ResultUnitList">'[1]Units of Measure'!$B$4:$B$367</definedName>
    <definedName name="State">'[1]Allowed Values - Monitoring Loc'!$I$6:$I$117</definedName>
    <definedName name="TribalLandIndicatorList">'[1]Allowed Values - Monitoring Loc'!$F$26:$F$27</definedName>
    <definedName name="UniqueCountyNamesList">'[1]Allowed Values - Monitoring Loc'!$P$6:$P$1989</definedName>
  </definedNames>
  <calcPr calcId="145621"/>
</workbook>
</file>

<file path=xl/calcChain.xml><?xml version="1.0" encoding="utf-8"?>
<calcChain xmlns="http://schemas.openxmlformats.org/spreadsheetml/2006/main">
  <c r="F568" i="1" l="1"/>
  <c r="I568" i="1" s="1"/>
  <c r="E568" i="1"/>
  <c r="H568" i="1" s="1"/>
  <c r="D568" i="1"/>
  <c r="A568" i="1"/>
  <c r="F561" i="1"/>
  <c r="I561" i="1" s="1"/>
  <c r="E561" i="1"/>
  <c r="D561" i="1"/>
  <c r="A561" i="1"/>
  <c r="F567" i="1"/>
  <c r="I567" i="1" s="1"/>
  <c r="E567" i="1"/>
  <c r="D567" i="1"/>
  <c r="A567" i="1"/>
  <c r="F566" i="1"/>
  <c r="I566" i="1" s="1"/>
  <c r="E566" i="1"/>
  <c r="H566" i="1" s="1"/>
  <c r="D566" i="1"/>
  <c r="A566" i="1"/>
  <c r="F583" i="1"/>
  <c r="I583" i="1" s="1"/>
  <c r="E583" i="1"/>
  <c r="H583" i="1" s="1"/>
  <c r="D583" i="1"/>
  <c r="A583" i="1"/>
  <c r="F565" i="1"/>
  <c r="I565" i="1" s="1"/>
  <c r="E565" i="1"/>
  <c r="D565" i="1"/>
  <c r="A565" i="1"/>
  <c r="F564" i="1"/>
  <c r="I564" i="1" s="1"/>
  <c r="E564" i="1"/>
  <c r="G564" i="1" s="1"/>
  <c r="D564" i="1"/>
  <c r="A564" i="1"/>
  <c r="F581" i="1"/>
  <c r="I581" i="1" s="1"/>
  <c r="E581" i="1"/>
  <c r="D581" i="1"/>
  <c r="A581" i="1"/>
  <c r="F580" i="1"/>
  <c r="I580" i="1" s="1"/>
  <c r="E580" i="1"/>
  <c r="H580" i="1" s="1"/>
  <c r="D580" i="1"/>
  <c r="A580" i="1"/>
  <c r="F579" i="1"/>
  <c r="I579" i="1" s="1"/>
  <c r="E579" i="1"/>
  <c r="D579" i="1"/>
  <c r="A579" i="1"/>
  <c r="F578" i="1"/>
  <c r="I578" i="1" s="1"/>
  <c r="E578" i="1"/>
  <c r="H578" i="1" s="1"/>
  <c r="D578" i="1"/>
  <c r="A578" i="1"/>
  <c r="F577" i="1"/>
  <c r="I577" i="1" s="1"/>
  <c r="E577" i="1"/>
  <c r="D577" i="1"/>
  <c r="A577" i="1"/>
  <c r="F576" i="1"/>
  <c r="I576" i="1" s="1"/>
  <c r="E576" i="1"/>
  <c r="H576" i="1" s="1"/>
  <c r="D576" i="1"/>
  <c r="A576" i="1"/>
  <c r="F574" i="1"/>
  <c r="I574" i="1" s="1"/>
  <c r="E574" i="1"/>
  <c r="D574" i="1"/>
  <c r="A574" i="1"/>
  <c r="F575" i="1"/>
  <c r="I575" i="1" s="1"/>
  <c r="E575" i="1"/>
  <c r="G575" i="1" s="1"/>
  <c r="D575" i="1"/>
  <c r="A575" i="1"/>
  <c r="F573" i="1"/>
  <c r="I573" i="1" s="1"/>
  <c r="E573" i="1"/>
  <c r="D573" i="1"/>
  <c r="A573" i="1"/>
  <c r="F572" i="1"/>
  <c r="I572" i="1" s="1"/>
  <c r="E572" i="1"/>
  <c r="H572" i="1" s="1"/>
  <c r="D572" i="1"/>
  <c r="A572" i="1"/>
  <c r="F571" i="1"/>
  <c r="I571" i="1" s="1"/>
  <c r="E571" i="1"/>
  <c r="D571" i="1"/>
  <c r="A571" i="1"/>
  <c r="F570" i="1"/>
  <c r="I570" i="1" s="1"/>
  <c r="E570" i="1"/>
  <c r="D570" i="1"/>
  <c r="A570" i="1"/>
  <c r="H569" i="1"/>
  <c r="G569" i="1"/>
  <c r="F569" i="1"/>
  <c r="I569" i="1" s="1"/>
  <c r="E569" i="1"/>
  <c r="D569" i="1"/>
  <c r="A569" i="1"/>
  <c r="F563" i="1"/>
  <c r="I563" i="1" s="1"/>
  <c r="E563" i="1"/>
  <c r="H563" i="1" s="1"/>
  <c r="D563" i="1"/>
  <c r="A563" i="1"/>
  <c r="F562" i="1"/>
  <c r="I562" i="1" s="1"/>
  <c r="E562" i="1"/>
  <c r="D562" i="1"/>
  <c r="A562" i="1"/>
  <c r="F560" i="1"/>
  <c r="I560" i="1" s="1"/>
  <c r="E560" i="1"/>
  <c r="H560" i="1" s="1"/>
  <c r="D560" i="1"/>
  <c r="A560" i="1"/>
  <c r="F559" i="1"/>
  <c r="I559" i="1" s="1"/>
  <c r="E559" i="1"/>
  <c r="D559" i="1"/>
  <c r="A559" i="1"/>
  <c r="F582" i="1"/>
  <c r="I582" i="1" s="1"/>
  <c r="E582" i="1"/>
  <c r="H582" i="1" s="1"/>
  <c r="D582" i="1"/>
  <c r="A582" i="1"/>
  <c r="F543" i="1"/>
  <c r="I543" i="1" s="1"/>
  <c r="E543" i="1"/>
  <c r="D543" i="1"/>
  <c r="A543" i="1"/>
  <c r="F536" i="1"/>
  <c r="I536" i="1" s="1"/>
  <c r="E536" i="1"/>
  <c r="D536" i="1"/>
  <c r="A536" i="1"/>
  <c r="F542" i="1"/>
  <c r="I542" i="1" s="1"/>
  <c r="E542" i="1"/>
  <c r="H542" i="1" s="1"/>
  <c r="D542" i="1"/>
  <c r="A542" i="1"/>
  <c r="F541" i="1"/>
  <c r="I541" i="1" s="1"/>
  <c r="E541" i="1"/>
  <c r="H541" i="1" s="1"/>
  <c r="D541" i="1"/>
  <c r="A541" i="1"/>
  <c r="F558" i="1"/>
  <c r="I558" i="1" s="1"/>
  <c r="E558" i="1"/>
  <c r="D558" i="1"/>
  <c r="A558" i="1"/>
  <c r="F540" i="1"/>
  <c r="I540" i="1" s="1"/>
  <c r="E540" i="1"/>
  <c r="D540" i="1"/>
  <c r="A540" i="1"/>
  <c r="F539" i="1"/>
  <c r="I539" i="1" s="1"/>
  <c r="E539" i="1"/>
  <c r="D539" i="1"/>
  <c r="A539" i="1"/>
  <c r="F556" i="1"/>
  <c r="I556" i="1" s="1"/>
  <c r="E556" i="1"/>
  <c r="H556" i="1" s="1"/>
  <c r="D556" i="1"/>
  <c r="A556" i="1"/>
  <c r="F555" i="1"/>
  <c r="I555" i="1" s="1"/>
  <c r="E555" i="1"/>
  <c r="D555" i="1"/>
  <c r="A555" i="1"/>
  <c r="F554" i="1"/>
  <c r="I554" i="1" s="1"/>
  <c r="E554" i="1"/>
  <c r="D554" i="1"/>
  <c r="A554" i="1"/>
  <c r="F553" i="1"/>
  <c r="I553" i="1" s="1"/>
  <c r="E553" i="1"/>
  <c r="G553" i="1" s="1"/>
  <c r="D553" i="1"/>
  <c r="A553" i="1"/>
  <c r="F552" i="1"/>
  <c r="I552" i="1" s="1"/>
  <c r="E552" i="1"/>
  <c r="H552" i="1" s="1"/>
  <c r="D552" i="1"/>
  <c r="A552" i="1"/>
  <c r="F551" i="1"/>
  <c r="I551" i="1" s="1"/>
  <c r="E551" i="1"/>
  <c r="D551" i="1"/>
  <c r="A551" i="1"/>
  <c r="F549" i="1"/>
  <c r="I549" i="1" s="1"/>
  <c r="E549" i="1"/>
  <c r="H549" i="1" s="1"/>
  <c r="D549" i="1"/>
  <c r="A549" i="1"/>
  <c r="F550" i="1"/>
  <c r="I550" i="1" s="1"/>
  <c r="E550" i="1"/>
  <c r="D550" i="1"/>
  <c r="A550" i="1"/>
  <c r="F548" i="1"/>
  <c r="I548" i="1" s="1"/>
  <c r="E548" i="1"/>
  <c r="H548" i="1" s="1"/>
  <c r="D548" i="1"/>
  <c r="A548" i="1"/>
  <c r="I547" i="1"/>
  <c r="F547" i="1"/>
  <c r="E547" i="1"/>
  <c r="D547" i="1"/>
  <c r="A547" i="1"/>
  <c r="F546" i="1"/>
  <c r="I546" i="1" s="1"/>
  <c r="E546" i="1"/>
  <c r="D546" i="1"/>
  <c r="A546" i="1"/>
  <c r="F545" i="1"/>
  <c r="I545" i="1" s="1"/>
  <c r="E545" i="1"/>
  <c r="H545" i="1" s="1"/>
  <c r="D545" i="1"/>
  <c r="A545" i="1"/>
  <c r="F544" i="1"/>
  <c r="I544" i="1" s="1"/>
  <c r="E544" i="1"/>
  <c r="H544" i="1" s="1"/>
  <c r="D544" i="1"/>
  <c r="A544" i="1"/>
  <c r="F538" i="1"/>
  <c r="I538" i="1" s="1"/>
  <c r="E538" i="1"/>
  <c r="D538" i="1"/>
  <c r="A538" i="1"/>
  <c r="F537" i="1"/>
  <c r="I537" i="1" s="1"/>
  <c r="E537" i="1"/>
  <c r="D537" i="1"/>
  <c r="A537" i="1"/>
  <c r="F535" i="1"/>
  <c r="I535" i="1" s="1"/>
  <c r="E535" i="1"/>
  <c r="D535" i="1"/>
  <c r="A535" i="1"/>
  <c r="F534" i="1"/>
  <c r="I534" i="1" s="1"/>
  <c r="E534" i="1"/>
  <c r="H534" i="1" s="1"/>
  <c r="D534" i="1"/>
  <c r="A534" i="1"/>
  <c r="F557" i="1"/>
  <c r="I557" i="1" s="1"/>
  <c r="E557" i="1"/>
  <c r="D557" i="1"/>
  <c r="A557" i="1"/>
  <c r="F512" i="1"/>
  <c r="I512" i="1" s="1"/>
  <c r="E512" i="1"/>
  <c r="D512" i="1"/>
  <c r="A512" i="1"/>
  <c r="F511" i="1"/>
  <c r="I511" i="1" s="1"/>
  <c r="E511" i="1"/>
  <c r="D511" i="1"/>
  <c r="A511" i="1"/>
  <c r="F518" i="1"/>
  <c r="I518" i="1" s="1"/>
  <c r="E518" i="1"/>
  <c r="D518" i="1"/>
  <c r="A518" i="1"/>
  <c r="F517" i="1"/>
  <c r="I517" i="1" s="1"/>
  <c r="E517" i="1"/>
  <c r="G517" i="1" s="1"/>
  <c r="D517" i="1"/>
  <c r="A517" i="1"/>
  <c r="F533" i="1"/>
  <c r="I533" i="1" s="1"/>
  <c r="E533" i="1"/>
  <c r="G533" i="1" s="1"/>
  <c r="D533" i="1"/>
  <c r="A533" i="1"/>
  <c r="H516" i="1"/>
  <c r="F516" i="1"/>
  <c r="I516" i="1" s="1"/>
  <c r="E516" i="1"/>
  <c r="G516" i="1" s="1"/>
  <c r="D516" i="1"/>
  <c r="A516" i="1"/>
  <c r="F515" i="1"/>
  <c r="I515" i="1" s="1"/>
  <c r="E515" i="1"/>
  <c r="D515" i="1"/>
  <c r="A515" i="1"/>
  <c r="F531" i="1"/>
  <c r="I531" i="1" s="1"/>
  <c r="E531" i="1"/>
  <c r="G531" i="1" s="1"/>
  <c r="D531" i="1"/>
  <c r="A531" i="1"/>
  <c r="F530" i="1"/>
  <c r="I530" i="1" s="1"/>
  <c r="E530" i="1"/>
  <c r="D530" i="1"/>
  <c r="A530" i="1"/>
  <c r="H529" i="1"/>
  <c r="F529" i="1"/>
  <c r="I529" i="1" s="1"/>
  <c r="E529" i="1"/>
  <c r="G529" i="1" s="1"/>
  <c r="D529" i="1"/>
  <c r="A529" i="1"/>
  <c r="I528" i="1"/>
  <c r="F528" i="1"/>
  <c r="E528" i="1"/>
  <c r="D528" i="1"/>
  <c r="A528" i="1"/>
  <c r="F527" i="1"/>
  <c r="I527" i="1" s="1"/>
  <c r="E527" i="1"/>
  <c r="D527" i="1"/>
  <c r="A527" i="1"/>
  <c r="F526" i="1"/>
  <c r="I526" i="1" s="1"/>
  <c r="E526" i="1"/>
  <c r="H526" i="1" s="1"/>
  <c r="D526" i="1"/>
  <c r="A526" i="1"/>
  <c r="F524" i="1"/>
  <c r="I524" i="1" s="1"/>
  <c r="E524" i="1"/>
  <c r="H524" i="1" s="1"/>
  <c r="D524" i="1"/>
  <c r="A524" i="1"/>
  <c r="F525" i="1"/>
  <c r="I525" i="1" s="1"/>
  <c r="E525" i="1"/>
  <c r="H525" i="1" s="1"/>
  <c r="D525" i="1"/>
  <c r="A525" i="1"/>
  <c r="F523" i="1"/>
  <c r="I523" i="1" s="1"/>
  <c r="E523" i="1"/>
  <c r="G523" i="1" s="1"/>
  <c r="D523" i="1"/>
  <c r="A523" i="1"/>
  <c r="F522" i="1"/>
  <c r="I522" i="1" s="1"/>
  <c r="E522" i="1"/>
  <c r="H522" i="1" s="1"/>
  <c r="D522" i="1"/>
  <c r="A522" i="1"/>
  <c r="F521" i="1"/>
  <c r="I521" i="1" s="1"/>
  <c r="E521" i="1"/>
  <c r="H521" i="1" s="1"/>
  <c r="D521" i="1"/>
  <c r="A521" i="1"/>
  <c r="F520" i="1"/>
  <c r="I520" i="1" s="1"/>
  <c r="E520" i="1"/>
  <c r="H520" i="1" s="1"/>
  <c r="D520" i="1"/>
  <c r="A520" i="1"/>
  <c r="F519" i="1"/>
  <c r="I519" i="1" s="1"/>
  <c r="E519" i="1"/>
  <c r="D519" i="1"/>
  <c r="A519" i="1"/>
  <c r="H514" i="1"/>
  <c r="G514" i="1"/>
  <c r="F514" i="1"/>
  <c r="I514" i="1" s="1"/>
  <c r="E514" i="1"/>
  <c r="D514" i="1"/>
  <c r="A514" i="1"/>
  <c r="F513" i="1"/>
  <c r="I513" i="1" s="1"/>
  <c r="E513" i="1"/>
  <c r="G513" i="1" s="1"/>
  <c r="D513" i="1"/>
  <c r="A513" i="1"/>
  <c r="F510" i="1"/>
  <c r="I510" i="1" s="1"/>
  <c r="E510" i="1"/>
  <c r="H510" i="1" s="1"/>
  <c r="D510" i="1"/>
  <c r="A510" i="1"/>
  <c r="F509" i="1"/>
  <c r="I509" i="1" s="1"/>
  <c r="E509" i="1"/>
  <c r="G509" i="1" s="1"/>
  <c r="D509" i="1"/>
  <c r="A509" i="1"/>
  <c r="F532" i="1"/>
  <c r="I532" i="1" s="1"/>
  <c r="E532" i="1"/>
  <c r="D532" i="1"/>
  <c r="A532" i="1"/>
  <c r="F494" i="1"/>
  <c r="I494" i="1" s="1"/>
  <c r="E494" i="1"/>
  <c r="H494" i="1" s="1"/>
  <c r="C494" i="1"/>
  <c r="D494" i="1" s="1"/>
  <c r="A494" i="1"/>
  <c r="F487" i="1"/>
  <c r="I487" i="1" s="1"/>
  <c r="E487" i="1"/>
  <c r="H487" i="1" s="1"/>
  <c r="C487" i="1"/>
  <c r="D487" i="1" s="1"/>
  <c r="A487" i="1"/>
  <c r="F493" i="1"/>
  <c r="I493" i="1" s="1"/>
  <c r="E493" i="1"/>
  <c r="H493" i="1" s="1"/>
  <c r="C493" i="1"/>
  <c r="D493" i="1" s="1"/>
  <c r="A493" i="1"/>
  <c r="F492" i="1"/>
  <c r="I492" i="1" s="1"/>
  <c r="E492" i="1"/>
  <c r="D492" i="1"/>
  <c r="C492" i="1"/>
  <c r="A492" i="1"/>
  <c r="H508" i="1"/>
  <c r="F508" i="1"/>
  <c r="I508" i="1" s="1"/>
  <c r="E508" i="1"/>
  <c r="G508" i="1" s="1"/>
  <c r="C508" i="1"/>
  <c r="D508" i="1" s="1"/>
  <c r="A508" i="1"/>
  <c r="F491" i="1"/>
  <c r="I491" i="1" s="1"/>
  <c r="E491" i="1"/>
  <c r="H491" i="1" s="1"/>
  <c r="C491" i="1"/>
  <c r="D491" i="1" s="1"/>
  <c r="A491" i="1"/>
  <c r="F490" i="1"/>
  <c r="I490" i="1" s="1"/>
  <c r="E490" i="1"/>
  <c r="H490" i="1" s="1"/>
  <c r="C490" i="1"/>
  <c r="D490" i="1" s="1"/>
  <c r="A490" i="1"/>
  <c r="F506" i="1"/>
  <c r="I506" i="1" s="1"/>
  <c r="E506" i="1"/>
  <c r="H506" i="1" s="1"/>
  <c r="C506" i="1"/>
  <c r="D506" i="1" s="1"/>
  <c r="A506" i="1"/>
  <c r="F505" i="1"/>
  <c r="I505" i="1" s="1"/>
  <c r="E505" i="1"/>
  <c r="H505" i="1" s="1"/>
  <c r="C505" i="1"/>
  <c r="D505" i="1" s="1"/>
  <c r="A505" i="1"/>
  <c r="F504" i="1"/>
  <c r="I504" i="1" s="1"/>
  <c r="E504" i="1"/>
  <c r="G504" i="1" s="1"/>
  <c r="C504" i="1"/>
  <c r="D504" i="1" s="1"/>
  <c r="A504" i="1"/>
  <c r="F503" i="1"/>
  <c r="I503" i="1" s="1"/>
  <c r="E503" i="1"/>
  <c r="H503" i="1" s="1"/>
  <c r="C503" i="1"/>
  <c r="D503" i="1" s="1"/>
  <c r="A503" i="1"/>
  <c r="F502" i="1"/>
  <c r="I502" i="1" s="1"/>
  <c r="E502" i="1"/>
  <c r="G502" i="1" s="1"/>
  <c r="C502" i="1"/>
  <c r="D502" i="1" s="1"/>
  <c r="A502" i="1"/>
  <c r="F501" i="1"/>
  <c r="I501" i="1" s="1"/>
  <c r="E501" i="1"/>
  <c r="H501" i="1" s="1"/>
  <c r="C501" i="1"/>
  <c r="D501" i="1" s="1"/>
  <c r="A501" i="1"/>
  <c r="F499" i="1"/>
  <c r="I499" i="1" s="1"/>
  <c r="E499" i="1"/>
  <c r="H499" i="1" s="1"/>
  <c r="C499" i="1"/>
  <c r="D499" i="1" s="1"/>
  <c r="A499" i="1"/>
  <c r="F500" i="1"/>
  <c r="I500" i="1" s="1"/>
  <c r="E500" i="1"/>
  <c r="H500" i="1" s="1"/>
  <c r="C500" i="1"/>
  <c r="D500" i="1" s="1"/>
  <c r="A500" i="1"/>
  <c r="F498" i="1"/>
  <c r="I498" i="1" s="1"/>
  <c r="E498" i="1"/>
  <c r="C498" i="1"/>
  <c r="D498" i="1" s="1"/>
  <c r="A498" i="1"/>
  <c r="F497" i="1"/>
  <c r="I497" i="1" s="1"/>
  <c r="E497" i="1"/>
  <c r="H497" i="1" s="1"/>
  <c r="C497" i="1"/>
  <c r="D497" i="1" s="1"/>
  <c r="A497" i="1"/>
  <c r="F496" i="1"/>
  <c r="I496" i="1" s="1"/>
  <c r="E496" i="1"/>
  <c r="H496" i="1" s="1"/>
  <c r="C496" i="1"/>
  <c r="D496" i="1" s="1"/>
  <c r="A496" i="1"/>
  <c r="F495" i="1"/>
  <c r="I495" i="1" s="1"/>
  <c r="E495" i="1"/>
  <c r="C495" i="1"/>
  <c r="D495" i="1" s="1"/>
  <c r="A495" i="1"/>
  <c r="F489" i="1"/>
  <c r="I489" i="1" s="1"/>
  <c r="E489" i="1"/>
  <c r="G489" i="1" s="1"/>
  <c r="C489" i="1"/>
  <c r="D489" i="1" s="1"/>
  <c r="A489" i="1"/>
  <c r="H488" i="1"/>
  <c r="F488" i="1"/>
  <c r="I488" i="1" s="1"/>
  <c r="E488" i="1"/>
  <c r="G488" i="1" s="1"/>
  <c r="C488" i="1"/>
  <c r="D488" i="1" s="1"/>
  <c r="A488" i="1"/>
  <c r="F486" i="1"/>
  <c r="I486" i="1" s="1"/>
  <c r="E486" i="1"/>
  <c r="C486" i="1"/>
  <c r="D486" i="1" s="1"/>
  <c r="A486" i="1"/>
  <c r="F485" i="1"/>
  <c r="I485" i="1" s="1"/>
  <c r="E485" i="1"/>
  <c r="C485" i="1"/>
  <c r="D485" i="1" s="1"/>
  <c r="A485" i="1"/>
  <c r="F507" i="1"/>
  <c r="I507" i="1" s="1"/>
  <c r="E507" i="1"/>
  <c r="C507" i="1"/>
  <c r="D507" i="1" s="1"/>
  <c r="A507" i="1"/>
  <c r="F469" i="1"/>
  <c r="I469" i="1" s="1"/>
  <c r="E469" i="1"/>
  <c r="C469" i="1"/>
  <c r="D469" i="1" s="1"/>
  <c r="A469" i="1"/>
  <c r="F462" i="1"/>
  <c r="I462" i="1" s="1"/>
  <c r="E462" i="1"/>
  <c r="C462" i="1"/>
  <c r="D462" i="1" s="1"/>
  <c r="A462" i="1"/>
  <c r="F468" i="1"/>
  <c r="I468" i="1" s="1"/>
  <c r="E468" i="1"/>
  <c r="C468" i="1"/>
  <c r="D468" i="1" s="1"/>
  <c r="A468" i="1"/>
  <c r="H467" i="1"/>
  <c r="F467" i="1"/>
  <c r="I467" i="1" s="1"/>
  <c r="E467" i="1"/>
  <c r="G467" i="1" s="1"/>
  <c r="C467" i="1"/>
  <c r="D467" i="1" s="1"/>
  <c r="A467" i="1"/>
  <c r="F484" i="1"/>
  <c r="I484" i="1" s="1"/>
  <c r="E484" i="1"/>
  <c r="C484" i="1"/>
  <c r="D484" i="1" s="1"/>
  <c r="A484" i="1"/>
  <c r="F466" i="1"/>
  <c r="I466" i="1" s="1"/>
  <c r="E466" i="1"/>
  <c r="C466" i="1"/>
  <c r="D466" i="1" s="1"/>
  <c r="A466" i="1"/>
  <c r="F465" i="1"/>
  <c r="I465" i="1" s="1"/>
  <c r="E465" i="1"/>
  <c r="C465" i="1"/>
  <c r="D465" i="1" s="1"/>
  <c r="A465" i="1"/>
  <c r="F482" i="1"/>
  <c r="I482" i="1" s="1"/>
  <c r="E482" i="1"/>
  <c r="C482" i="1"/>
  <c r="D482" i="1" s="1"/>
  <c r="A482" i="1"/>
  <c r="F481" i="1"/>
  <c r="I481" i="1" s="1"/>
  <c r="E481" i="1"/>
  <c r="C481" i="1"/>
  <c r="D481" i="1" s="1"/>
  <c r="A481" i="1"/>
  <c r="F480" i="1"/>
  <c r="I480" i="1" s="1"/>
  <c r="E480" i="1"/>
  <c r="H480" i="1" s="1"/>
  <c r="C480" i="1"/>
  <c r="D480" i="1" s="1"/>
  <c r="A480" i="1"/>
  <c r="F479" i="1"/>
  <c r="I479" i="1" s="1"/>
  <c r="E479" i="1"/>
  <c r="C479" i="1"/>
  <c r="D479" i="1" s="1"/>
  <c r="A479" i="1"/>
  <c r="F478" i="1"/>
  <c r="I478" i="1" s="1"/>
  <c r="E478" i="1"/>
  <c r="C478" i="1"/>
  <c r="D478" i="1" s="1"/>
  <c r="A478" i="1"/>
  <c r="F477" i="1"/>
  <c r="I477" i="1" s="1"/>
  <c r="E477" i="1"/>
  <c r="H477" i="1" s="1"/>
  <c r="C477" i="1"/>
  <c r="D477" i="1" s="1"/>
  <c r="A477" i="1"/>
  <c r="F475" i="1"/>
  <c r="I475" i="1" s="1"/>
  <c r="E475" i="1"/>
  <c r="C475" i="1"/>
  <c r="D475" i="1" s="1"/>
  <c r="A475" i="1"/>
  <c r="F476" i="1"/>
  <c r="I476" i="1" s="1"/>
  <c r="E476" i="1"/>
  <c r="C476" i="1"/>
  <c r="D476" i="1" s="1"/>
  <c r="A476" i="1"/>
  <c r="G474" i="1"/>
  <c r="F474" i="1"/>
  <c r="I474" i="1" s="1"/>
  <c r="E474" i="1"/>
  <c r="H474" i="1" s="1"/>
  <c r="C474" i="1"/>
  <c r="D474" i="1" s="1"/>
  <c r="A474" i="1"/>
  <c r="F473" i="1"/>
  <c r="I473" i="1" s="1"/>
  <c r="E473" i="1"/>
  <c r="C473" i="1"/>
  <c r="D473" i="1" s="1"/>
  <c r="A473" i="1"/>
  <c r="F472" i="1"/>
  <c r="I472" i="1" s="1"/>
  <c r="E472" i="1"/>
  <c r="C472" i="1"/>
  <c r="D472" i="1" s="1"/>
  <c r="A472" i="1"/>
  <c r="F471" i="1"/>
  <c r="I471" i="1" s="1"/>
  <c r="E471" i="1"/>
  <c r="C471" i="1"/>
  <c r="D471" i="1" s="1"/>
  <c r="A471" i="1"/>
  <c r="F470" i="1"/>
  <c r="I470" i="1" s="1"/>
  <c r="E470" i="1"/>
  <c r="C470" i="1"/>
  <c r="D470" i="1" s="1"/>
  <c r="A470" i="1"/>
  <c r="F464" i="1"/>
  <c r="I464" i="1" s="1"/>
  <c r="E464" i="1"/>
  <c r="C464" i="1"/>
  <c r="D464" i="1" s="1"/>
  <c r="A464" i="1"/>
  <c r="F463" i="1"/>
  <c r="I463" i="1" s="1"/>
  <c r="E463" i="1"/>
  <c r="C463" i="1"/>
  <c r="D463" i="1" s="1"/>
  <c r="A463" i="1"/>
  <c r="F461" i="1"/>
  <c r="I461" i="1" s="1"/>
  <c r="E461" i="1"/>
  <c r="C461" i="1"/>
  <c r="D461" i="1" s="1"/>
  <c r="A461" i="1"/>
  <c r="F460" i="1"/>
  <c r="I460" i="1" s="1"/>
  <c r="E460" i="1"/>
  <c r="C460" i="1"/>
  <c r="D460" i="1" s="1"/>
  <c r="A460" i="1"/>
  <c r="F483" i="1"/>
  <c r="I483" i="1" s="1"/>
  <c r="E483" i="1"/>
  <c r="C483" i="1"/>
  <c r="D483" i="1" s="1"/>
  <c r="A483" i="1"/>
  <c r="F444" i="1"/>
  <c r="I444" i="1" s="1"/>
  <c r="E444" i="1"/>
  <c r="C444" i="1"/>
  <c r="D444" i="1" s="1"/>
  <c r="A444" i="1"/>
  <c r="F437" i="1"/>
  <c r="I437" i="1" s="1"/>
  <c r="E437" i="1"/>
  <c r="H437" i="1" s="1"/>
  <c r="C437" i="1"/>
  <c r="D437" i="1" s="1"/>
  <c r="A437" i="1"/>
  <c r="F443" i="1"/>
  <c r="I443" i="1" s="1"/>
  <c r="E443" i="1"/>
  <c r="H443" i="1" s="1"/>
  <c r="C443" i="1"/>
  <c r="D443" i="1" s="1"/>
  <c r="A443" i="1"/>
  <c r="F442" i="1"/>
  <c r="I442" i="1" s="1"/>
  <c r="E442" i="1"/>
  <c r="H442" i="1" s="1"/>
  <c r="C442" i="1"/>
  <c r="D442" i="1" s="1"/>
  <c r="A442" i="1"/>
  <c r="F459" i="1"/>
  <c r="I459" i="1" s="1"/>
  <c r="E459" i="1"/>
  <c r="C459" i="1"/>
  <c r="D459" i="1" s="1"/>
  <c r="A459" i="1"/>
  <c r="F441" i="1"/>
  <c r="I441" i="1" s="1"/>
  <c r="E441" i="1"/>
  <c r="H441" i="1" s="1"/>
  <c r="C441" i="1"/>
  <c r="D441" i="1" s="1"/>
  <c r="A441" i="1"/>
  <c r="G440" i="1"/>
  <c r="F440" i="1"/>
  <c r="I440" i="1" s="1"/>
  <c r="E440" i="1"/>
  <c r="H440" i="1" s="1"/>
  <c r="C440" i="1"/>
  <c r="D440" i="1" s="1"/>
  <c r="A440" i="1"/>
  <c r="F457" i="1"/>
  <c r="I457" i="1" s="1"/>
  <c r="E457" i="1"/>
  <c r="H457" i="1" s="1"/>
  <c r="C457" i="1"/>
  <c r="D457" i="1" s="1"/>
  <c r="A457" i="1"/>
  <c r="F456" i="1"/>
  <c r="I456" i="1" s="1"/>
  <c r="E456" i="1"/>
  <c r="C456" i="1"/>
  <c r="D456" i="1" s="1"/>
  <c r="A456" i="1"/>
  <c r="F455" i="1"/>
  <c r="I455" i="1" s="1"/>
  <c r="E455" i="1"/>
  <c r="H455" i="1" s="1"/>
  <c r="C455" i="1"/>
  <c r="D455" i="1" s="1"/>
  <c r="A455" i="1"/>
  <c r="F454" i="1"/>
  <c r="I454" i="1" s="1"/>
  <c r="E454" i="1"/>
  <c r="C454" i="1"/>
  <c r="D454" i="1" s="1"/>
  <c r="A454" i="1"/>
  <c r="F453" i="1"/>
  <c r="I453" i="1" s="1"/>
  <c r="E453" i="1"/>
  <c r="H453" i="1" s="1"/>
  <c r="C453" i="1"/>
  <c r="D453" i="1" s="1"/>
  <c r="A453" i="1"/>
  <c r="F452" i="1"/>
  <c r="I452" i="1" s="1"/>
  <c r="E452" i="1"/>
  <c r="C452" i="1"/>
  <c r="D452" i="1" s="1"/>
  <c r="A452" i="1"/>
  <c r="F450" i="1"/>
  <c r="I450" i="1" s="1"/>
  <c r="E450" i="1"/>
  <c r="C450" i="1"/>
  <c r="D450" i="1" s="1"/>
  <c r="A450" i="1"/>
  <c r="F451" i="1"/>
  <c r="I451" i="1" s="1"/>
  <c r="E451" i="1"/>
  <c r="H451" i="1" s="1"/>
  <c r="C451" i="1"/>
  <c r="D451" i="1" s="1"/>
  <c r="A451" i="1"/>
  <c r="F449" i="1"/>
  <c r="I449" i="1" s="1"/>
  <c r="E449" i="1"/>
  <c r="C449" i="1"/>
  <c r="D449" i="1" s="1"/>
  <c r="A449" i="1"/>
  <c r="F448" i="1"/>
  <c r="I448" i="1" s="1"/>
  <c r="E448" i="1"/>
  <c r="C448" i="1"/>
  <c r="D448" i="1" s="1"/>
  <c r="A448" i="1"/>
  <c r="F447" i="1"/>
  <c r="I447" i="1" s="1"/>
  <c r="E447" i="1"/>
  <c r="C447" i="1"/>
  <c r="D447" i="1" s="1"/>
  <c r="A447" i="1"/>
  <c r="G446" i="1"/>
  <c r="F446" i="1"/>
  <c r="I446" i="1" s="1"/>
  <c r="E446" i="1"/>
  <c r="H446" i="1" s="1"/>
  <c r="C446" i="1"/>
  <c r="D446" i="1" s="1"/>
  <c r="A446" i="1"/>
  <c r="F445" i="1"/>
  <c r="I445" i="1" s="1"/>
  <c r="E445" i="1"/>
  <c r="C445" i="1"/>
  <c r="D445" i="1" s="1"/>
  <c r="A445" i="1"/>
  <c r="F439" i="1"/>
  <c r="I439" i="1" s="1"/>
  <c r="E439" i="1"/>
  <c r="C439" i="1"/>
  <c r="D439" i="1" s="1"/>
  <c r="A439" i="1"/>
  <c r="F438" i="1"/>
  <c r="I438" i="1" s="1"/>
  <c r="E438" i="1"/>
  <c r="C438" i="1"/>
  <c r="D438" i="1" s="1"/>
  <c r="A438" i="1"/>
  <c r="F436" i="1"/>
  <c r="I436" i="1" s="1"/>
  <c r="E436" i="1"/>
  <c r="H436" i="1" s="1"/>
  <c r="C436" i="1"/>
  <c r="D436" i="1" s="1"/>
  <c r="A436" i="1"/>
  <c r="F435" i="1"/>
  <c r="I435" i="1" s="1"/>
  <c r="E435" i="1"/>
  <c r="C435" i="1"/>
  <c r="D435" i="1" s="1"/>
  <c r="A435" i="1"/>
  <c r="F458" i="1"/>
  <c r="I458" i="1" s="1"/>
  <c r="E458" i="1"/>
  <c r="G458" i="1" s="1"/>
  <c r="D458" i="1"/>
  <c r="C458" i="1"/>
  <c r="A458" i="1"/>
  <c r="F413" i="1"/>
  <c r="I413" i="1" s="1"/>
  <c r="E413" i="1"/>
  <c r="C413" i="1"/>
  <c r="D413" i="1" s="1"/>
  <c r="A413" i="1"/>
  <c r="F419" i="1"/>
  <c r="I419" i="1" s="1"/>
  <c r="E419" i="1"/>
  <c r="C419" i="1"/>
  <c r="D419" i="1" s="1"/>
  <c r="A419" i="1"/>
  <c r="H418" i="1"/>
  <c r="F418" i="1"/>
  <c r="I418" i="1" s="1"/>
  <c r="E418" i="1"/>
  <c r="G418" i="1" s="1"/>
  <c r="C418" i="1"/>
  <c r="D418" i="1" s="1"/>
  <c r="A418" i="1"/>
  <c r="F434" i="1"/>
  <c r="I434" i="1" s="1"/>
  <c r="E434" i="1"/>
  <c r="C434" i="1"/>
  <c r="D434" i="1" s="1"/>
  <c r="A434" i="1"/>
  <c r="F417" i="1"/>
  <c r="I417" i="1" s="1"/>
  <c r="E417" i="1"/>
  <c r="C417" i="1"/>
  <c r="D417" i="1" s="1"/>
  <c r="A417" i="1"/>
  <c r="F416" i="1"/>
  <c r="I416" i="1" s="1"/>
  <c r="E416" i="1"/>
  <c r="C416" i="1"/>
  <c r="D416" i="1" s="1"/>
  <c r="A416" i="1"/>
  <c r="F432" i="1"/>
  <c r="I432" i="1" s="1"/>
  <c r="E432" i="1"/>
  <c r="G432" i="1" s="1"/>
  <c r="C432" i="1"/>
  <c r="D432" i="1" s="1"/>
  <c r="A432" i="1"/>
  <c r="H431" i="1"/>
  <c r="F431" i="1"/>
  <c r="I431" i="1" s="1"/>
  <c r="E431" i="1"/>
  <c r="G431" i="1" s="1"/>
  <c r="C431" i="1"/>
  <c r="D431" i="1" s="1"/>
  <c r="A431" i="1"/>
  <c r="F430" i="1"/>
  <c r="I430" i="1" s="1"/>
  <c r="E430" i="1"/>
  <c r="H430" i="1" s="1"/>
  <c r="C430" i="1"/>
  <c r="D430" i="1" s="1"/>
  <c r="A430" i="1"/>
  <c r="F429" i="1"/>
  <c r="I429" i="1" s="1"/>
  <c r="E429" i="1"/>
  <c r="C429" i="1"/>
  <c r="D429" i="1" s="1"/>
  <c r="A429" i="1"/>
  <c r="F428" i="1"/>
  <c r="I428" i="1" s="1"/>
  <c r="E428" i="1"/>
  <c r="G428" i="1" s="1"/>
  <c r="C428" i="1"/>
  <c r="D428" i="1" s="1"/>
  <c r="A428" i="1"/>
  <c r="F427" i="1"/>
  <c r="I427" i="1" s="1"/>
  <c r="E427" i="1"/>
  <c r="D427" i="1"/>
  <c r="C427" i="1"/>
  <c r="A427" i="1"/>
  <c r="H425" i="1"/>
  <c r="F425" i="1"/>
  <c r="I425" i="1" s="1"/>
  <c r="E425" i="1"/>
  <c r="G425" i="1" s="1"/>
  <c r="C425" i="1"/>
  <c r="D425" i="1" s="1"/>
  <c r="A425" i="1"/>
  <c r="F426" i="1"/>
  <c r="I426" i="1" s="1"/>
  <c r="E426" i="1"/>
  <c r="C426" i="1"/>
  <c r="D426" i="1" s="1"/>
  <c r="A426" i="1"/>
  <c r="F424" i="1"/>
  <c r="I424" i="1" s="1"/>
  <c r="E424" i="1"/>
  <c r="C424" i="1"/>
  <c r="D424" i="1" s="1"/>
  <c r="A424" i="1"/>
  <c r="G423" i="1"/>
  <c r="F423" i="1"/>
  <c r="I423" i="1" s="1"/>
  <c r="E423" i="1"/>
  <c r="H423" i="1" s="1"/>
  <c r="C423" i="1"/>
  <c r="D423" i="1" s="1"/>
  <c r="A423" i="1"/>
  <c r="F422" i="1"/>
  <c r="I422" i="1" s="1"/>
  <c r="E422" i="1"/>
  <c r="C422" i="1"/>
  <c r="D422" i="1" s="1"/>
  <c r="A422" i="1"/>
  <c r="F421" i="1"/>
  <c r="I421" i="1" s="1"/>
  <c r="E421" i="1"/>
  <c r="C421" i="1"/>
  <c r="D421" i="1" s="1"/>
  <c r="A421" i="1"/>
  <c r="F420" i="1"/>
  <c r="I420" i="1" s="1"/>
  <c r="E420" i="1"/>
  <c r="G420" i="1" s="1"/>
  <c r="C420" i="1"/>
  <c r="D420" i="1" s="1"/>
  <c r="A420" i="1"/>
  <c r="F415" i="1"/>
  <c r="I415" i="1" s="1"/>
  <c r="E415" i="1"/>
  <c r="D415" i="1"/>
  <c r="C415" i="1"/>
  <c r="A415" i="1"/>
  <c r="F414" i="1"/>
  <c r="I414" i="1" s="1"/>
  <c r="E414" i="1"/>
  <c r="H414" i="1" s="1"/>
  <c r="C414" i="1"/>
  <c r="D414" i="1" s="1"/>
  <c r="A414" i="1"/>
  <c r="G412" i="1"/>
  <c r="F412" i="1"/>
  <c r="I412" i="1" s="1"/>
  <c r="E412" i="1"/>
  <c r="H412" i="1" s="1"/>
  <c r="C412" i="1"/>
  <c r="D412" i="1" s="1"/>
  <c r="A412" i="1"/>
  <c r="F411" i="1"/>
  <c r="I411" i="1" s="1"/>
  <c r="E411" i="1"/>
  <c r="C411" i="1"/>
  <c r="D411" i="1" s="1"/>
  <c r="A411" i="1"/>
  <c r="F433" i="1"/>
  <c r="I433" i="1" s="1"/>
  <c r="E433" i="1"/>
  <c r="H433" i="1" s="1"/>
  <c r="C433" i="1"/>
  <c r="D433" i="1" s="1"/>
  <c r="A433" i="1"/>
  <c r="F395" i="1"/>
  <c r="I395" i="1" s="1"/>
  <c r="E395" i="1"/>
  <c r="H395" i="1" s="1"/>
  <c r="C395" i="1"/>
  <c r="D395" i="1" s="1"/>
  <c r="A395" i="1"/>
  <c r="F394" i="1"/>
  <c r="I394" i="1" s="1"/>
  <c r="E394" i="1"/>
  <c r="C394" i="1"/>
  <c r="D394" i="1" s="1"/>
  <c r="A394" i="1"/>
  <c r="G410" i="1"/>
  <c r="F410" i="1"/>
  <c r="I410" i="1" s="1"/>
  <c r="E410" i="1"/>
  <c r="H410" i="1" s="1"/>
  <c r="C410" i="1"/>
  <c r="D410" i="1" s="1"/>
  <c r="A410" i="1"/>
  <c r="F393" i="1"/>
  <c r="I393" i="1" s="1"/>
  <c r="E393" i="1"/>
  <c r="G393" i="1" s="1"/>
  <c r="C393" i="1"/>
  <c r="D393" i="1" s="1"/>
  <c r="A393" i="1"/>
  <c r="F389" i="1"/>
  <c r="I389" i="1" s="1"/>
  <c r="E389" i="1"/>
  <c r="G389" i="1" s="1"/>
  <c r="C389" i="1"/>
  <c r="D389" i="1" s="1"/>
  <c r="A389" i="1"/>
  <c r="F392" i="1"/>
  <c r="I392" i="1" s="1"/>
  <c r="E392" i="1"/>
  <c r="C392" i="1"/>
  <c r="D392" i="1" s="1"/>
  <c r="A392" i="1"/>
  <c r="F408" i="1"/>
  <c r="I408" i="1" s="1"/>
  <c r="E408" i="1"/>
  <c r="G408" i="1" s="1"/>
  <c r="C408" i="1"/>
  <c r="D408" i="1" s="1"/>
  <c r="A408" i="1"/>
  <c r="F407" i="1"/>
  <c r="I407" i="1" s="1"/>
  <c r="E407" i="1"/>
  <c r="C407" i="1"/>
  <c r="D407" i="1" s="1"/>
  <c r="A407" i="1"/>
  <c r="F406" i="1"/>
  <c r="I406" i="1" s="1"/>
  <c r="E406" i="1"/>
  <c r="H406" i="1" s="1"/>
  <c r="C406" i="1"/>
  <c r="D406" i="1" s="1"/>
  <c r="A406" i="1"/>
  <c r="F405" i="1"/>
  <c r="I405" i="1" s="1"/>
  <c r="E405" i="1"/>
  <c r="C405" i="1"/>
  <c r="D405" i="1" s="1"/>
  <c r="A405" i="1"/>
  <c r="F404" i="1"/>
  <c r="I404" i="1" s="1"/>
  <c r="E404" i="1"/>
  <c r="G404" i="1" s="1"/>
  <c r="C404" i="1"/>
  <c r="D404" i="1" s="1"/>
  <c r="A404" i="1"/>
  <c r="F403" i="1"/>
  <c r="I403" i="1" s="1"/>
  <c r="E403" i="1"/>
  <c r="C403" i="1"/>
  <c r="D403" i="1" s="1"/>
  <c r="A403" i="1"/>
  <c r="F401" i="1"/>
  <c r="I401" i="1" s="1"/>
  <c r="E401" i="1"/>
  <c r="H401" i="1" s="1"/>
  <c r="C401" i="1"/>
  <c r="D401" i="1" s="1"/>
  <c r="A401" i="1"/>
  <c r="F402" i="1"/>
  <c r="I402" i="1" s="1"/>
  <c r="E402" i="1"/>
  <c r="H402" i="1" s="1"/>
  <c r="C402" i="1"/>
  <c r="D402" i="1" s="1"/>
  <c r="A402" i="1"/>
  <c r="F400" i="1"/>
  <c r="I400" i="1" s="1"/>
  <c r="E400" i="1"/>
  <c r="C400" i="1"/>
  <c r="D400" i="1" s="1"/>
  <c r="A400" i="1"/>
  <c r="F399" i="1"/>
  <c r="I399" i="1" s="1"/>
  <c r="E399" i="1"/>
  <c r="C399" i="1"/>
  <c r="D399" i="1" s="1"/>
  <c r="A399" i="1"/>
  <c r="F398" i="1"/>
  <c r="I398" i="1" s="1"/>
  <c r="E398" i="1"/>
  <c r="G398" i="1" s="1"/>
  <c r="C398" i="1"/>
  <c r="D398" i="1" s="1"/>
  <c r="A398" i="1"/>
  <c r="F397" i="1"/>
  <c r="I397" i="1" s="1"/>
  <c r="E397" i="1"/>
  <c r="C397" i="1"/>
  <c r="D397" i="1" s="1"/>
  <c r="A397" i="1"/>
  <c r="F396" i="1"/>
  <c r="I396" i="1" s="1"/>
  <c r="E396" i="1"/>
  <c r="C396" i="1"/>
  <c r="D396" i="1" s="1"/>
  <c r="A396" i="1"/>
  <c r="G391" i="1"/>
  <c r="F391" i="1"/>
  <c r="I391" i="1" s="1"/>
  <c r="E391" i="1"/>
  <c r="H391" i="1" s="1"/>
  <c r="C391" i="1"/>
  <c r="D391" i="1" s="1"/>
  <c r="A391" i="1"/>
  <c r="F390" i="1"/>
  <c r="I390" i="1" s="1"/>
  <c r="E390" i="1"/>
  <c r="C390" i="1"/>
  <c r="D390" i="1" s="1"/>
  <c r="A390" i="1"/>
  <c r="F388" i="1"/>
  <c r="I388" i="1" s="1"/>
  <c r="E388" i="1"/>
  <c r="H388" i="1" s="1"/>
  <c r="C388" i="1"/>
  <c r="D388" i="1" s="1"/>
  <c r="A388" i="1"/>
  <c r="G387" i="1"/>
  <c r="F387" i="1"/>
  <c r="I387" i="1" s="1"/>
  <c r="E387" i="1"/>
  <c r="H387" i="1" s="1"/>
  <c r="C387" i="1"/>
  <c r="D387" i="1" s="1"/>
  <c r="A387" i="1"/>
  <c r="F409" i="1"/>
  <c r="I409" i="1" s="1"/>
  <c r="E409" i="1"/>
  <c r="C409" i="1"/>
  <c r="D409" i="1" s="1"/>
  <c r="A409" i="1"/>
  <c r="F386" i="1"/>
  <c r="I386" i="1" s="1"/>
  <c r="E386" i="1"/>
  <c r="C386" i="1"/>
  <c r="D386" i="1" s="1"/>
  <c r="A386" i="1"/>
  <c r="F385" i="1"/>
  <c r="I385" i="1" s="1"/>
  <c r="E385" i="1"/>
  <c r="C385" i="1"/>
  <c r="D385" i="1" s="1"/>
  <c r="A385" i="1"/>
  <c r="F384" i="1"/>
  <c r="I384" i="1" s="1"/>
  <c r="E384" i="1"/>
  <c r="C384" i="1"/>
  <c r="D384" i="1" s="1"/>
  <c r="A384" i="1"/>
  <c r="F383" i="1"/>
  <c r="I383" i="1" s="1"/>
  <c r="E383" i="1"/>
  <c r="H383" i="1" s="1"/>
  <c r="C383" i="1"/>
  <c r="D383" i="1" s="1"/>
  <c r="A383" i="1"/>
  <c r="F382" i="1"/>
  <c r="I382" i="1" s="1"/>
  <c r="E382" i="1"/>
  <c r="H382" i="1" s="1"/>
  <c r="C382" i="1"/>
  <c r="D382" i="1" s="1"/>
  <c r="A382" i="1"/>
  <c r="F381" i="1"/>
  <c r="I381" i="1" s="1"/>
  <c r="E381" i="1"/>
  <c r="H381" i="1" s="1"/>
  <c r="C381" i="1"/>
  <c r="D381" i="1" s="1"/>
  <c r="A381" i="1"/>
  <c r="F380" i="1"/>
  <c r="I380" i="1" s="1"/>
  <c r="E380" i="1"/>
  <c r="C380" i="1"/>
  <c r="D380" i="1" s="1"/>
  <c r="A380" i="1"/>
  <c r="F379" i="1"/>
  <c r="I379" i="1" s="1"/>
  <c r="E379" i="1"/>
  <c r="G379" i="1" s="1"/>
  <c r="C379" i="1"/>
  <c r="D379" i="1" s="1"/>
  <c r="A379" i="1"/>
  <c r="F378" i="1"/>
  <c r="I378" i="1" s="1"/>
  <c r="E378" i="1"/>
  <c r="G378" i="1" s="1"/>
  <c r="C378" i="1"/>
  <c r="D378" i="1" s="1"/>
  <c r="A378" i="1"/>
  <c r="F377" i="1"/>
  <c r="I377" i="1" s="1"/>
  <c r="E377" i="1"/>
  <c r="C377" i="1"/>
  <c r="D377" i="1" s="1"/>
  <c r="A377" i="1"/>
  <c r="F376" i="1"/>
  <c r="I376" i="1" s="1"/>
  <c r="E376" i="1"/>
  <c r="C376" i="1"/>
  <c r="D376" i="1" s="1"/>
  <c r="A376" i="1"/>
  <c r="F375" i="1"/>
  <c r="I375" i="1" s="1"/>
  <c r="E375" i="1"/>
  <c r="H375" i="1" s="1"/>
  <c r="C375" i="1"/>
  <c r="D375" i="1" s="1"/>
  <c r="A375" i="1"/>
  <c r="F374" i="1"/>
  <c r="I374" i="1" s="1"/>
  <c r="E374" i="1"/>
  <c r="C374" i="1"/>
  <c r="D374" i="1" s="1"/>
  <c r="A374" i="1"/>
  <c r="F373" i="1"/>
  <c r="I373" i="1" s="1"/>
  <c r="E373" i="1"/>
  <c r="G373" i="1" s="1"/>
  <c r="C373" i="1"/>
  <c r="D373" i="1" s="1"/>
  <c r="A373" i="1"/>
  <c r="F372" i="1"/>
  <c r="I372" i="1" s="1"/>
  <c r="E372" i="1"/>
  <c r="G372" i="1" s="1"/>
  <c r="C372" i="1"/>
  <c r="D372" i="1" s="1"/>
  <c r="A372" i="1"/>
  <c r="F371" i="1"/>
  <c r="I371" i="1" s="1"/>
  <c r="E371" i="1"/>
  <c r="C371" i="1"/>
  <c r="D371" i="1" s="1"/>
  <c r="A371" i="1"/>
  <c r="F370" i="1"/>
  <c r="I370" i="1" s="1"/>
  <c r="E370" i="1"/>
  <c r="C370" i="1"/>
  <c r="D370" i="1" s="1"/>
  <c r="A370" i="1"/>
  <c r="F369" i="1"/>
  <c r="I369" i="1" s="1"/>
  <c r="E369" i="1"/>
  <c r="C369" i="1"/>
  <c r="D369" i="1" s="1"/>
  <c r="A369" i="1"/>
  <c r="H368" i="1"/>
  <c r="F368" i="1"/>
  <c r="I368" i="1" s="1"/>
  <c r="E368" i="1"/>
  <c r="G368" i="1" s="1"/>
  <c r="C368" i="1"/>
  <c r="D368" i="1" s="1"/>
  <c r="A368" i="1"/>
  <c r="H367" i="1"/>
  <c r="F367" i="1"/>
  <c r="I367" i="1" s="1"/>
  <c r="E367" i="1"/>
  <c r="G367" i="1" s="1"/>
  <c r="C367" i="1"/>
  <c r="D367" i="1" s="1"/>
  <c r="A367" i="1"/>
  <c r="F366" i="1"/>
  <c r="I366" i="1" s="1"/>
  <c r="E366" i="1"/>
  <c r="C366" i="1"/>
  <c r="D366" i="1" s="1"/>
  <c r="A366" i="1"/>
  <c r="F365" i="1"/>
  <c r="I365" i="1" s="1"/>
  <c r="E365" i="1"/>
  <c r="G365" i="1" s="1"/>
  <c r="C365" i="1"/>
  <c r="D365" i="1" s="1"/>
  <c r="A365" i="1"/>
  <c r="H364" i="1"/>
  <c r="F364" i="1"/>
  <c r="I364" i="1" s="1"/>
  <c r="E364" i="1"/>
  <c r="G364" i="1" s="1"/>
  <c r="C364" i="1"/>
  <c r="D364" i="1" s="1"/>
  <c r="A364" i="1"/>
  <c r="F363" i="1"/>
  <c r="I363" i="1" s="1"/>
  <c r="E363" i="1"/>
  <c r="G363" i="1" s="1"/>
  <c r="C363" i="1"/>
  <c r="D363" i="1" s="1"/>
  <c r="A363" i="1"/>
  <c r="F362" i="1"/>
  <c r="I362" i="1" s="1"/>
  <c r="E362" i="1"/>
  <c r="H362" i="1" s="1"/>
  <c r="C362" i="1"/>
  <c r="D362" i="1" s="1"/>
  <c r="A362" i="1"/>
  <c r="F361" i="1"/>
  <c r="I361" i="1" s="1"/>
  <c r="E361" i="1"/>
  <c r="H361" i="1" s="1"/>
  <c r="C361" i="1"/>
  <c r="D361" i="1" s="1"/>
  <c r="A361" i="1"/>
  <c r="F360" i="1"/>
  <c r="I360" i="1" s="1"/>
  <c r="E360" i="1"/>
  <c r="C360" i="1"/>
  <c r="D360" i="1" s="1"/>
  <c r="A360" i="1"/>
  <c r="F359" i="1"/>
  <c r="I359" i="1" s="1"/>
  <c r="E359" i="1"/>
  <c r="C359" i="1"/>
  <c r="D359" i="1" s="1"/>
  <c r="A359" i="1"/>
  <c r="F358" i="1"/>
  <c r="I358" i="1" s="1"/>
  <c r="E358" i="1"/>
  <c r="C358" i="1"/>
  <c r="D358" i="1" s="1"/>
  <c r="A358" i="1"/>
  <c r="F357" i="1"/>
  <c r="I357" i="1" s="1"/>
  <c r="E357" i="1"/>
  <c r="H357" i="1" s="1"/>
  <c r="C357" i="1"/>
  <c r="D357" i="1" s="1"/>
  <c r="A357" i="1"/>
  <c r="F356" i="1"/>
  <c r="I356" i="1" s="1"/>
  <c r="E356" i="1"/>
  <c r="G356" i="1" s="1"/>
  <c r="C356" i="1"/>
  <c r="D356" i="1" s="1"/>
  <c r="A356" i="1"/>
  <c r="F355" i="1"/>
  <c r="I355" i="1" s="1"/>
  <c r="E355" i="1"/>
  <c r="G355" i="1" s="1"/>
  <c r="C355" i="1"/>
  <c r="D355" i="1" s="1"/>
  <c r="A355" i="1"/>
  <c r="F354" i="1"/>
  <c r="I354" i="1" s="1"/>
  <c r="E354" i="1"/>
  <c r="C354" i="1"/>
  <c r="D354" i="1" s="1"/>
  <c r="A354" i="1"/>
  <c r="F353" i="1"/>
  <c r="I353" i="1" s="1"/>
  <c r="E353" i="1"/>
  <c r="C353" i="1"/>
  <c r="D353" i="1" s="1"/>
  <c r="A353" i="1"/>
  <c r="F352" i="1"/>
  <c r="I352" i="1" s="1"/>
  <c r="E352" i="1"/>
  <c r="C352" i="1"/>
  <c r="D352" i="1" s="1"/>
  <c r="A352" i="1"/>
  <c r="F351" i="1"/>
  <c r="I351" i="1" s="1"/>
  <c r="E351" i="1"/>
  <c r="H351" i="1" s="1"/>
  <c r="C351" i="1"/>
  <c r="D351" i="1" s="1"/>
  <c r="A351" i="1"/>
  <c r="F350" i="1"/>
  <c r="I350" i="1" s="1"/>
  <c r="E350" i="1"/>
  <c r="H350" i="1" s="1"/>
  <c r="C350" i="1"/>
  <c r="D350" i="1" s="1"/>
  <c r="A350" i="1"/>
  <c r="F349" i="1"/>
  <c r="I349" i="1" s="1"/>
  <c r="E349" i="1"/>
  <c r="C349" i="1"/>
  <c r="D349" i="1" s="1"/>
  <c r="A349" i="1"/>
  <c r="F348" i="1"/>
  <c r="I348" i="1" s="1"/>
  <c r="E348" i="1"/>
  <c r="G348" i="1" s="1"/>
  <c r="C348" i="1"/>
  <c r="D348" i="1" s="1"/>
  <c r="A348" i="1"/>
  <c r="F347" i="1"/>
  <c r="I347" i="1" s="1"/>
  <c r="E347" i="1"/>
  <c r="G347" i="1" s="1"/>
  <c r="C347" i="1"/>
  <c r="D347" i="1" s="1"/>
  <c r="A347" i="1"/>
  <c r="H346" i="1"/>
  <c r="F346" i="1"/>
  <c r="I346" i="1" s="1"/>
  <c r="E346" i="1"/>
  <c r="G346" i="1" s="1"/>
  <c r="C346" i="1"/>
  <c r="D346" i="1" s="1"/>
  <c r="A346" i="1"/>
  <c r="F345" i="1"/>
  <c r="I345" i="1" s="1"/>
  <c r="E345" i="1"/>
  <c r="C345" i="1"/>
  <c r="D345" i="1" s="1"/>
  <c r="A345" i="1"/>
  <c r="F344" i="1"/>
  <c r="I344" i="1" s="1"/>
  <c r="E344" i="1"/>
  <c r="C344" i="1"/>
  <c r="D344" i="1" s="1"/>
  <c r="A344" i="1"/>
  <c r="H343" i="1"/>
  <c r="F343" i="1"/>
  <c r="I343" i="1" s="1"/>
  <c r="E343" i="1"/>
  <c r="G343" i="1" s="1"/>
  <c r="D343" i="1"/>
  <c r="C343" i="1"/>
  <c r="A343" i="1"/>
  <c r="F342" i="1"/>
  <c r="I342" i="1" s="1"/>
  <c r="E342" i="1"/>
  <c r="C342" i="1"/>
  <c r="D342" i="1" s="1"/>
  <c r="A342" i="1"/>
  <c r="F341" i="1"/>
  <c r="I341" i="1" s="1"/>
  <c r="E341" i="1"/>
  <c r="C341" i="1"/>
  <c r="D341" i="1" s="1"/>
  <c r="A341" i="1"/>
  <c r="F340" i="1"/>
  <c r="I340" i="1" s="1"/>
  <c r="E340" i="1"/>
  <c r="C340" i="1"/>
  <c r="D340" i="1" s="1"/>
  <c r="A340" i="1"/>
  <c r="F339" i="1"/>
  <c r="I339" i="1" s="1"/>
  <c r="E339" i="1"/>
  <c r="D339" i="1"/>
  <c r="C339" i="1"/>
  <c r="A339" i="1"/>
  <c r="F338" i="1"/>
  <c r="I338" i="1" s="1"/>
  <c r="E338" i="1"/>
  <c r="H338" i="1" s="1"/>
  <c r="C338" i="1"/>
  <c r="D338" i="1" s="1"/>
  <c r="A338" i="1"/>
  <c r="F337" i="1"/>
  <c r="I337" i="1" s="1"/>
  <c r="E337" i="1"/>
  <c r="C337" i="1"/>
  <c r="D337" i="1" s="1"/>
  <c r="A337" i="1"/>
  <c r="F336" i="1"/>
  <c r="I336" i="1" s="1"/>
  <c r="E336" i="1"/>
  <c r="G336" i="1" s="1"/>
  <c r="C336" i="1"/>
  <c r="D336" i="1" s="1"/>
  <c r="A336" i="1"/>
  <c r="F335" i="1"/>
  <c r="I335" i="1" s="1"/>
  <c r="E335" i="1"/>
  <c r="C335" i="1"/>
  <c r="D335" i="1" s="1"/>
  <c r="A335" i="1"/>
  <c r="F334" i="1"/>
  <c r="I334" i="1" s="1"/>
  <c r="E334" i="1"/>
  <c r="H334" i="1" s="1"/>
  <c r="C334" i="1"/>
  <c r="D334" i="1" s="1"/>
  <c r="A334" i="1"/>
  <c r="F333" i="1"/>
  <c r="I333" i="1" s="1"/>
  <c r="E333" i="1"/>
  <c r="C333" i="1"/>
  <c r="D333" i="1" s="1"/>
  <c r="A333" i="1"/>
  <c r="H332" i="1"/>
  <c r="F332" i="1"/>
  <c r="I332" i="1" s="1"/>
  <c r="E332" i="1"/>
  <c r="G332" i="1" s="1"/>
  <c r="C332" i="1"/>
  <c r="D332" i="1" s="1"/>
  <c r="A332" i="1"/>
  <c r="F331" i="1"/>
  <c r="I331" i="1" s="1"/>
  <c r="E331" i="1"/>
  <c r="C331" i="1"/>
  <c r="D331" i="1" s="1"/>
  <c r="A331" i="1"/>
  <c r="F330" i="1"/>
  <c r="I330" i="1" s="1"/>
  <c r="E330" i="1"/>
  <c r="G330" i="1" s="1"/>
  <c r="C330" i="1"/>
  <c r="D330" i="1" s="1"/>
  <c r="A330" i="1"/>
  <c r="F329" i="1"/>
  <c r="I329" i="1" s="1"/>
  <c r="E329" i="1"/>
  <c r="C329" i="1"/>
  <c r="D329" i="1" s="1"/>
  <c r="A329" i="1"/>
  <c r="F328" i="1"/>
  <c r="I328" i="1" s="1"/>
  <c r="E328" i="1"/>
  <c r="C328" i="1"/>
  <c r="D328" i="1" s="1"/>
  <c r="A328" i="1"/>
  <c r="G327" i="1"/>
  <c r="F327" i="1"/>
  <c r="I327" i="1" s="1"/>
  <c r="E327" i="1"/>
  <c r="H327" i="1" s="1"/>
  <c r="C327" i="1"/>
  <c r="D327" i="1" s="1"/>
  <c r="A327" i="1"/>
  <c r="F326" i="1"/>
  <c r="I326" i="1" s="1"/>
  <c r="E326" i="1"/>
  <c r="C326" i="1"/>
  <c r="D326" i="1" s="1"/>
  <c r="A326" i="1"/>
  <c r="F325" i="1"/>
  <c r="I325" i="1" s="1"/>
  <c r="E325" i="1"/>
  <c r="C325" i="1"/>
  <c r="D325" i="1" s="1"/>
  <c r="A325" i="1"/>
  <c r="F324" i="1"/>
  <c r="I324" i="1" s="1"/>
  <c r="E324" i="1"/>
  <c r="C324" i="1"/>
  <c r="D324" i="1" s="1"/>
  <c r="A324" i="1"/>
  <c r="F323" i="1"/>
  <c r="I323" i="1" s="1"/>
  <c r="E323" i="1"/>
  <c r="C323" i="1"/>
  <c r="D323" i="1" s="1"/>
  <c r="A323" i="1"/>
  <c r="F322" i="1"/>
  <c r="I322" i="1" s="1"/>
  <c r="E322" i="1"/>
  <c r="C322" i="1"/>
  <c r="D322" i="1" s="1"/>
  <c r="A322" i="1"/>
  <c r="F321" i="1"/>
  <c r="I321" i="1" s="1"/>
  <c r="E321" i="1"/>
  <c r="H321" i="1" s="1"/>
  <c r="C321" i="1"/>
  <c r="D321" i="1" s="1"/>
  <c r="A321" i="1"/>
  <c r="F320" i="1"/>
  <c r="I320" i="1" s="1"/>
  <c r="E320" i="1"/>
  <c r="G320" i="1" s="1"/>
  <c r="C320" i="1"/>
  <c r="D320" i="1" s="1"/>
  <c r="A320" i="1"/>
  <c r="F319" i="1"/>
  <c r="I319" i="1" s="1"/>
  <c r="E319" i="1"/>
  <c r="C319" i="1"/>
  <c r="D319" i="1" s="1"/>
  <c r="A319" i="1"/>
  <c r="F318" i="1"/>
  <c r="I318" i="1" s="1"/>
  <c r="E318" i="1"/>
  <c r="H318" i="1" s="1"/>
  <c r="C318" i="1"/>
  <c r="D318" i="1" s="1"/>
  <c r="A318" i="1"/>
  <c r="F317" i="1"/>
  <c r="I317" i="1" s="1"/>
  <c r="E317" i="1"/>
  <c r="C317" i="1"/>
  <c r="D317" i="1" s="1"/>
  <c r="A317" i="1"/>
  <c r="F316" i="1"/>
  <c r="I316" i="1" s="1"/>
  <c r="E316" i="1"/>
  <c r="H316" i="1" s="1"/>
  <c r="C316" i="1"/>
  <c r="D316" i="1" s="1"/>
  <c r="A316" i="1"/>
  <c r="F315" i="1"/>
  <c r="I315" i="1" s="1"/>
  <c r="E315" i="1"/>
  <c r="C315" i="1"/>
  <c r="D315" i="1" s="1"/>
  <c r="A315" i="1"/>
  <c r="F314" i="1"/>
  <c r="I314" i="1" s="1"/>
  <c r="E314" i="1"/>
  <c r="C314" i="1"/>
  <c r="D314" i="1" s="1"/>
  <c r="A314" i="1"/>
  <c r="F313" i="1"/>
  <c r="I313" i="1" s="1"/>
  <c r="E313" i="1"/>
  <c r="C313" i="1"/>
  <c r="D313" i="1" s="1"/>
  <c r="A313" i="1"/>
  <c r="H312" i="1"/>
  <c r="F312" i="1"/>
  <c r="I312" i="1" s="1"/>
  <c r="E312" i="1"/>
  <c r="G312" i="1" s="1"/>
  <c r="C312" i="1"/>
  <c r="D312" i="1" s="1"/>
  <c r="A312" i="1"/>
  <c r="F311" i="1"/>
  <c r="I311" i="1" s="1"/>
  <c r="E311" i="1"/>
  <c r="C311" i="1"/>
  <c r="D311" i="1" s="1"/>
  <c r="A311" i="1"/>
  <c r="F310" i="1"/>
  <c r="I310" i="1" s="1"/>
  <c r="E310" i="1"/>
  <c r="H310" i="1" s="1"/>
  <c r="C310" i="1"/>
  <c r="D310" i="1" s="1"/>
  <c r="A310" i="1"/>
  <c r="H309" i="1"/>
  <c r="F309" i="1"/>
  <c r="I309" i="1" s="1"/>
  <c r="E309" i="1"/>
  <c r="G309" i="1" s="1"/>
  <c r="C309" i="1"/>
  <c r="D309" i="1" s="1"/>
  <c r="A309" i="1"/>
  <c r="F308" i="1"/>
  <c r="I308" i="1" s="1"/>
  <c r="E308" i="1"/>
  <c r="C308" i="1"/>
  <c r="D308" i="1" s="1"/>
  <c r="A308" i="1"/>
  <c r="F307" i="1"/>
  <c r="I307" i="1" s="1"/>
  <c r="E307" i="1"/>
  <c r="G307" i="1" s="1"/>
  <c r="C307" i="1"/>
  <c r="D307" i="1" s="1"/>
  <c r="A307" i="1"/>
  <c r="F306" i="1"/>
  <c r="I306" i="1" s="1"/>
  <c r="E306" i="1"/>
  <c r="G306" i="1" s="1"/>
  <c r="C306" i="1"/>
  <c r="D306" i="1" s="1"/>
  <c r="A306" i="1"/>
  <c r="F305" i="1"/>
  <c r="I305" i="1" s="1"/>
  <c r="E305" i="1"/>
  <c r="C305" i="1"/>
  <c r="D305" i="1" s="1"/>
  <c r="A305" i="1"/>
  <c r="F304" i="1"/>
  <c r="I304" i="1" s="1"/>
  <c r="E304" i="1"/>
  <c r="C304" i="1"/>
  <c r="D304" i="1" s="1"/>
  <c r="A304" i="1"/>
  <c r="F303" i="1"/>
  <c r="I303" i="1" s="1"/>
  <c r="E303" i="1"/>
  <c r="H303" i="1" s="1"/>
  <c r="C303" i="1"/>
  <c r="D303" i="1" s="1"/>
  <c r="A303" i="1"/>
  <c r="F302" i="1"/>
  <c r="I302" i="1" s="1"/>
  <c r="E302" i="1"/>
  <c r="C302" i="1"/>
  <c r="D302" i="1" s="1"/>
  <c r="A302" i="1"/>
  <c r="F301" i="1"/>
  <c r="I301" i="1" s="1"/>
  <c r="E301" i="1"/>
  <c r="C301" i="1"/>
  <c r="D301" i="1" s="1"/>
  <c r="A301" i="1"/>
  <c r="H300" i="1"/>
  <c r="G300" i="1"/>
  <c r="F300" i="1"/>
  <c r="I300" i="1" s="1"/>
  <c r="E300" i="1"/>
  <c r="C300" i="1"/>
  <c r="D300" i="1" s="1"/>
  <c r="A300" i="1"/>
  <c r="F299" i="1"/>
  <c r="I299" i="1" s="1"/>
  <c r="E299" i="1"/>
  <c r="C299" i="1"/>
  <c r="D299" i="1" s="1"/>
  <c r="A299" i="1"/>
  <c r="F298" i="1"/>
  <c r="I298" i="1" s="1"/>
  <c r="E298" i="1"/>
  <c r="C298" i="1"/>
  <c r="D298" i="1" s="1"/>
  <c r="A298" i="1"/>
  <c r="F297" i="1"/>
  <c r="I297" i="1" s="1"/>
  <c r="E297" i="1"/>
  <c r="H297" i="1" s="1"/>
  <c r="C297" i="1"/>
  <c r="D297" i="1" s="1"/>
  <c r="A297" i="1"/>
  <c r="F296" i="1"/>
  <c r="I296" i="1" s="1"/>
  <c r="E296" i="1"/>
  <c r="C296" i="1"/>
  <c r="D296" i="1" s="1"/>
  <c r="A296" i="1"/>
  <c r="F295" i="1"/>
  <c r="I295" i="1" s="1"/>
  <c r="E295" i="1"/>
  <c r="C295" i="1"/>
  <c r="D295" i="1" s="1"/>
  <c r="A295" i="1"/>
  <c r="F294" i="1"/>
  <c r="I294" i="1" s="1"/>
  <c r="E294" i="1"/>
  <c r="C294" i="1"/>
  <c r="D294" i="1" s="1"/>
  <c r="A294" i="1"/>
  <c r="G293" i="1"/>
  <c r="F293" i="1"/>
  <c r="I293" i="1" s="1"/>
  <c r="E293" i="1"/>
  <c r="H293" i="1" s="1"/>
  <c r="C293" i="1"/>
  <c r="D293" i="1" s="1"/>
  <c r="A293" i="1"/>
  <c r="F292" i="1"/>
  <c r="I292" i="1" s="1"/>
  <c r="E292" i="1"/>
  <c r="G292" i="1" s="1"/>
  <c r="C292" i="1"/>
  <c r="D292" i="1" s="1"/>
  <c r="A292" i="1"/>
  <c r="F291" i="1"/>
  <c r="I291" i="1" s="1"/>
  <c r="E291" i="1"/>
  <c r="C291" i="1"/>
  <c r="D291" i="1" s="1"/>
  <c r="A291" i="1"/>
  <c r="F290" i="1"/>
  <c r="I290" i="1" s="1"/>
  <c r="E290" i="1"/>
  <c r="C290" i="1"/>
  <c r="D290" i="1" s="1"/>
  <c r="A290" i="1"/>
  <c r="F289" i="1"/>
  <c r="I289" i="1" s="1"/>
  <c r="E289" i="1"/>
  <c r="H289" i="1" s="1"/>
  <c r="C289" i="1"/>
  <c r="D289" i="1" s="1"/>
  <c r="A289" i="1"/>
  <c r="F288" i="1"/>
  <c r="I288" i="1" s="1"/>
  <c r="E288" i="1"/>
  <c r="G288" i="1" s="1"/>
  <c r="C288" i="1"/>
  <c r="D288" i="1" s="1"/>
  <c r="A288" i="1"/>
  <c r="F287" i="1"/>
  <c r="I287" i="1" s="1"/>
  <c r="E287" i="1"/>
  <c r="H287" i="1" s="1"/>
  <c r="C287" i="1"/>
  <c r="D287" i="1" s="1"/>
  <c r="A287" i="1"/>
  <c r="F286" i="1"/>
  <c r="I286" i="1" s="1"/>
  <c r="E286" i="1"/>
  <c r="C286" i="1"/>
  <c r="D286" i="1" s="1"/>
  <c r="A286" i="1"/>
  <c r="F285" i="1"/>
  <c r="I285" i="1" s="1"/>
  <c r="E285" i="1"/>
  <c r="C285" i="1"/>
  <c r="D285" i="1" s="1"/>
  <c r="A285" i="1"/>
  <c r="F284" i="1"/>
  <c r="I284" i="1" s="1"/>
  <c r="E284" i="1"/>
  <c r="H284" i="1" s="1"/>
  <c r="C284" i="1"/>
  <c r="D284" i="1" s="1"/>
  <c r="A284" i="1"/>
  <c r="F283" i="1"/>
  <c r="I283" i="1" s="1"/>
  <c r="E283" i="1"/>
  <c r="C283" i="1"/>
  <c r="D283" i="1" s="1"/>
  <c r="A283" i="1"/>
  <c r="F282" i="1"/>
  <c r="I282" i="1" s="1"/>
  <c r="E282" i="1"/>
  <c r="C282" i="1"/>
  <c r="D282" i="1" s="1"/>
  <c r="A282" i="1"/>
  <c r="F281" i="1"/>
  <c r="I281" i="1" s="1"/>
  <c r="E281" i="1"/>
  <c r="C281" i="1"/>
  <c r="D281" i="1" s="1"/>
  <c r="A281" i="1"/>
  <c r="F280" i="1"/>
  <c r="I280" i="1" s="1"/>
  <c r="E280" i="1"/>
  <c r="C280" i="1"/>
  <c r="D280" i="1" s="1"/>
  <c r="A280" i="1"/>
  <c r="F279" i="1"/>
  <c r="I279" i="1" s="1"/>
  <c r="E279" i="1"/>
  <c r="D279" i="1"/>
  <c r="C279" i="1"/>
  <c r="A279" i="1"/>
  <c r="F278" i="1"/>
  <c r="I278" i="1" s="1"/>
  <c r="E278" i="1"/>
  <c r="C278" i="1"/>
  <c r="D278" i="1" s="1"/>
  <c r="A278" i="1"/>
  <c r="H277" i="1"/>
  <c r="F277" i="1"/>
  <c r="I277" i="1" s="1"/>
  <c r="E277" i="1"/>
  <c r="G277" i="1" s="1"/>
  <c r="C277" i="1"/>
  <c r="D277" i="1" s="1"/>
  <c r="A277" i="1"/>
  <c r="F276" i="1"/>
  <c r="I276" i="1" s="1"/>
  <c r="E276" i="1"/>
  <c r="C276" i="1"/>
  <c r="D276" i="1" s="1"/>
  <c r="A276" i="1"/>
  <c r="F275" i="1"/>
  <c r="I275" i="1" s="1"/>
  <c r="E275" i="1"/>
  <c r="D275" i="1"/>
  <c r="C275" i="1"/>
  <c r="A275" i="1"/>
  <c r="G274" i="1"/>
  <c r="F274" i="1"/>
  <c r="I274" i="1" s="1"/>
  <c r="E274" i="1"/>
  <c r="H274" i="1" s="1"/>
  <c r="C274" i="1"/>
  <c r="D274" i="1" s="1"/>
  <c r="A274" i="1"/>
  <c r="F273" i="1"/>
  <c r="I273" i="1" s="1"/>
  <c r="E273" i="1"/>
  <c r="C273" i="1"/>
  <c r="D273" i="1" s="1"/>
  <c r="A273" i="1"/>
  <c r="F272" i="1"/>
  <c r="I272" i="1" s="1"/>
  <c r="E272" i="1"/>
  <c r="C272" i="1"/>
  <c r="D272" i="1" s="1"/>
  <c r="A272" i="1"/>
  <c r="F271" i="1"/>
  <c r="I271" i="1" s="1"/>
  <c r="E271" i="1"/>
  <c r="C271" i="1"/>
  <c r="D271" i="1" s="1"/>
  <c r="A271" i="1"/>
  <c r="F270" i="1"/>
  <c r="I270" i="1" s="1"/>
  <c r="E270" i="1"/>
  <c r="G270" i="1" s="1"/>
  <c r="C270" i="1"/>
  <c r="D270" i="1" s="1"/>
  <c r="A270" i="1"/>
  <c r="F269" i="1"/>
  <c r="I269" i="1" s="1"/>
  <c r="E269" i="1"/>
  <c r="H269" i="1" s="1"/>
  <c r="C269" i="1"/>
  <c r="D269" i="1" s="1"/>
  <c r="A269" i="1"/>
  <c r="F268" i="1"/>
  <c r="I268" i="1" s="1"/>
  <c r="E268" i="1"/>
  <c r="C268" i="1"/>
  <c r="D268" i="1" s="1"/>
  <c r="A268" i="1"/>
  <c r="F267" i="1"/>
  <c r="I267" i="1" s="1"/>
  <c r="E267" i="1"/>
  <c r="C267" i="1"/>
  <c r="D267" i="1" s="1"/>
  <c r="A267" i="1"/>
  <c r="F266" i="1"/>
  <c r="I266" i="1" s="1"/>
  <c r="E266" i="1"/>
  <c r="G266" i="1" s="1"/>
  <c r="C266" i="1"/>
  <c r="D266" i="1" s="1"/>
  <c r="A266" i="1"/>
  <c r="H265" i="1"/>
  <c r="G265" i="1"/>
  <c r="F265" i="1"/>
  <c r="I265" i="1" s="1"/>
  <c r="E265" i="1"/>
  <c r="C265" i="1"/>
  <c r="D265" i="1" s="1"/>
  <c r="A265" i="1"/>
  <c r="F264" i="1"/>
  <c r="I264" i="1" s="1"/>
  <c r="E264" i="1"/>
  <c r="C264" i="1"/>
  <c r="D264" i="1" s="1"/>
  <c r="A264" i="1"/>
  <c r="F263" i="1"/>
  <c r="I263" i="1" s="1"/>
  <c r="E263" i="1"/>
  <c r="C263" i="1"/>
  <c r="D263" i="1" s="1"/>
  <c r="A263" i="1"/>
  <c r="F262" i="1"/>
  <c r="I262" i="1" s="1"/>
  <c r="E262" i="1"/>
  <c r="C262" i="1"/>
  <c r="D262" i="1" s="1"/>
  <c r="A262" i="1"/>
  <c r="F261" i="1"/>
  <c r="I261" i="1" s="1"/>
  <c r="E261" i="1"/>
  <c r="C261" i="1"/>
  <c r="D261" i="1" s="1"/>
  <c r="A261" i="1"/>
  <c r="F260" i="1"/>
  <c r="I260" i="1" s="1"/>
  <c r="E260" i="1"/>
  <c r="C260" i="1"/>
  <c r="D260" i="1" s="1"/>
  <c r="A260" i="1"/>
  <c r="F259" i="1"/>
  <c r="I259" i="1" s="1"/>
  <c r="E259" i="1"/>
  <c r="G259" i="1" s="1"/>
  <c r="C259" i="1"/>
  <c r="D259" i="1" s="1"/>
  <c r="A259" i="1"/>
  <c r="F258" i="1"/>
  <c r="I258" i="1" s="1"/>
  <c r="E258" i="1"/>
  <c r="H258" i="1" s="1"/>
  <c r="C258" i="1"/>
  <c r="D258" i="1" s="1"/>
  <c r="A258" i="1"/>
  <c r="F257" i="1"/>
  <c r="I257" i="1" s="1"/>
  <c r="E257" i="1"/>
  <c r="H257" i="1" s="1"/>
  <c r="C257" i="1"/>
  <c r="D257" i="1" s="1"/>
  <c r="A257" i="1"/>
  <c r="F256" i="1"/>
  <c r="I256" i="1" s="1"/>
  <c r="E256" i="1"/>
  <c r="H256" i="1" s="1"/>
  <c r="C256" i="1"/>
  <c r="D256" i="1" s="1"/>
  <c r="A256" i="1"/>
  <c r="F255" i="1"/>
  <c r="I255" i="1" s="1"/>
  <c r="E255" i="1"/>
  <c r="C255" i="1"/>
  <c r="D255" i="1" s="1"/>
  <c r="A255" i="1"/>
  <c r="F254" i="1"/>
  <c r="I254" i="1" s="1"/>
  <c r="E254" i="1"/>
  <c r="H254" i="1" s="1"/>
  <c r="C254" i="1"/>
  <c r="D254" i="1" s="1"/>
  <c r="A254" i="1"/>
  <c r="F253" i="1"/>
  <c r="I253" i="1" s="1"/>
  <c r="E253" i="1"/>
  <c r="C253" i="1"/>
  <c r="D253" i="1" s="1"/>
  <c r="A253" i="1"/>
  <c r="F252" i="1"/>
  <c r="I252" i="1" s="1"/>
  <c r="E252" i="1"/>
  <c r="C252" i="1"/>
  <c r="D252" i="1" s="1"/>
  <c r="A252" i="1"/>
  <c r="F251" i="1"/>
  <c r="I251" i="1" s="1"/>
  <c r="E251" i="1"/>
  <c r="C251" i="1"/>
  <c r="D251" i="1" s="1"/>
  <c r="A251" i="1"/>
  <c r="F250" i="1"/>
  <c r="I250" i="1" s="1"/>
  <c r="E250" i="1"/>
  <c r="G250" i="1" s="1"/>
  <c r="C250" i="1"/>
  <c r="D250" i="1" s="1"/>
  <c r="A250" i="1"/>
  <c r="F249" i="1"/>
  <c r="I249" i="1" s="1"/>
  <c r="E249" i="1"/>
  <c r="C249" i="1"/>
  <c r="D249" i="1" s="1"/>
  <c r="A249" i="1"/>
  <c r="F248" i="1"/>
  <c r="I248" i="1" s="1"/>
  <c r="E248" i="1"/>
  <c r="C248" i="1"/>
  <c r="D248" i="1" s="1"/>
  <c r="A248" i="1"/>
  <c r="F247" i="1"/>
  <c r="I247" i="1" s="1"/>
  <c r="E247" i="1"/>
  <c r="G247" i="1" s="1"/>
  <c r="C247" i="1"/>
  <c r="D247" i="1" s="1"/>
  <c r="A247" i="1"/>
  <c r="F246" i="1"/>
  <c r="I246" i="1" s="1"/>
  <c r="E246" i="1"/>
  <c r="C246" i="1"/>
  <c r="D246" i="1" s="1"/>
  <c r="A246" i="1"/>
  <c r="H245" i="1"/>
  <c r="F245" i="1"/>
  <c r="I245" i="1" s="1"/>
  <c r="E245" i="1"/>
  <c r="G245" i="1" s="1"/>
  <c r="C245" i="1"/>
  <c r="D245" i="1" s="1"/>
  <c r="A245" i="1"/>
  <c r="F244" i="1"/>
  <c r="I244" i="1" s="1"/>
  <c r="E244" i="1"/>
  <c r="C244" i="1"/>
  <c r="D244" i="1" s="1"/>
  <c r="A244" i="1"/>
  <c r="H243" i="1"/>
  <c r="F243" i="1"/>
  <c r="I243" i="1" s="1"/>
  <c r="E243" i="1"/>
  <c r="G243" i="1" s="1"/>
  <c r="C243" i="1"/>
  <c r="D243" i="1" s="1"/>
  <c r="A243" i="1"/>
  <c r="F242" i="1"/>
  <c r="I242" i="1" s="1"/>
  <c r="E242" i="1"/>
  <c r="H242" i="1" s="1"/>
  <c r="C242" i="1"/>
  <c r="D242" i="1" s="1"/>
  <c r="A242" i="1"/>
  <c r="F241" i="1"/>
  <c r="I241" i="1" s="1"/>
  <c r="E241" i="1"/>
  <c r="H241" i="1" s="1"/>
  <c r="C241" i="1"/>
  <c r="D241" i="1" s="1"/>
  <c r="A241" i="1"/>
  <c r="F240" i="1"/>
  <c r="I240" i="1" s="1"/>
  <c r="E240" i="1"/>
  <c r="H240" i="1" s="1"/>
  <c r="D240" i="1"/>
  <c r="C240" i="1"/>
  <c r="A240" i="1"/>
  <c r="F239" i="1"/>
  <c r="I239" i="1" s="1"/>
  <c r="E239" i="1"/>
  <c r="C239" i="1"/>
  <c r="D239" i="1" s="1"/>
  <c r="A239" i="1"/>
  <c r="F238" i="1"/>
  <c r="I238" i="1" s="1"/>
  <c r="E238" i="1"/>
  <c r="C238" i="1"/>
  <c r="D238" i="1" s="1"/>
  <c r="A238" i="1"/>
  <c r="F237" i="1"/>
  <c r="I237" i="1" s="1"/>
  <c r="E237" i="1"/>
  <c r="G237" i="1" s="1"/>
  <c r="C237" i="1"/>
  <c r="D237" i="1" s="1"/>
  <c r="A237" i="1"/>
  <c r="G236" i="1"/>
  <c r="F236" i="1"/>
  <c r="I236" i="1" s="1"/>
  <c r="E236" i="1"/>
  <c r="H236" i="1" s="1"/>
  <c r="C236" i="1"/>
  <c r="D236" i="1" s="1"/>
  <c r="A236" i="1"/>
  <c r="F235" i="1"/>
  <c r="I235" i="1" s="1"/>
  <c r="E235" i="1"/>
  <c r="H235" i="1" s="1"/>
  <c r="C235" i="1"/>
  <c r="D235" i="1" s="1"/>
  <c r="A235" i="1"/>
  <c r="F234" i="1"/>
  <c r="I234" i="1" s="1"/>
  <c r="E234" i="1"/>
  <c r="C234" i="1"/>
  <c r="D234" i="1" s="1"/>
  <c r="A234" i="1"/>
  <c r="F233" i="1"/>
  <c r="I233" i="1" s="1"/>
  <c r="E233" i="1"/>
  <c r="G233" i="1" s="1"/>
  <c r="C233" i="1"/>
  <c r="D233" i="1" s="1"/>
  <c r="A233" i="1"/>
  <c r="F232" i="1"/>
  <c r="I232" i="1" s="1"/>
  <c r="E232" i="1"/>
  <c r="C232" i="1"/>
  <c r="D232" i="1" s="1"/>
  <c r="A232" i="1"/>
  <c r="F231" i="1"/>
  <c r="I231" i="1" s="1"/>
  <c r="E231" i="1"/>
  <c r="C231" i="1"/>
  <c r="D231" i="1" s="1"/>
  <c r="A231" i="1"/>
  <c r="F230" i="1"/>
  <c r="I230" i="1" s="1"/>
  <c r="E230" i="1"/>
  <c r="C230" i="1"/>
  <c r="D230" i="1" s="1"/>
  <c r="A230" i="1"/>
  <c r="F229" i="1"/>
  <c r="I229" i="1" s="1"/>
  <c r="E229" i="1"/>
  <c r="G229" i="1" s="1"/>
  <c r="C229" i="1"/>
  <c r="D229" i="1" s="1"/>
  <c r="A229" i="1"/>
  <c r="F228" i="1"/>
  <c r="I228" i="1" s="1"/>
  <c r="E228" i="1"/>
  <c r="H228" i="1" s="1"/>
  <c r="C228" i="1"/>
  <c r="D228" i="1" s="1"/>
  <c r="A228" i="1"/>
  <c r="F227" i="1"/>
  <c r="I227" i="1" s="1"/>
  <c r="E227" i="1"/>
  <c r="C227" i="1"/>
  <c r="D227" i="1" s="1"/>
  <c r="A227" i="1"/>
  <c r="F226" i="1"/>
  <c r="I226" i="1" s="1"/>
  <c r="E226" i="1"/>
  <c r="C226" i="1"/>
  <c r="D226" i="1" s="1"/>
  <c r="A226" i="1"/>
  <c r="F225" i="1"/>
  <c r="I225" i="1" s="1"/>
  <c r="E225" i="1"/>
  <c r="D225" i="1"/>
  <c r="C225" i="1"/>
  <c r="A225" i="1"/>
  <c r="H224" i="1"/>
  <c r="F224" i="1"/>
  <c r="I224" i="1" s="1"/>
  <c r="E224" i="1"/>
  <c r="G224" i="1" s="1"/>
  <c r="C224" i="1"/>
  <c r="D224" i="1" s="1"/>
  <c r="A224" i="1"/>
  <c r="F223" i="1"/>
  <c r="I223" i="1" s="1"/>
  <c r="E223" i="1"/>
  <c r="C223" i="1"/>
  <c r="D223" i="1" s="1"/>
  <c r="A223" i="1"/>
  <c r="F222" i="1"/>
  <c r="I222" i="1" s="1"/>
  <c r="E222" i="1"/>
  <c r="C222" i="1"/>
  <c r="D222" i="1" s="1"/>
  <c r="A222" i="1"/>
  <c r="F221" i="1"/>
  <c r="I221" i="1" s="1"/>
  <c r="E221" i="1"/>
  <c r="G221" i="1" s="1"/>
  <c r="C221" i="1"/>
  <c r="D221" i="1" s="1"/>
  <c r="A221" i="1"/>
  <c r="F220" i="1"/>
  <c r="I220" i="1" s="1"/>
  <c r="E220" i="1"/>
  <c r="H220" i="1" s="1"/>
  <c r="C220" i="1"/>
  <c r="D220" i="1" s="1"/>
  <c r="A220" i="1"/>
  <c r="F219" i="1"/>
  <c r="I219" i="1" s="1"/>
  <c r="E219" i="1"/>
  <c r="H219" i="1" s="1"/>
  <c r="C219" i="1"/>
  <c r="D219" i="1" s="1"/>
  <c r="A219" i="1"/>
  <c r="F218" i="1"/>
  <c r="I218" i="1" s="1"/>
  <c r="E218" i="1"/>
  <c r="C218" i="1"/>
  <c r="D218" i="1" s="1"/>
  <c r="A218" i="1"/>
  <c r="F217" i="1"/>
  <c r="I217" i="1" s="1"/>
  <c r="E217" i="1"/>
  <c r="G217" i="1" s="1"/>
  <c r="C217" i="1"/>
  <c r="D217" i="1" s="1"/>
  <c r="A217" i="1"/>
  <c r="F216" i="1"/>
  <c r="I216" i="1" s="1"/>
  <c r="E216" i="1"/>
  <c r="C216" i="1"/>
  <c r="D216" i="1" s="1"/>
  <c r="A216" i="1"/>
  <c r="F215" i="1"/>
  <c r="I215" i="1" s="1"/>
  <c r="E215" i="1"/>
  <c r="C215" i="1"/>
  <c r="D215" i="1" s="1"/>
  <c r="A215" i="1"/>
  <c r="F214" i="1"/>
  <c r="I214" i="1" s="1"/>
  <c r="E214" i="1"/>
  <c r="D214" i="1"/>
  <c r="C214" i="1"/>
  <c r="A214" i="1"/>
  <c r="H213" i="1"/>
  <c r="F213" i="1"/>
  <c r="I213" i="1" s="1"/>
  <c r="E213" i="1"/>
  <c r="G213" i="1" s="1"/>
  <c r="C213" i="1"/>
  <c r="D213" i="1" s="1"/>
  <c r="A213" i="1"/>
  <c r="F212" i="1"/>
  <c r="I212" i="1" s="1"/>
  <c r="E212" i="1"/>
  <c r="H212" i="1" s="1"/>
  <c r="C212" i="1"/>
  <c r="D212" i="1" s="1"/>
  <c r="A212" i="1"/>
  <c r="F211" i="1"/>
  <c r="I211" i="1" s="1"/>
  <c r="E211" i="1"/>
  <c r="C211" i="1"/>
  <c r="D211" i="1" s="1"/>
  <c r="A211" i="1"/>
  <c r="F210" i="1"/>
  <c r="I210" i="1" s="1"/>
  <c r="E210" i="1"/>
  <c r="C210" i="1"/>
  <c r="D210" i="1" s="1"/>
  <c r="A210" i="1"/>
  <c r="F209" i="1"/>
  <c r="I209" i="1" s="1"/>
  <c r="E209" i="1"/>
  <c r="D209" i="1"/>
  <c r="C209" i="1"/>
  <c r="A209" i="1"/>
  <c r="H208" i="1"/>
  <c r="F208" i="1"/>
  <c r="I208" i="1" s="1"/>
  <c r="E208" i="1"/>
  <c r="G208" i="1" s="1"/>
  <c r="C208" i="1"/>
  <c r="D208" i="1" s="1"/>
  <c r="A208" i="1"/>
  <c r="F207" i="1"/>
  <c r="I207" i="1" s="1"/>
  <c r="E207" i="1"/>
  <c r="C207" i="1"/>
  <c r="D207" i="1" s="1"/>
  <c r="A207" i="1"/>
  <c r="F206" i="1"/>
  <c r="I206" i="1" s="1"/>
  <c r="E206" i="1"/>
  <c r="C206" i="1"/>
  <c r="D206" i="1" s="1"/>
  <c r="A206" i="1"/>
  <c r="F205" i="1"/>
  <c r="I205" i="1" s="1"/>
  <c r="E205" i="1"/>
  <c r="G205" i="1" s="1"/>
  <c r="C205" i="1"/>
  <c r="D205" i="1" s="1"/>
  <c r="A205" i="1"/>
  <c r="F204" i="1"/>
  <c r="I204" i="1" s="1"/>
  <c r="E204" i="1"/>
  <c r="H204" i="1" s="1"/>
  <c r="C204" i="1"/>
  <c r="D204" i="1" s="1"/>
  <c r="A204" i="1"/>
  <c r="F203" i="1"/>
  <c r="I203" i="1" s="1"/>
  <c r="E203" i="1"/>
  <c r="H203" i="1" s="1"/>
  <c r="C203" i="1"/>
  <c r="D203" i="1" s="1"/>
  <c r="A203" i="1"/>
  <c r="F202" i="1"/>
  <c r="I202" i="1" s="1"/>
  <c r="E202" i="1"/>
  <c r="C202" i="1"/>
  <c r="D202" i="1" s="1"/>
  <c r="A202" i="1"/>
  <c r="F201" i="1"/>
  <c r="I201" i="1" s="1"/>
  <c r="E201" i="1"/>
  <c r="G201" i="1" s="1"/>
  <c r="C201" i="1"/>
  <c r="D201" i="1" s="1"/>
  <c r="A201" i="1"/>
  <c r="F200" i="1"/>
  <c r="I200" i="1" s="1"/>
  <c r="E200" i="1"/>
  <c r="C200" i="1"/>
  <c r="D200" i="1" s="1"/>
  <c r="A200" i="1"/>
  <c r="F199" i="1"/>
  <c r="I199" i="1" s="1"/>
  <c r="E199" i="1"/>
  <c r="C199" i="1"/>
  <c r="D199" i="1" s="1"/>
  <c r="A199" i="1"/>
  <c r="F198" i="1"/>
  <c r="I198" i="1" s="1"/>
  <c r="E198" i="1"/>
  <c r="D198" i="1"/>
  <c r="C198" i="1"/>
  <c r="A198" i="1"/>
  <c r="H197" i="1"/>
  <c r="F197" i="1"/>
  <c r="I197" i="1" s="1"/>
  <c r="E197" i="1"/>
  <c r="G197" i="1" s="1"/>
  <c r="C197" i="1"/>
  <c r="D197" i="1" s="1"/>
  <c r="A197" i="1"/>
  <c r="G196" i="1"/>
  <c r="F196" i="1"/>
  <c r="I196" i="1" s="1"/>
  <c r="E196" i="1"/>
  <c r="H196" i="1" s="1"/>
  <c r="C196" i="1"/>
  <c r="D196" i="1" s="1"/>
  <c r="A196" i="1"/>
  <c r="F195" i="1"/>
  <c r="I195" i="1" s="1"/>
  <c r="E195" i="1"/>
  <c r="C195" i="1"/>
  <c r="D195" i="1" s="1"/>
  <c r="A195" i="1"/>
  <c r="F194" i="1"/>
  <c r="I194" i="1" s="1"/>
  <c r="E194" i="1"/>
  <c r="C194" i="1"/>
  <c r="D194" i="1" s="1"/>
  <c r="A194" i="1"/>
  <c r="F193" i="1"/>
  <c r="I193" i="1" s="1"/>
  <c r="E193" i="1"/>
  <c r="C193" i="1"/>
  <c r="D193" i="1" s="1"/>
  <c r="A193" i="1"/>
  <c r="F192" i="1"/>
  <c r="I192" i="1" s="1"/>
  <c r="E192" i="1"/>
  <c r="G192" i="1" s="1"/>
  <c r="D192" i="1"/>
  <c r="C192" i="1"/>
  <c r="A192" i="1"/>
  <c r="F191" i="1"/>
  <c r="I191" i="1" s="1"/>
  <c r="E191" i="1"/>
  <c r="C191" i="1"/>
  <c r="D191" i="1" s="1"/>
  <c r="A191" i="1"/>
  <c r="F190" i="1"/>
  <c r="I190" i="1" s="1"/>
  <c r="E190" i="1"/>
  <c r="C190" i="1"/>
  <c r="D190" i="1" s="1"/>
  <c r="A190" i="1"/>
  <c r="F189" i="1"/>
  <c r="I189" i="1" s="1"/>
  <c r="E189" i="1"/>
  <c r="G189" i="1" s="1"/>
  <c r="C189" i="1"/>
  <c r="D189" i="1" s="1"/>
  <c r="A189" i="1"/>
  <c r="G188" i="1"/>
  <c r="F188" i="1"/>
  <c r="I188" i="1" s="1"/>
  <c r="E188" i="1"/>
  <c r="H188" i="1" s="1"/>
  <c r="C188" i="1"/>
  <c r="D188" i="1" s="1"/>
  <c r="A188" i="1"/>
  <c r="F187" i="1"/>
  <c r="I187" i="1" s="1"/>
  <c r="E187" i="1"/>
  <c r="H187" i="1" s="1"/>
  <c r="C187" i="1"/>
  <c r="D187" i="1" s="1"/>
  <c r="A187" i="1"/>
  <c r="F186" i="1"/>
  <c r="I186" i="1" s="1"/>
  <c r="E186" i="1"/>
  <c r="C186" i="1"/>
  <c r="D186" i="1" s="1"/>
  <c r="A186" i="1"/>
  <c r="F185" i="1"/>
  <c r="I185" i="1" s="1"/>
  <c r="E185" i="1"/>
  <c r="G185" i="1" s="1"/>
  <c r="C185" i="1"/>
  <c r="D185" i="1" s="1"/>
  <c r="A185" i="1"/>
  <c r="F184" i="1"/>
  <c r="I184" i="1" s="1"/>
  <c r="E184" i="1"/>
  <c r="C184" i="1"/>
  <c r="D184" i="1" s="1"/>
  <c r="A184" i="1"/>
  <c r="F183" i="1"/>
  <c r="I183" i="1" s="1"/>
  <c r="E183" i="1"/>
  <c r="C183" i="1"/>
  <c r="D183" i="1" s="1"/>
  <c r="A183" i="1"/>
  <c r="F182" i="1"/>
  <c r="I182" i="1" s="1"/>
  <c r="E182" i="1"/>
  <c r="C182" i="1"/>
  <c r="D182" i="1" s="1"/>
  <c r="A182" i="1"/>
  <c r="F181" i="1"/>
  <c r="I181" i="1" s="1"/>
  <c r="E181" i="1"/>
  <c r="G181" i="1" s="1"/>
  <c r="C181" i="1"/>
  <c r="D181" i="1" s="1"/>
  <c r="A181" i="1"/>
  <c r="G180" i="1"/>
  <c r="F180" i="1"/>
  <c r="I180" i="1" s="1"/>
  <c r="E180" i="1"/>
  <c r="H180" i="1" s="1"/>
  <c r="C180" i="1"/>
  <c r="D180" i="1" s="1"/>
  <c r="A180" i="1"/>
  <c r="F179" i="1"/>
  <c r="I179" i="1" s="1"/>
  <c r="E179" i="1"/>
  <c r="C179" i="1"/>
  <c r="D179" i="1" s="1"/>
  <c r="A179" i="1"/>
  <c r="F178" i="1"/>
  <c r="I178" i="1" s="1"/>
  <c r="E178" i="1"/>
  <c r="C178" i="1"/>
  <c r="D178" i="1" s="1"/>
  <c r="A178" i="1"/>
  <c r="F177" i="1"/>
  <c r="I177" i="1" s="1"/>
  <c r="E177" i="1"/>
  <c r="C177" i="1"/>
  <c r="D177" i="1" s="1"/>
  <c r="A177" i="1"/>
  <c r="F176" i="1"/>
  <c r="I176" i="1" s="1"/>
  <c r="E176" i="1"/>
  <c r="G176" i="1" s="1"/>
  <c r="D176" i="1"/>
  <c r="C176" i="1"/>
  <c r="A176" i="1"/>
  <c r="F175" i="1"/>
  <c r="I175" i="1" s="1"/>
  <c r="E175" i="1"/>
  <c r="C175" i="1"/>
  <c r="D175" i="1" s="1"/>
  <c r="A175" i="1"/>
  <c r="F174" i="1"/>
  <c r="I174" i="1" s="1"/>
  <c r="E174" i="1"/>
  <c r="C174" i="1"/>
  <c r="D174" i="1" s="1"/>
  <c r="A174" i="1"/>
  <c r="F173" i="1"/>
  <c r="I173" i="1" s="1"/>
  <c r="E173" i="1"/>
  <c r="G173" i="1" s="1"/>
  <c r="C173" i="1"/>
  <c r="D173" i="1" s="1"/>
  <c r="A173" i="1"/>
  <c r="G172" i="1"/>
  <c r="F172" i="1"/>
  <c r="I172" i="1" s="1"/>
  <c r="E172" i="1"/>
  <c r="H172" i="1" s="1"/>
  <c r="C172" i="1"/>
  <c r="D172" i="1" s="1"/>
  <c r="A172" i="1"/>
  <c r="F171" i="1"/>
  <c r="I171" i="1" s="1"/>
  <c r="E171" i="1"/>
  <c r="H171" i="1" s="1"/>
  <c r="C171" i="1"/>
  <c r="D171" i="1" s="1"/>
  <c r="A171" i="1"/>
  <c r="F170" i="1"/>
  <c r="I170" i="1" s="1"/>
  <c r="E170" i="1"/>
  <c r="C170" i="1"/>
  <c r="D170" i="1" s="1"/>
  <c r="A170" i="1"/>
  <c r="F169" i="1"/>
  <c r="I169" i="1" s="1"/>
  <c r="E169" i="1"/>
  <c r="G169" i="1" s="1"/>
  <c r="C169" i="1"/>
  <c r="D169" i="1" s="1"/>
  <c r="A169" i="1"/>
  <c r="F168" i="1"/>
  <c r="I168" i="1" s="1"/>
  <c r="E168" i="1"/>
  <c r="C168" i="1"/>
  <c r="D168" i="1" s="1"/>
  <c r="A168" i="1"/>
  <c r="F167" i="1"/>
  <c r="I167" i="1" s="1"/>
  <c r="E167" i="1"/>
  <c r="C167" i="1"/>
  <c r="D167" i="1" s="1"/>
  <c r="A167" i="1"/>
  <c r="F166" i="1"/>
  <c r="I166" i="1" s="1"/>
  <c r="E166" i="1"/>
  <c r="C166" i="1"/>
  <c r="D166" i="1" s="1"/>
  <c r="A166" i="1"/>
  <c r="F165" i="1"/>
  <c r="I165" i="1" s="1"/>
  <c r="E165" i="1"/>
  <c r="G165" i="1" s="1"/>
  <c r="C165" i="1"/>
  <c r="D165" i="1" s="1"/>
  <c r="A165" i="1"/>
  <c r="F164" i="1"/>
  <c r="I164" i="1" s="1"/>
  <c r="E164" i="1"/>
  <c r="H164" i="1" s="1"/>
  <c r="C164" i="1"/>
  <c r="D164" i="1" s="1"/>
  <c r="A164" i="1"/>
  <c r="F163" i="1"/>
  <c r="I163" i="1" s="1"/>
  <c r="E163" i="1"/>
  <c r="C163" i="1"/>
  <c r="D163" i="1" s="1"/>
  <c r="A163" i="1"/>
  <c r="F162" i="1"/>
  <c r="I162" i="1" s="1"/>
  <c r="E162" i="1"/>
  <c r="C162" i="1"/>
  <c r="D162" i="1" s="1"/>
  <c r="A162" i="1"/>
  <c r="F161" i="1"/>
  <c r="I161" i="1" s="1"/>
  <c r="E161" i="1"/>
  <c r="D161" i="1"/>
  <c r="C161" i="1"/>
  <c r="A161" i="1"/>
  <c r="H160" i="1"/>
  <c r="F160" i="1"/>
  <c r="I160" i="1" s="1"/>
  <c r="E160" i="1"/>
  <c r="G160" i="1" s="1"/>
  <c r="C160" i="1"/>
  <c r="D160" i="1" s="1"/>
  <c r="A160" i="1"/>
  <c r="F159" i="1"/>
  <c r="I159" i="1" s="1"/>
  <c r="E159" i="1"/>
  <c r="C159" i="1"/>
  <c r="D159" i="1" s="1"/>
  <c r="A159" i="1"/>
  <c r="F158" i="1"/>
  <c r="I158" i="1" s="1"/>
  <c r="E158" i="1"/>
  <c r="C158" i="1"/>
  <c r="D158" i="1" s="1"/>
  <c r="A158" i="1"/>
  <c r="F157" i="1"/>
  <c r="I157" i="1" s="1"/>
  <c r="E157" i="1"/>
  <c r="G157" i="1" s="1"/>
  <c r="C157" i="1"/>
  <c r="D157" i="1" s="1"/>
  <c r="A157" i="1"/>
  <c r="F156" i="1"/>
  <c r="I156" i="1" s="1"/>
  <c r="E156" i="1"/>
  <c r="H156" i="1" s="1"/>
  <c r="C156" i="1"/>
  <c r="D156" i="1" s="1"/>
  <c r="A156" i="1"/>
  <c r="F155" i="1"/>
  <c r="I155" i="1" s="1"/>
  <c r="E155" i="1"/>
  <c r="H155" i="1" s="1"/>
  <c r="C155" i="1"/>
  <c r="D155" i="1" s="1"/>
  <c r="A155" i="1"/>
  <c r="F154" i="1"/>
  <c r="I154" i="1" s="1"/>
  <c r="E154" i="1"/>
  <c r="C154" i="1"/>
  <c r="D154" i="1" s="1"/>
  <c r="A154" i="1"/>
  <c r="F153" i="1"/>
  <c r="I153" i="1" s="1"/>
  <c r="E153" i="1"/>
  <c r="G153" i="1" s="1"/>
  <c r="C153" i="1"/>
  <c r="D153" i="1" s="1"/>
  <c r="A153" i="1"/>
  <c r="F152" i="1"/>
  <c r="I152" i="1" s="1"/>
  <c r="E152" i="1"/>
  <c r="C152" i="1"/>
  <c r="D152" i="1" s="1"/>
  <c r="A152" i="1"/>
  <c r="F151" i="1"/>
  <c r="I151" i="1" s="1"/>
  <c r="E151" i="1"/>
  <c r="C151" i="1"/>
  <c r="D151" i="1" s="1"/>
  <c r="A151" i="1"/>
  <c r="F150" i="1"/>
  <c r="I150" i="1" s="1"/>
  <c r="E150" i="1"/>
  <c r="D150" i="1"/>
  <c r="C150" i="1"/>
  <c r="A150" i="1"/>
  <c r="H149" i="1"/>
  <c r="F149" i="1"/>
  <c r="I149" i="1" s="1"/>
  <c r="E149" i="1"/>
  <c r="G149" i="1" s="1"/>
  <c r="C149" i="1"/>
  <c r="D149" i="1" s="1"/>
  <c r="A149" i="1"/>
  <c r="I148" i="1"/>
  <c r="H148" i="1"/>
  <c r="G148" i="1"/>
  <c r="C148" i="1"/>
  <c r="D148" i="1" s="1"/>
  <c r="A148" i="1"/>
  <c r="I147" i="1"/>
  <c r="H147" i="1"/>
  <c r="G147" i="1"/>
  <c r="C147" i="1"/>
  <c r="D147" i="1" s="1"/>
  <c r="A147" i="1"/>
  <c r="I146" i="1"/>
  <c r="H146" i="1"/>
  <c r="G146" i="1"/>
  <c r="C146" i="1"/>
  <c r="D146" i="1" s="1"/>
  <c r="A146" i="1"/>
  <c r="I145" i="1"/>
  <c r="H145" i="1"/>
  <c r="G145" i="1"/>
  <c r="C145" i="1"/>
  <c r="D145" i="1" s="1"/>
  <c r="A145" i="1"/>
  <c r="I144" i="1"/>
  <c r="H144" i="1"/>
  <c r="G144" i="1"/>
  <c r="C144" i="1"/>
  <c r="D144" i="1" s="1"/>
  <c r="A144" i="1"/>
  <c r="I143" i="1"/>
  <c r="G143" i="1"/>
  <c r="C143" i="1"/>
  <c r="D143" i="1" s="1"/>
  <c r="A143" i="1"/>
  <c r="I142" i="1"/>
  <c r="G142" i="1"/>
  <c r="C142" i="1"/>
  <c r="D142" i="1" s="1"/>
  <c r="A142" i="1"/>
  <c r="I141" i="1"/>
  <c r="H141" i="1"/>
  <c r="G141" i="1"/>
  <c r="C141" i="1"/>
  <c r="D141" i="1" s="1"/>
  <c r="A141" i="1"/>
  <c r="I140" i="1"/>
  <c r="H140" i="1"/>
  <c r="G140" i="1"/>
  <c r="C140" i="1"/>
  <c r="D140" i="1" s="1"/>
  <c r="A140" i="1"/>
  <c r="I139" i="1"/>
  <c r="H139" i="1"/>
  <c r="G139" i="1"/>
  <c r="C139" i="1"/>
  <c r="D139" i="1" s="1"/>
  <c r="A139" i="1"/>
  <c r="I138" i="1"/>
  <c r="H138" i="1"/>
  <c r="G138" i="1"/>
  <c r="C138" i="1"/>
  <c r="D138" i="1" s="1"/>
  <c r="A138" i="1"/>
  <c r="I137" i="1"/>
  <c r="H137" i="1"/>
  <c r="G137" i="1"/>
  <c r="C137" i="1"/>
  <c r="D137" i="1" s="1"/>
  <c r="A137" i="1"/>
  <c r="I136" i="1"/>
  <c r="H136" i="1"/>
  <c r="G136" i="1"/>
  <c r="C136" i="1"/>
  <c r="D136" i="1" s="1"/>
  <c r="A136" i="1"/>
  <c r="I135" i="1"/>
  <c r="H135" i="1"/>
  <c r="G135" i="1"/>
  <c r="C135" i="1"/>
  <c r="D135" i="1" s="1"/>
  <c r="A135" i="1"/>
  <c r="I134" i="1"/>
  <c r="H134" i="1"/>
  <c r="G134" i="1"/>
  <c r="C134" i="1"/>
  <c r="D134" i="1" s="1"/>
  <c r="A134" i="1"/>
  <c r="I133" i="1"/>
  <c r="H133" i="1"/>
  <c r="G133" i="1"/>
  <c r="C133" i="1"/>
  <c r="D133" i="1" s="1"/>
  <c r="A133" i="1"/>
  <c r="I132" i="1"/>
  <c r="H132" i="1"/>
  <c r="G132" i="1"/>
  <c r="C132" i="1"/>
  <c r="D132" i="1" s="1"/>
  <c r="A132" i="1"/>
  <c r="I131" i="1"/>
  <c r="H131" i="1"/>
  <c r="G131" i="1"/>
  <c r="D131" i="1"/>
  <c r="A131" i="1"/>
  <c r="I130" i="1"/>
  <c r="H130" i="1"/>
  <c r="G130" i="1"/>
  <c r="C130" i="1"/>
  <c r="D130" i="1" s="1"/>
  <c r="A130" i="1"/>
  <c r="I129" i="1"/>
  <c r="H129" i="1"/>
  <c r="G129" i="1"/>
  <c r="D129" i="1"/>
  <c r="A129" i="1"/>
  <c r="I128" i="1"/>
  <c r="H128" i="1"/>
  <c r="G128" i="1"/>
  <c r="D128" i="1"/>
  <c r="A128" i="1"/>
  <c r="I127" i="1"/>
  <c r="H127" i="1"/>
  <c r="G127" i="1"/>
  <c r="D127" i="1"/>
  <c r="A127" i="1"/>
  <c r="I126" i="1"/>
  <c r="H126" i="1"/>
  <c r="G126" i="1"/>
  <c r="D126" i="1"/>
  <c r="A126" i="1"/>
  <c r="I125" i="1"/>
  <c r="H125" i="1"/>
  <c r="G125" i="1"/>
  <c r="D125" i="1"/>
  <c r="A125" i="1"/>
  <c r="I124" i="1"/>
  <c r="G124" i="1"/>
  <c r="C124" i="1"/>
  <c r="D124" i="1" s="1"/>
  <c r="A124" i="1"/>
  <c r="I123" i="1"/>
  <c r="H123" i="1"/>
  <c r="G123" i="1"/>
  <c r="C123" i="1"/>
  <c r="D123" i="1" s="1"/>
  <c r="A123" i="1"/>
  <c r="I122" i="1"/>
  <c r="H122" i="1"/>
  <c r="G122" i="1"/>
  <c r="C122" i="1"/>
  <c r="D122" i="1" s="1"/>
  <c r="A122" i="1"/>
  <c r="I121" i="1"/>
  <c r="H121" i="1"/>
  <c r="G121" i="1"/>
  <c r="C121" i="1"/>
  <c r="D121" i="1" s="1"/>
  <c r="A121" i="1"/>
  <c r="I120" i="1"/>
  <c r="H120" i="1"/>
  <c r="G120" i="1"/>
  <c r="C120" i="1"/>
  <c r="D120" i="1" s="1"/>
  <c r="A120" i="1"/>
  <c r="I119" i="1"/>
  <c r="H119" i="1"/>
  <c r="G119" i="1"/>
  <c r="C119" i="1"/>
  <c r="D119" i="1" s="1"/>
  <c r="A119" i="1"/>
  <c r="I118" i="1"/>
  <c r="H118" i="1"/>
  <c r="G118" i="1"/>
  <c r="C118" i="1"/>
  <c r="D118" i="1" s="1"/>
  <c r="A118" i="1"/>
  <c r="I117" i="1"/>
  <c r="H117" i="1"/>
  <c r="G117" i="1"/>
  <c r="C117" i="1"/>
  <c r="D117" i="1" s="1"/>
  <c r="A117" i="1"/>
  <c r="I116" i="1"/>
  <c r="H116" i="1"/>
  <c r="G116" i="1"/>
  <c r="C116" i="1"/>
  <c r="D116" i="1" s="1"/>
  <c r="A116" i="1"/>
  <c r="I115" i="1"/>
  <c r="H115" i="1"/>
  <c r="G115" i="1"/>
  <c r="C115" i="1"/>
  <c r="D115" i="1" s="1"/>
  <c r="A115" i="1"/>
  <c r="I114" i="1"/>
  <c r="H114" i="1"/>
  <c r="G114" i="1"/>
  <c r="C114" i="1"/>
  <c r="D114" i="1" s="1"/>
  <c r="A114" i="1"/>
  <c r="I113" i="1"/>
  <c r="H113" i="1"/>
  <c r="G113" i="1"/>
  <c r="C113" i="1"/>
  <c r="D113" i="1" s="1"/>
  <c r="A113" i="1"/>
  <c r="I112" i="1"/>
  <c r="H112" i="1"/>
  <c r="G112" i="1"/>
  <c r="C112" i="1"/>
  <c r="D112" i="1" s="1"/>
  <c r="A112" i="1"/>
  <c r="I111" i="1"/>
  <c r="H111" i="1"/>
  <c r="G111" i="1"/>
  <c r="C111" i="1"/>
  <c r="D111" i="1" s="1"/>
  <c r="A111" i="1"/>
  <c r="I110" i="1"/>
  <c r="H110" i="1"/>
  <c r="G110" i="1"/>
  <c r="C110" i="1"/>
  <c r="D110" i="1" s="1"/>
  <c r="A110" i="1"/>
  <c r="I109" i="1"/>
  <c r="G109" i="1"/>
  <c r="C109" i="1"/>
  <c r="D109" i="1" s="1"/>
  <c r="A109" i="1"/>
  <c r="I108" i="1"/>
  <c r="H108" i="1"/>
  <c r="G108" i="1"/>
  <c r="C108" i="1"/>
  <c r="D108" i="1" s="1"/>
  <c r="A108" i="1"/>
  <c r="I107" i="1"/>
  <c r="H107" i="1"/>
  <c r="G107" i="1"/>
  <c r="C107" i="1"/>
  <c r="D107" i="1" s="1"/>
  <c r="A107" i="1"/>
  <c r="I106" i="1"/>
  <c r="H106" i="1"/>
  <c r="G106" i="1"/>
  <c r="C106" i="1"/>
  <c r="D106" i="1" s="1"/>
  <c r="A106" i="1"/>
  <c r="I105" i="1"/>
  <c r="H105" i="1"/>
  <c r="G105" i="1"/>
  <c r="D105" i="1"/>
  <c r="C105" i="1"/>
  <c r="A105" i="1"/>
  <c r="I104" i="1"/>
  <c r="H104" i="1"/>
  <c r="G104" i="1"/>
  <c r="C104" i="1"/>
  <c r="D104" i="1" s="1"/>
  <c r="A104" i="1"/>
  <c r="I103" i="1"/>
  <c r="H103" i="1"/>
  <c r="G103" i="1"/>
  <c r="C103" i="1"/>
  <c r="D103" i="1" s="1"/>
  <c r="A103" i="1"/>
  <c r="I102" i="1"/>
  <c r="H102" i="1"/>
  <c r="G102" i="1"/>
  <c r="C102" i="1"/>
  <c r="D102" i="1" s="1"/>
  <c r="A102" i="1"/>
  <c r="I101" i="1"/>
  <c r="H101" i="1"/>
  <c r="G101" i="1"/>
  <c r="C101" i="1"/>
  <c r="D101" i="1" s="1"/>
  <c r="A101" i="1"/>
  <c r="I100" i="1"/>
  <c r="H100" i="1"/>
  <c r="G100" i="1"/>
  <c r="C100" i="1"/>
  <c r="D100" i="1" s="1"/>
  <c r="A100" i="1"/>
  <c r="I99" i="1"/>
  <c r="H99" i="1"/>
  <c r="G99" i="1"/>
  <c r="C99" i="1"/>
  <c r="D99" i="1" s="1"/>
  <c r="A99" i="1"/>
  <c r="I98" i="1"/>
  <c r="H98" i="1"/>
  <c r="G98" i="1"/>
  <c r="C98" i="1"/>
  <c r="D98" i="1" s="1"/>
  <c r="A98" i="1"/>
  <c r="I97" i="1"/>
  <c r="H97" i="1"/>
  <c r="G97" i="1"/>
  <c r="D97" i="1"/>
  <c r="C97" i="1"/>
  <c r="A97" i="1"/>
  <c r="I96" i="1"/>
  <c r="H96" i="1"/>
  <c r="G96" i="1"/>
  <c r="C96" i="1"/>
  <c r="D96" i="1" s="1"/>
  <c r="A96" i="1"/>
  <c r="I95" i="1"/>
  <c r="H95" i="1"/>
  <c r="G95" i="1"/>
  <c r="D95" i="1"/>
  <c r="C95" i="1"/>
  <c r="A95" i="1"/>
  <c r="I94" i="1"/>
  <c r="H94" i="1"/>
  <c r="G94" i="1"/>
  <c r="C94" i="1"/>
  <c r="D94" i="1" s="1"/>
  <c r="A94" i="1"/>
  <c r="I93" i="1"/>
  <c r="H93" i="1"/>
  <c r="G93" i="1"/>
  <c r="C93" i="1"/>
  <c r="D93" i="1" s="1"/>
  <c r="A93" i="1"/>
  <c r="I92" i="1"/>
  <c r="G92" i="1"/>
  <c r="C92" i="1"/>
  <c r="D92" i="1" s="1"/>
  <c r="A92" i="1"/>
  <c r="I91" i="1"/>
  <c r="H91" i="1"/>
  <c r="G91" i="1"/>
  <c r="C91" i="1"/>
  <c r="D91" i="1" s="1"/>
  <c r="A91" i="1"/>
  <c r="I90" i="1"/>
  <c r="H90" i="1"/>
  <c r="G90" i="1"/>
  <c r="C90" i="1"/>
  <c r="D90" i="1" s="1"/>
  <c r="A90" i="1"/>
  <c r="I89" i="1"/>
  <c r="H89" i="1"/>
  <c r="G89" i="1"/>
  <c r="C89" i="1"/>
  <c r="D89" i="1" s="1"/>
  <c r="A89" i="1"/>
  <c r="I88" i="1"/>
  <c r="H88" i="1"/>
  <c r="G88" i="1"/>
  <c r="C88" i="1"/>
  <c r="D88" i="1" s="1"/>
  <c r="A88" i="1"/>
  <c r="I87" i="1"/>
  <c r="H87" i="1"/>
  <c r="G87" i="1"/>
  <c r="C87" i="1"/>
  <c r="D87" i="1" s="1"/>
  <c r="A87" i="1"/>
  <c r="I86" i="1"/>
  <c r="H86" i="1"/>
  <c r="G86" i="1"/>
  <c r="C86" i="1"/>
  <c r="D86" i="1" s="1"/>
  <c r="A86" i="1"/>
  <c r="I85" i="1"/>
  <c r="H85" i="1"/>
  <c r="G85" i="1"/>
  <c r="C85" i="1"/>
  <c r="D85" i="1" s="1"/>
  <c r="A85" i="1"/>
  <c r="I84" i="1"/>
  <c r="H84" i="1"/>
  <c r="G84" i="1"/>
  <c r="C84" i="1"/>
  <c r="D84" i="1" s="1"/>
  <c r="A84" i="1"/>
  <c r="I83" i="1"/>
  <c r="H83" i="1"/>
  <c r="G83" i="1"/>
  <c r="C83" i="1"/>
  <c r="D83" i="1" s="1"/>
  <c r="A83" i="1"/>
  <c r="I82" i="1"/>
  <c r="H82" i="1"/>
  <c r="G82" i="1"/>
  <c r="C82" i="1"/>
  <c r="D82" i="1" s="1"/>
  <c r="A82" i="1"/>
  <c r="I81" i="1"/>
  <c r="H81" i="1"/>
  <c r="G81" i="1"/>
  <c r="C81" i="1"/>
  <c r="D81" i="1" s="1"/>
  <c r="A81" i="1"/>
  <c r="I80" i="1"/>
  <c r="E80" i="1"/>
  <c r="H80" i="1" s="1"/>
  <c r="C80" i="1"/>
  <c r="D80" i="1" s="1"/>
  <c r="A80" i="1"/>
  <c r="I79" i="1"/>
  <c r="E79" i="1"/>
  <c r="G79" i="1" s="1"/>
  <c r="C79" i="1"/>
  <c r="D79" i="1" s="1"/>
  <c r="A79" i="1"/>
  <c r="I78" i="1"/>
  <c r="E78" i="1"/>
  <c r="H78" i="1" s="1"/>
  <c r="C78" i="1"/>
  <c r="D78" i="1" s="1"/>
  <c r="A78" i="1"/>
  <c r="I77" i="1"/>
  <c r="E77" i="1"/>
  <c r="C77" i="1"/>
  <c r="D77" i="1" s="1"/>
  <c r="A77" i="1"/>
  <c r="I75" i="1"/>
  <c r="E75" i="1"/>
  <c r="G75" i="1" s="1"/>
  <c r="D75" i="1"/>
  <c r="A75" i="1"/>
  <c r="I76" i="1"/>
  <c r="E76" i="1"/>
  <c r="G76" i="1" s="1"/>
  <c r="D76" i="1"/>
  <c r="A76" i="1"/>
  <c r="I74" i="1"/>
  <c r="E74" i="1"/>
  <c r="H74" i="1" s="1"/>
  <c r="C74" i="1"/>
  <c r="D74" i="1" s="1"/>
  <c r="A74" i="1"/>
  <c r="I73" i="1"/>
  <c r="E73" i="1"/>
  <c r="G73" i="1" s="1"/>
  <c r="C73" i="1"/>
  <c r="D73" i="1" s="1"/>
  <c r="A73" i="1"/>
  <c r="I72" i="1"/>
  <c r="E72" i="1"/>
  <c r="H72" i="1" s="1"/>
  <c r="C72" i="1"/>
  <c r="D72" i="1" s="1"/>
  <c r="A72" i="1"/>
  <c r="I71" i="1"/>
  <c r="E71" i="1"/>
  <c r="C71" i="1"/>
  <c r="D71" i="1" s="1"/>
  <c r="A71" i="1"/>
  <c r="I70" i="1"/>
  <c r="E70" i="1"/>
  <c r="C70" i="1"/>
  <c r="D70" i="1" s="1"/>
  <c r="A70" i="1"/>
  <c r="I69" i="1"/>
  <c r="E69" i="1"/>
  <c r="G69" i="1" s="1"/>
  <c r="C69" i="1"/>
  <c r="D69" i="1" s="1"/>
  <c r="A69" i="1"/>
  <c r="I68" i="1"/>
  <c r="E68" i="1"/>
  <c r="C68" i="1"/>
  <c r="D68" i="1" s="1"/>
  <c r="A68" i="1"/>
  <c r="I67" i="1"/>
  <c r="E67" i="1"/>
  <c r="C67" i="1"/>
  <c r="D67" i="1" s="1"/>
  <c r="A67" i="1"/>
  <c r="I66" i="1"/>
  <c r="E66" i="1"/>
  <c r="H66" i="1" s="1"/>
  <c r="C66" i="1"/>
  <c r="D66" i="1" s="1"/>
  <c r="A66" i="1"/>
  <c r="I65" i="1"/>
  <c r="E65" i="1"/>
  <c r="G65" i="1" s="1"/>
  <c r="C65" i="1"/>
  <c r="D65" i="1" s="1"/>
  <c r="A65" i="1"/>
  <c r="I64" i="1"/>
  <c r="E64" i="1"/>
  <c r="H64" i="1" s="1"/>
  <c r="D64" i="1"/>
  <c r="A64" i="1"/>
  <c r="I63" i="1"/>
  <c r="E63" i="1"/>
  <c r="C63" i="1"/>
  <c r="D63" i="1" s="1"/>
  <c r="A63" i="1"/>
  <c r="I62" i="1"/>
  <c r="E62" i="1"/>
  <c r="G62" i="1" s="1"/>
  <c r="C62" i="1"/>
  <c r="D62" i="1" s="1"/>
  <c r="A62" i="1"/>
  <c r="I61" i="1"/>
  <c r="E61" i="1"/>
  <c r="D61" i="1"/>
  <c r="C61" i="1"/>
  <c r="A61" i="1"/>
  <c r="I60" i="1"/>
  <c r="H60" i="1"/>
  <c r="E60" i="1"/>
  <c r="G60" i="1" s="1"/>
  <c r="C60" i="1"/>
  <c r="D60" i="1" s="1"/>
  <c r="A60" i="1"/>
  <c r="I59" i="1"/>
  <c r="E59" i="1"/>
  <c r="C59" i="1"/>
  <c r="D59" i="1" s="1"/>
  <c r="A59" i="1"/>
  <c r="I58" i="1"/>
  <c r="E58" i="1"/>
  <c r="G58" i="1" s="1"/>
  <c r="C58" i="1"/>
  <c r="D58" i="1" s="1"/>
  <c r="A58" i="1"/>
  <c r="I57" i="1"/>
  <c r="E57" i="1"/>
  <c r="H57" i="1" s="1"/>
  <c r="C57" i="1"/>
  <c r="D57" i="1" s="1"/>
  <c r="A57" i="1"/>
  <c r="I56" i="1"/>
  <c r="E56" i="1"/>
  <c r="G56" i="1" s="1"/>
  <c r="C56" i="1"/>
  <c r="D56" i="1" s="1"/>
  <c r="A56" i="1"/>
  <c r="I55" i="1"/>
  <c r="E55" i="1"/>
  <c r="H55" i="1" s="1"/>
  <c r="C55" i="1"/>
  <c r="D55" i="1" s="1"/>
  <c r="A55" i="1"/>
  <c r="I54" i="1"/>
  <c r="E54" i="1"/>
  <c r="G54" i="1" s="1"/>
  <c r="C54" i="1"/>
  <c r="D54" i="1" s="1"/>
  <c r="A54" i="1"/>
  <c r="I53" i="1"/>
  <c r="E53" i="1"/>
  <c r="H53" i="1" s="1"/>
  <c r="C53" i="1"/>
  <c r="D53" i="1" s="1"/>
  <c r="A53" i="1"/>
  <c r="I52" i="1"/>
  <c r="E52" i="1"/>
  <c r="G52" i="1" s="1"/>
  <c r="C52" i="1"/>
  <c r="D52" i="1" s="1"/>
  <c r="A52" i="1"/>
  <c r="I51" i="1"/>
  <c r="E51" i="1"/>
  <c r="C51" i="1"/>
  <c r="D51" i="1" s="1"/>
  <c r="A51" i="1"/>
  <c r="I50" i="1"/>
  <c r="E50" i="1"/>
  <c r="G50" i="1" s="1"/>
  <c r="C50" i="1"/>
  <c r="D50" i="1" s="1"/>
  <c r="A50" i="1"/>
  <c r="I49" i="1"/>
  <c r="E49" i="1"/>
  <c r="H49" i="1" s="1"/>
  <c r="C49" i="1"/>
  <c r="D49" i="1" s="1"/>
  <c r="A49" i="1"/>
  <c r="I48" i="1"/>
  <c r="E48" i="1"/>
  <c r="G48" i="1" s="1"/>
  <c r="C48" i="1"/>
  <c r="D48" i="1" s="1"/>
  <c r="A48" i="1"/>
  <c r="I47" i="1"/>
  <c r="E47" i="1"/>
  <c r="C47" i="1"/>
  <c r="D47" i="1" s="1"/>
  <c r="A47" i="1"/>
  <c r="I46" i="1"/>
  <c r="E46" i="1"/>
  <c r="C46" i="1"/>
  <c r="D46" i="1" s="1"/>
  <c r="A46" i="1"/>
  <c r="I45" i="1"/>
  <c r="E45" i="1"/>
  <c r="G45" i="1" s="1"/>
  <c r="C45" i="1"/>
  <c r="D45" i="1" s="1"/>
  <c r="A45" i="1"/>
  <c r="I44" i="1"/>
  <c r="E44" i="1"/>
  <c r="C44" i="1"/>
  <c r="D44" i="1" s="1"/>
  <c r="A44" i="1"/>
  <c r="I43" i="1"/>
  <c r="E43" i="1"/>
  <c r="H43" i="1" s="1"/>
  <c r="C43" i="1"/>
  <c r="D43" i="1" s="1"/>
  <c r="A43" i="1"/>
  <c r="I42" i="1"/>
  <c r="E42" i="1"/>
  <c r="C42" i="1"/>
  <c r="D42" i="1" s="1"/>
  <c r="A42" i="1"/>
  <c r="I41" i="1"/>
  <c r="E41" i="1"/>
  <c r="H41" i="1" s="1"/>
  <c r="C41" i="1"/>
  <c r="D41" i="1" s="1"/>
  <c r="A41" i="1"/>
  <c r="I40" i="1"/>
  <c r="E40" i="1"/>
  <c r="G40" i="1" s="1"/>
  <c r="C40" i="1"/>
  <c r="D40" i="1" s="1"/>
  <c r="A40" i="1"/>
  <c r="I39" i="1"/>
  <c r="E39" i="1"/>
  <c r="C39" i="1"/>
  <c r="D39" i="1" s="1"/>
  <c r="A39" i="1"/>
  <c r="I38" i="1"/>
  <c r="E38" i="1"/>
  <c r="G38" i="1" s="1"/>
  <c r="C38" i="1"/>
  <c r="D38" i="1" s="1"/>
  <c r="A38" i="1"/>
  <c r="I37" i="1"/>
  <c r="E37" i="1"/>
  <c r="G37" i="1" s="1"/>
  <c r="C37" i="1"/>
  <c r="D37" i="1" s="1"/>
  <c r="A37" i="1"/>
  <c r="I36" i="1"/>
  <c r="E36" i="1"/>
  <c r="G36" i="1" s="1"/>
  <c r="C36" i="1"/>
  <c r="D36" i="1" s="1"/>
  <c r="A36" i="1"/>
  <c r="I35" i="1"/>
  <c r="E35" i="1"/>
  <c r="H35" i="1" s="1"/>
  <c r="D35" i="1"/>
  <c r="A35" i="1"/>
  <c r="I34" i="1"/>
  <c r="E34" i="1"/>
  <c r="D34" i="1"/>
  <c r="A34" i="1"/>
  <c r="I33" i="1"/>
  <c r="E33" i="1"/>
  <c r="D33" i="1"/>
  <c r="A33" i="1"/>
  <c r="I32" i="1"/>
  <c r="H32" i="1"/>
  <c r="G32" i="1"/>
  <c r="E32" i="1"/>
  <c r="D32" i="1"/>
  <c r="A32" i="1"/>
  <c r="I31" i="1"/>
  <c r="G31" i="1"/>
  <c r="E31" i="1"/>
  <c r="H31" i="1" s="1"/>
  <c r="D31" i="1"/>
  <c r="A31" i="1"/>
  <c r="I30" i="1"/>
  <c r="E30" i="1"/>
  <c r="H30" i="1" s="1"/>
  <c r="C30" i="1"/>
  <c r="D30" i="1" s="1"/>
  <c r="A30" i="1"/>
  <c r="I29" i="1"/>
  <c r="E29" i="1"/>
  <c r="G29" i="1" s="1"/>
  <c r="C29" i="1"/>
  <c r="D29" i="1" s="1"/>
  <c r="A29" i="1"/>
  <c r="I28" i="1"/>
  <c r="E28" i="1"/>
  <c r="C28" i="1"/>
  <c r="D28" i="1" s="1"/>
  <c r="A28" i="1"/>
  <c r="I27" i="1"/>
  <c r="E27" i="1"/>
  <c r="G27" i="1" s="1"/>
  <c r="C27" i="1"/>
  <c r="D27" i="1" s="1"/>
  <c r="A27" i="1"/>
  <c r="I26" i="1"/>
  <c r="E26" i="1"/>
  <c r="C26" i="1"/>
  <c r="D26" i="1" s="1"/>
  <c r="A26" i="1"/>
  <c r="I25" i="1"/>
  <c r="E25" i="1"/>
  <c r="G25" i="1" s="1"/>
  <c r="C25" i="1"/>
  <c r="D25" i="1" s="1"/>
  <c r="A25" i="1"/>
  <c r="I24" i="1"/>
  <c r="G24" i="1"/>
  <c r="E24" i="1"/>
  <c r="H24" i="1" s="1"/>
  <c r="C24" i="1"/>
  <c r="D24" i="1" s="1"/>
  <c r="A24" i="1"/>
  <c r="I23" i="1"/>
  <c r="E23" i="1"/>
  <c r="G23" i="1" s="1"/>
  <c r="C23" i="1"/>
  <c r="D23" i="1" s="1"/>
  <c r="A23" i="1"/>
  <c r="I22" i="1"/>
  <c r="E22" i="1"/>
  <c r="C22" i="1"/>
  <c r="D22" i="1" s="1"/>
  <c r="A22" i="1"/>
  <c r="I21" i="1"/>
  <c r="E21" i="1"/>
  <c r="G21" i="1" s="1"/>
  <c r="C21" i="1"/>
  <c r="D21" i="1" s="1"/>
  <c r="A21" i="1"/>
  <c r="I20" i="1"/>
  <c r="E20" i="1"/>
  <c r="H20" i="1" s="1"/>
  <c r="C20" i="1"/>
  <c r="D20" i="1" s="1"/>
  <c r="A20" i="1"/>
  <c r="I19" i="1"/>
  <c r="E19" i="1"/>
  <c r="G19" i="1" s="1"/>
  <c r="C19" i="1"/>
  <c r="D19" i="1" s="1"/>
  <c r="A19" i="1"/>
  <c r="I18" i="1"/>
  <c r="G18" i="1"/>
  <c r="E18" i="1"/>
  <c r="H18" i="1" s="1"/>
  <c r="C18" i="1"/>
  <c r="D18" i="1" s="1"/>
  <c r="A18" i="1"/>
  <c r="I17" i="1"/>
  <c r="E17" i="1"/>
  <c r="G17" i="1" s="1"/>
  <c r="C17" i="1"/>
  <c r="D17" i="1" s="1"/>
  <c r="A17" i="1"/>
  <c r="I16" i="1"/>
  <c r="E16" i="1"/>
  <c r="C16" i="1"/>
  <c r="D16" i="1" s="1"/>
  <c r="A16" i="1"/>
  <c r="I15" i="1"/>
  <c r="E15" i="1"/>
  <c r="G15" i="1" s="1"/>
  <c r="C15" i="1"/>
  <c r="D15" i="1" s="1"/>
  <c r="A15" i="1"/>
  <c r="I14" i="1"/>
  <c r="E14" i="1"/>
  <c r="C14" i="1"/>
  <c r="D14" i="1" s="1"/>
  <c r="A14" i="1"/>
  <c r="I13" i="1"/>
  <c r="E13" i="1"/>
  <c r="G13" i="1" s="1"/>
  <c r="C13" i="1"/>
  <c r="D13" i="1" s="1"/>
  <c r="A13" i="1"/>
  <c r="I12" i="1"/>
  <c r="E12" i="1"/>
  <c r="C12" i="1"/>
  <c r="D12" i="1" s="1"/>
  <c r="A12" i="1"/>
  <c r="I11" i="1"/>
  <c r="E11" i="1"/>
  <c r="C11" i="1"/>
  <c r="D11" i="1" s="1"/>
  <c r="A11" i="1"/>
  <c r="I10" i="1"/>
  <c r="E10" i="1"/>
  <c r="H10" i="1" s="1"/>
  <c r="C10" i="1"/>
  <c r="D10" i="1" s="1"/>
  <c r="A10" i="1"/>
  <c r="I9" i="1"/>
  <c r="E9" i="1"/>
  <c r="H9" i="1" s="1"/>
  <c r="C9" i="1"/>
  <c r="D9" i="1" s="1"/>
  <c r="A9" i="1"/>
  <c r="I8" i="1"/>
  <c r="E8" i="1"/>
  <c r="H8" i="1" s="1"/>
  <c r="C8" i="1"/>
  <c r="D8" i="1" s="1"/>
  <c r="A8" i="1"/>
  <c r="I7" i="1"/>
  <c r="E7" i="1"/>
  <c r="C7" i="1"/>
  <c r="D7" i="1" s="1"/>
  <c r="A7" i="1"/>
  <c r="I6" i="1"/>
  <c r="E6" i="1"/>
  <c r="H6" i="1" s="1"/>
  <c r="C6" i="1"/>
  <c r="D6" i="1" s="1"/>
  <c r="A6" i="1"/>
  <c r="I5" i="1"/>
  <c r="E5" i="1"/>
  <c r="H5" i="1" s="1"/>
  <c r="C5" i="1"/>
  <c r="D5" i="1" s="1"/>
  <c r="A5" i="1"/>
  <c r="I4" i="1"/>
  <c r="E4" i="1"/>
  <c r="C4" i="1"/>
  <c r="D4" i="1" s="1"/>
  <c r="A4" i="1"/>
  <c r="I3" i="1"/>
  <c r="E3" i="1"/>
  <c r="G3" i="1" s="1"/>
  <c r="C3" i="1"/>
  <c r="D3" i="1" s="1"/>
  <c r="A3" i="1"/>
  <c r="I2" i="1"/>
  <c r="E2" i="1"/>
  <c r="C2" i="1"/>
  <c r="D2" i="1" s="1"/>
  <c r="A2" i="1"/>
  <c r="H13" i="1" l="1"/>
  <c r="G55" i="1"/>
  <c r="H69" i="1"/>
  <c r="G156" i="1"/>
  <c r="G164" i="1"/>
  <c r="H181" i="1"/>
  <c r="H192" i="1"/>
  <c r="G220" i="1"/>
  <c r="G228" i="1"/>
  <c r="G254" i="1"/>
  <c r="G269" i="1"/>
  <c r="H288" i="1"/>
  <c r="G297" i="1"/>
  <c r="G303" i="1"/>
  <c r="G316" i="1"/>
  <c r="G357" i="1"/>
  <c r="H365" i="1"/>
  <c r="H379" i="1"/>
  <c r="G406" i="1"/>
  <c r="G451" i="1"/>
  <c r="G477" i="1"/>
  <c r="G496" i="1"/>
  <c r="H523" i="1"/>
  <c r="G542" i="1"/>
  <c r="G578" i="1"/>
  <c r="H27" i="1"/>
  <c r="G64" i="1"/>
  <c r="H165" i="1"/>
  <c r="H176" i="1"/>
  <c r="G204" i="1"/>
  <c r="G212" i="1"/>
  <c r="H229" i="1"/>
  <c r="G241" i="1"/>
  <c r="G257" i="1"/>
  <c r="G289" i="1"/>
  <c r="G321" i="1"/>
  <c r="H330" i="1"/>
  <c r="G362" i="1"/>
  <c r="G382" i="1"/>
  <c r="H420" i="1"/>
  <c r="H428" i="1"/>
  <c r="G436" i="1"/>
  <c r="G500" i="1"/>
  <c r="H513" i="1"/>
  <c r="G545" i="1"/>
  <c r="G560" i="1"/>
  <c r="H191" i="1"/>
  <c r="G191" i="1"/>
  <c r="H392" i="1"/>
  <c r="G392" i="1"/>
  <c r="G414" i="1"/>
  <c r="H4" i="1"/>
  <c r="G4" i="1"/>
  <c r="H207" i="1"/>
  <c r="G207" i="1"/>
  <c r="H276" i="1"/>
  <c r="G276" i="1"/>
  <c r="H298" i="1"/>
  <c r="G298" i="1"/>
  <c r="G9" i="1"/>
  <c r="H45" i="1"/>
  <c r="H249" i="1"/>
  <c r="G249" i="1"/>
  <c r="H272" i="1"/>
  <c r="G272" i="1"/>
  <c r="G10" i="1"/>
  <c r="H12" i="1"/>
  <c r="G12" i="1"/>
  <c r="H37" i="1"/>
  <c r="G168" i="1"/>
  <c r="H168" i="1"/>
  <c r="G184" i="1"/>
  <c r="H184" i="1"/>
  <c r="G200" i="1"/>
  <c r="H200" i="1"/>
  <c r="G232" i="1"/>
  <c r="H232" i="1"/>
  <c r="H261" i="1"/>
  <c r="G261" i="1"/>
  <c r="G284" i="1"/>
  <c r="H308" i="1"/>
  <c r="G308" i="1"/>
  <c r="G310" i="1"/>
  <c r="G318" i="1"/>
  <c r="G338" i="1"/>
  <c r="G351" i="1"/>
  <c r="H373" i="1"/>
  <c r="G383" i="1"/>
  <c r="H398" i="1"/>
  <c r="G403" i="1"/>
  <c r="H403" i="1"/>
  <c r="H408" i="1"/>
  <c r="H432" i="1"/>
  <c r="H458" i="1"/>
  <c r="H482" i="1"/>
  <c r="G482" i="1"/>
  <c r="H498" i="1"/>
  <c r="G498" i="1"/>
  <c r="H159" i="1"/>
  <c r="G159" i="1"/>
  <c r="H223" i="1"/>
  <c r="G223" i="1"/>
  <c r="H239" i="1"/>
  <c r="G239" i="1"/>
  <c r="H333" i="1"/>
  <c r="G333" i="1"/>
  <c r="H15" i="1"/>
  <c r="H25" i="1"/>
  <c r="H29" i="1"/>
  <c r="G57" i="1"/>
  <c r="H385" i="1"/>
  <c r="G385" i="1"/>
  <c r="G49" i="1"/>
  <c r="G152" i="1"/>
  <c r="H152" i="1"/>
  <c r="G216" i="1"/>
  <c r="H216" i="1"/>
  <c r="H247" i="1"/>
  <c r="H40" i="1"/>
  <c r="H51" i="1"/>
  <c r="G51" i="1"/>
  <c r="G72" i="1"/>
  <c r="G77" i="1"/>
  <c r="H77" i="1"/>
  <c r="H163" i="1"/>
  <c r="G163" i="1"/>
  <c r="H179" i="1"/>
  <c r="G179" i="1"/>
  <c r="H195" i="1"/>
  <c r="G195" i="1"/>
  <c r="H211" i="1"/>
  <c r="G211" i="1"/>
  <c r="H227" i="1"/>
  <c r="G227" i="1"/>
  <c r="H250" i="1"/>
  <c r="H259" i="1"/>
  <c r="G281" i="1"/>
  <c r="H281" i="1"/>
  <c r="H292" i="1"/>
  <c r="G301" i="1"/>
  <c r="H301" i="1"/>
  <c r="H306" i="1"/>
  <c r="H325" i="1"/>
  <c r="G325" i="1"/>
  <c r="H345" i="1"/>
  <c r="G345" i="1"/>
  <c r="H356" i="1"/>
  <c r="G375" i="1"/>
  <c r="G402" i="1"/>
  <c r="H175" i="1"/>
  <c r="G175" i="1"/>
  <c r="H366" i="1"/>
  <c r="G366" i="1"/>
  <c r="H483" i="1"/>
  <c r="G483" i="1"/>
  <c r="H473" i="1"/>
  <c r="G473" i="1"/>
  <c r="H507" i="1"/>
  <c r="G507" i="1"/>
  <c r="H504" i="1"/>
  <c r="G494" i="1"/>
  <c r="H575" i="1"/>
  <c r="G506" i="1"/>
  <c r="G549" i="1"/>
  <c r="G566" i="1"/>
  <c r="H429" i="1"/>
  <c r="G429" i="1"/>
  <c r="H47" i="1"/>
  <c r="G47" i="1"/>
  <c r="G71" i="1"/>
  <c r="H71" i="1"/>
  <c r="H311" i="1"/>
  <c r="G311" i="1"/>
  <c r="G335" i="1"/>
  <c r="H335" i="1"/>
  <c r="H353" i="1"/>
  <c r="G353" i="1"/>
  <c r="H354" i="1"/>
  <c r="G354" i="1"/>
  <c r="G7" i="1"/>
  <c r="H7" i="1"/>
  <c r="G263" i="1"/>
  <c r="H263" i="1"/>
  <c r="H273" i="1"/>
  <c r="G273" i="1"/>
  <c r="G282" i="1"/>
  <c r="H282" i="1"/>
  <c r="H286" i="1"/>
  <c r="G286" i="1"/>
  <c r="G299" i="1"/>
  <c r="H299" i="1"/>
  <c r="H319" i="1"/>
  <c r="G319" i="1"/>
  <c r="H380" i="1"/>
  <c r="G380" i="1"/>
  <c r="H14" i="1"/>
  <c r="G14" i="1"/>
  <c r="G20" i="1"/>
  <c r="H22" i="1"/>
  <c r="G22" i="1"/>
  <c r="G41" i="1"/>
  <c r="G42" i="1"/>
  <c r="H42" i="1"/>
  <c r="H62" i="1"/>
  <c r="G66" i="1"/>
  <c r="G67" i="1"/>
  <c r="H67" i="1"/>
  <c r="H73" i="1"/>
  <c r="G80" i="1"/>
  <c r="H253" i="1"/>
  <c r="G253" i="1"/>
  <c r="G295" i="1"/>
  <c r="H295" i="1"/>
  <c r="H359" i="1"/>
  <c r="G359" i="1"/>
  <c r="G399" i="1"/>
  <c r="H399" i="1"/>
  <c r="H400" i="1"/>
  <c r="G400" i="1"/>
  <c r="G421" i="1"/>
  <c r="H421" i="1"/>
  <c r="H413" i="1"/>
  <c r="G413" i="1"/>
  <c r="G439" i="1"/>
  <c r="H439" i="1"/>
  <c r="G468" i="1"/>
  <c r="H468" i="1"/>
  <c r="H462" i="1"/>
  <c r="G462" i="1"/>
  <c r="H59" i="1"/>
  <c r="G59" i="1"/>
  <c r="H151" i="1"/>
  <c r="G151" i="1"/>
  <c r="G161" i="1"/>
  <c r="H161" i="1"/>
  <c r="H167" i="1"/>
  <c r="G167" i="1"/>
  <c r="G177" i="1"/>
  <c r="H177" i="1"/>
  <c r="H183" i="1"/>
  <c r="G183" i="1"/>
  <c r="G193" i="1"/>
  <c r="H193" i="1"/>
  <c r="H199" i="1"/>
  <c r="G199" i="1"/>
  <c r="G209" i="1"/>
  <c r="H209" i="1"/>
  <c r="H215" i="1"/>
  <c r="G215" i="1"/>
  <c r="G225" i="1"/>
  <c r="H225" i="1"/>
  <c r="H231" i="1"/>
  <c r="G231" i="1"/>
  <c r="H244" i="1"/>
  <c r="G244" i="1"/>
  <c r="H260" i="1"/>
  <c r="G260" i="1"/>
  <c r="G275" i="1"/>
  <c r="H275" i="1"/>
  <c r="G323" i="1"/>
  <c r="H323" i="1"/>
  <c r="H324" i="1"/>
  <c r="G324" i="1"/>
  <c r="H340" i="1"/>
  <c r="G340" i="1"/>
  <c r="G384" i="1"/>
  <c r="H384" i="1"/>
  <c r="G450" i="1"/>
  <c r="H450" i="1"/>
  <c r="H464" i="1"/>
  <c r="G464" i="1"/>
  <c r="H470" i="1"/>
  <c r="G470" i="1"/>
  <c r="H16" i="1"/>
  <c r="G16" i="1"/>
  <c r="H34" i="1"/>
  <c r="G34" i="1"/>
  <c r="H466" i="1"/>
  <c r="G466" i="1"/>
  <c r="H511" i="1"/>
  <c r="G511" i="1"/>
  <c r="H581" i="1"/>
  <c r="G581" i="1"/>
  <c r="H397" i="1"/>
  <c r="G397" i="1"/>
  <c r="G415" i="1"/>
  <c r="H415" i="1"/>
  <c r="G491" i="1"/>
  <c r="H553" i="1"/>
  <c r="H540" i="1"/>
  <c r="G540" i="1"/>
  <c r="G447" i="1"/>
  <c r="H447" i="1"/>
  <c r="H329" i="1"/>
  <c r="G329" i="1"/>
  <c r="G344" i="1"/>
  <c r="H344" i="1"/>
  <c r="G376" i="1"/>
  <c r="H376" i="1"/>
  <c r="G427" i="1"/>
  <c r="H427" i="1"/>
  <c r="H454" i="1"/>
  <c r="G454" i="1"/>
  <c r="H495" i="1"/>
  <c r="G495" i="1"/>
  <c r="G492" i="1"/>
  <c r="H492" i="1"/>
  <c r="G510" i="1"/>
  <c r="G520" i="1"/>
  <c r="H537" i="1"/>
  <c r="G537" i="1"/>
  <c r="H577" i="1"/>
  <c r="G577" i="1"/>
  <c r="H564" i="1"/>
  <c r="H567" i="1"/>
  <c r="G567" i="1"/>
  <c r="G279" i="1"/>
  <c r="H279" i="1"/>
  <c r="G291" i="1"/>
  <c r="H291" i="1"/>
  <c r="G331" i="1"/>
  <c r="H331" i="1"/>
  <c r="G155" i="1"/>
  <c r="G171" i="1"/>
  <c r="G187" i="1"/>
  <c r="G203" i="1"/>
  <c r="G219" i="1"/>
  <c r="G235" i="1"/>
  <c r="G240" i="1"/>
  <c r="G242" i="1"/>
  <c r="G256" i="1"/>
  <c r="G258" i="1"/>
  <c r="H270" i="1"/>
  <c r="G287" i="1"/>
  <c r="G314" i="1"/>
  <c r="H314" i="1"/>
  <c r="H320" i="1"/>
  <c r="H342" i="1"/>
  <c r="G342" i="1"/>
  <c r="H348" i="1"/>
  <c r="H355" i="1"/>
  <c r="H372" i="1"/>
  <c r="H374" i="1"/>
  <c r="G374" i="1"/>
  <c r="G381" i="1"/>
  <c r="G409" i="1"/>
  <c r="H409" i="1"/>
  <c r="G388" i="1"/>
  <c r="H389" i="1"/>
  <c r="G433" i="1"/>
  <c r="H426" i="1"/>
  <c r="G426" i="1"/>
  <c r="G435" i="1"/>
  <c r="H435" i="1"/>
  <c r="G443" i="1"/>
  <c r="H475" i="1"/>
  <c r="G475" i="1"/>
  <c r="G480" i="1"/>
  <c r="H485" i="1"/>
  <c r="G485" i="1"/>
  <c r="H150" i="1"/>
  <c r="G150" i="1"/>
  <c r="H166" i="1"/>
  <c r="G166" i="1"/>
  <c r="H246" i="1"/>
  <c r="G246" i="1"/>
  <c r="G251" i="1"/>
  <c r="H251" i="1"/>
  <c r="G271" i="1"/>
  <c r="H271" i="1"/>
  <c r="H305" i="1"/>
  <c r="G305" i="1"/>
  <c r="H313" i="1"/>
  <c r="G313" i="1"/>
  <c r="G6" i="1"/>
  <c r="H56" i="1"/>
  <c r="H58" i="1"/>
  <c r="G78" i="1"/>
  <c r="H162" i="1"/>
  <c r="G162" i="1"/>
  <c r="H178" i="1"/>
  <c r="G178" i="1"/>
  <c r="H194" i="1"/>
  <c r="G194" i="1"/>
  <c r="H210" i="1"/>
  <c r="G210" i="1"/>
  <c r="H226" i="1"/>
  <c r="G226" i="1"/>
  <c r="H290" i="1"/>
  <c r="G290" i="1"/>
  <c r="H302" i="1"/>
  <c r="G302" i="1"/>
  <c r="H317" i="1"/>
  <c r="G317" i="1"/>
  <c r="H326" i="1"/>
  <c r="G326" i="1"/>
  <c r="H377" i="1"/>
  <c r="G377" i="1"/>
  <c r="G11" i="1"/>
  <c r="H11" i="1"/>
  <c r="H21" i="1"/>
  <c r="H23" i="1"/>
  <c r="H26" i="1"/>
  <c r="G26" i="1"/>
  <c r="H33" i="1"/>
  <c r="G33" i="1"/>
  <c r="H65" i="1"/>
  <c r="H68" i="1"/>
  <c r="G68" i="1"/>
  <c r="G74" i="1"/>
  <c r="H157" i="1"/>
  <c r="H158" i="1"/>
  <c r="G158" i="1"/>
  <c r="H173" i="1"/>
  <c r="H174" i="1"/>
  <c r="G174" i="1"/>
  <c r="H189" i="1"/>
  <c r="H190" i="1"/>
  <c r="G190" i="1"/>
  <c r="H205" i="1"/>
  <c r="H206" i="1"/>
  <c r="G206" i="1"/>
  <c r="H221" i="1"/>
  <c r="H222" i="1"/>
  <c r="G222" i="1"/>
  <c r="H237" i="1"/>
  <c r="H238" i="1"/>
  <c r="G238" i="1"/>
  <c r="H248" i="1"/>
  <c r="G248" i="1"/>
  <c r="G255" i="1"/>
  <c r="H255" i="1"/>
  <c r="H262" i="1"/>
  <c r="G262" i="1"/>
  <c r="H266" i="1"/>
  <c r="G267" i="1"/>
  <c r="H267" i="1"/>
  <c r="H268" i="1"/>
  <c r="G268" i="1"/>
  <c r="H280" i="1"/>
  <c r="G280" i="1"/>
  <c r="H294" i="1"/>
  <c r="G294" i="1"/>
  <c r="G315" i="1"/>
  <c r="H315" i="1"/>
  <c r="H349" i="1"/>
  <c r="G349" i="1"/>
  <c r="H28" i="1"/>
  <c r="G28" i="1"/>
  <c r="H70" i="1"/>
  <c r="G70" i="1"/>
  <c r="H182" i="1"/>
  <c r="G182" i="1"/>
  <c r="H198" i="1"/>
  <c r="G198" i="1"/>
  <c r="H214" i="1"/>
  <c r="G214" i="1"/>
  <c r="H230" i="1"/>
  <c r="G230" i="1"/>
  <c r="H252" i="1"/>
  <c r="G252" i="1"/>
  <c r="H264" i="1"/>
  <c r="G264" i="1"/>
  <c r="H278" i="1"/>
  <c r="G278" i="1"/>
  <c r="G283" i="1"/>
  <c r="H283" i="1"/>
  <c r="G296" i="1"/>
  <c r="H296" i="1"/>
  <c r="G304" i="1"/>
  <c r="H304" i="1"/>
  <c r="G341" i="1"/>
  <c r="H341" i="1"/>
  <c r="G352" i="1"/>
  <c r="H352" i="1"/>
  <c r="H3" i="1"/>
  <c r="G35" i="1"/>
  <c r="H39" i="1"/>
  <c r="G39" i="1"/>
  <c r="G46" i="1"/>
  <c r="H46" i="1"/>
  <c r="H61" i="1"/>
  <c r="G61" i="1"/>
  <c r="H390" i="1"/>
  <c r="G390" i="1"/>
  <c r="H2" i="1"/>
  <c r="G2" i="1"/>
  <c r="G30" i="1"/>
  <c r="G43" i="1"/>
  <c r="G44" i="1"/>
  <c r="H44" i="1"/>
  <c r="H48" i="1"/>
  <c r="H50" i="1"/>
  <c r="G53" i="1"/>
  <c r="H63" i="1"/>
  <c r="G63" i="1"/>
  <c r="H153" i="1"/>
  <c r="H154" i="1"/>
  <c r="G154" i="1"/>
  <c r="H169" i="1"/>
  <c r="H170" i="1"/>
  <c r="G170" i="1"/>
  <c r="H185" i="1"/>
  <c r="H186" i="1"/>
  <c r="G186" i="1"/>
  <c r="H201" i="1"/>
  <c r="H202" i="1"/>
  <c r="G202" i="1"/>
  <c r="H217" i="1"/>
  <c r="H218" i="1"/>
  <c r="G218" i="1"/>
  <c r="H233" i="1"/>
  <c r="H234" i="1"/>
  <c r="G234" i="1"/>
  <c r="H285" i="1"/>
  <c r="G285" i="1"/>
  <c r="H322" i="1"/>
  <c r="G322" i="1"/>
  <c r="H369" i="1"/>
  <c r="G369" i="1"/>
  <c r="H370" i="1"/>
  <c r="G370" i="1"/>
  <c r="H386" i="1"/>
  <c r="G386" i="1"/>
  <c r="H416" i="1"/>
  <c r="G416" i="1"/>
  <c r="G417" i="1"/>
  <c r="H417" i="1"/>
  <c r="H419" i="1"/>
  <c r="G419" i="1"/>
  <c r="H445" i="1"/>
  <c r="G445" i="1"/>
  <c r="G339" i="1"/>
  <c r="H339" i="1"/>
  <c r="G360" i="1"/>
  <c r="H360" i="1"/>
  <c r="G407" i="1"/>
  <c r="H407" i="1"/>
  <c r="H337" i="1"/>
  <c r="G337" i="1"/>
  <c r="H358" i="1"/>
  <c r="G358" i="1"/>
  <c r="H405" i="1"/>
  <c r="G405" i="1"/>
  <c r="G395" i="1"/>
  <c r="G424" i="1"/>
  <c r="H424" i="1"/>
  <c r="G430" i="1"/>
  <c r="H307" i="1"/>
  <c r="G328" i="1"/>
  <c r="H328" i="1"/>
  <c r="G334" i="1"/>
  <c r="H336" i="1"/>
  <c r="H347" i="1"/>
  <c r="G350" i="1"/>
  <c r="G361" i="1"/>
  <c r="H363" i="1"/>
  <c r="G371" i="1"/>
  <c r="H371" i="1"/>
  <c r="H378" i="1"/>
  <c r="G396" i="1"/>
  <c r="H396" i="1"/>
  <c r="G401" i="1"/>
  <c r="H404" i="1"/>
  <c r="H393" i="1"/>
  <c r="G411" i="1"/>
  <c r="H411" i="1"/>
  <c r="H438" i="1"/>
  <c r="G438" i="1"/>
  <c r="G448" i="1"/>
  <c r="H448" i="1"/>
  <c r="H449" i="1"/>
  <c r="G449" i="1"/>
  <c r="H456" i="1"/>
  <c r="G456" i="1"/>
  <c r="H471" i="1"/>
  <c r="G471" i="1"/>
  <c r="H472" i="1"/>
  <c r="G472" i="1"/>
  <c r="H478" i="1"/>
  <c r="G478" i="1"/>
  <c r="H394" i="1"/>
  <c r="G394" i="1"/>
  <c r="H422" i="1"/>
  <c r="G422" i="1"/>
  <c r="G434" i="1"/>
  <c r="H434" i="1"/>
  <c r="H460" i="1"/>
  <c r="G460" i="1"/>
  <c r="H461" i="1"/>
  <c r="G461" i="1"/>
  <c r="H463" i="1"/>
  <c r="G463" i="1"/>
  <c r="H481" i="1"/>
  <c r="G481" i="1"/>
  <c r="H486" i="1"/>
  <c r="G486" i="1"/>
  <c r="H452" i="1"/>
  <c r="G452" i="1"/>
  <c r="G469" i="1"/>
  <c r="H469" i="1"/>
  <c r="H512" i="1"/>
  <c r="G512" i="1"/>
  <c r="H539" i="1"/>
  <c r="G539" i="1"/>
  <c r="H570" i="1"/>
  <c r="G570" i="1"/>
  <c r="H444" i="1"/>
  <c r="G444" i="1"/>
  <c r="H479" i="1"/>
  <c r="G479" i="1"/>
  <c r="G499" i="1"/>
  <c r="H502" i="1"/>
  <c r="G505" i="1"/>
  <c r="G493" i="1"/>
  <c r="G521" i="1"/>
  <c r="G524" i="1"/>
  <c r="H550" i="1"/>
  <c r="G550" i="1"/>
  <c r="H536" i="1"/>
  <c r="G536" i="1"/>
  <c r="H459" i="1"/>
  <c r="G459" i="1"/>
  <c r="H476" i="1"/>
  <c r="G476" i="1"/>
  <c r="H484" i="1"/>
  <c r="G484" i="1"/>
  <c r="H489" i="1"/>
  <c r="G497" i="1"/>
  <c r="G501" i="1"/>
  <c r="G503" i="1"/>
  <c r="G490" i="1"/>
  <c r="G487" i="1"/>
  <c r="G522" i="1"/>
  <c r="G527" i="1"/>
  <c r="H527" i="1"/>
  <c r="H533" i="1"/>
  <c r="H535" i="1"/>
  <c r="G535" i="1"/>
  <c r="H554" i="1"/>
  <c r="G554" i="1"/>
  <c r="H573" i="1"/>
  <c r="G573" i="1"/>
  <c r="H465" i="1"/>
  <c r="G465" i="1"/>
  <c r="H546" i="1"/>
  <c r="G546" i="1"/>
  <c r="H559" i="1"/>
  <c r="G559" i="1"/>
  <c r="G5" i="1"/>
  <c r="G8" i="1"/>
  <c r="H17" i="1"/>
  <c r="H19" i="1"/>
  <c r="H36" i="1"/>
  <c r="H38" i="1"/>
  <c r="H52" i="1"/>
  <c r="H54" i="1"/>
  <c r="H79" i="1"/>
  <c r="G453" i="1"/>
  <c r="G455" i="1"/>
  <c r="G457" i="1"/>
  <c r="G441" i="1"/>
  <c r="G442" i="1"/>
  <c r="G437" i="1"/>
  <c r="H530" i="1"/>
  <c r="G530" i="1"/>
  <c r="H532" i="1"/>
  <c r="G532" i="1"/>
  <c r="G519" i="1"/>
  <c r="H519" i="1"/>
  <c r="H528" i="1"/>
  <c r="G528" i="1"/>
  <c r="H509" i="1"/>
  <c r="G525" i="1"/>
  <c r="G526" i="1"/>
  <c r="H531" i="1"/>
  <c r="H515" i="1"/>
  <c r="G515" i="1"/>
  <c r="H517" i="1"/>
  <c r="H518" i="1"/>
  <c r="G518" i="1"/>
  <c r="H538" i="1"/>
  <c r="G538" i="1"/>
  <c r="H551" i="1"/>
  <c r="G551" i="1"/>
  <c r="H558" i="1"/>
  <c r="G558" i="1"/>
  <c r="H562" i="1"/>
  <c r="G562" i="1"/>
  <c r="H574" i="1"/>
  <c r="G574" i="1"/>
  <c r="H579" i="1"/>
  <c r="G579" i="1"/>
  <c r="H565" i="1"/>
  <c r="G565" i="1"/>
  <c r="H561" i="1"/>
  <c r="G561" i="1"/>
  <c r="H557" i="1"/>
  <c r="G557" i="1"/>
  <c r="H547" i="1"/>
  <c r="G547" i="1"/>
  <c r="H555" i="1"/>
  <c r="G555" i="1"/>
  <c r="H543" i="1"/>
  <c r="G543" i="1"/>
  <c r="H571" i="1"/>
  <c r="G571" i="1"/>
  <c r="G534" i="1"/>
  <c r="G544" i="1"/>
  <c r="G548" i="1"/>
  <c r="G552" i="1"/>
  <c r="G556" i="1"/>
  <c r="G541" i="1"/>
  <c r="G582" i="1"/>
  <c r="G563" i="1"/>
  <c r="G572" i="1"/>
  <c r="G576" i="1"/>
  <c r="G580" i="1"/>
  <c r="G583" i="1"/>
  <c r="G568" i="1"/>
</calcChain>
</file>

<file path=xl/sharedStrings.xml><?xml version="1.0" encoding="utf-8"?>
<sst xmlns="http://schemas.openxmlformats.org/spreadsheetml/2006/main" count="928" uniqueCount="656">
  <si>
    <t>SampleID</t>
  </si>
  <si>
    <t>SampleID_Nut</t>
  </si>
  <si>
    <t>Dup</t>
  </si>
  <si>
    <t>Dup2</t>
  </si>
  <si>
    <t>Station</t>
  </si>
  <si>
    <t>Date</t>
  </si>
  <si>
    <t>SiteName</t>
  </si>
  <si>
    <t>SiteNum</t>
  </si>
  <si>
    <t>Month</t>
  </si>
  <si>
    <t>Session</t>
  </si>
  <si>
    <t>TotalN</t>
  </si>
  <si>
    <t>TotalP</t>
  </si>
  <si>
    <t>Phosphate</t>
  </si>
  <si>
    <t>Silicate</t>
  </si>
  <si>
    <t>NNN</t>
  </si>
  <si>
    <t>Ammonia</t>
  </si>
  <si>
    <t>Comments</t>
  </si>
  <si>
    <t>RPO160614-N-1</t>
  </si>
  <si>
    <t>Old syringes washed, no DI rinse. 0.2 micron disposable filters, new bottles.</t>
    <phoneticPr fontId="0" type="noConversion"/>
  </si>
  <si>
    <t>RKS160614-N-1</t>
  </si>
  <si>
    <t>RAB160614-N-1</t>
  </si>
  <si>
    <t>RCB160614-N-1</t>
  </si>
  <si>
    <t>Old syringes washed, no DI rinse. 0.2 micron disposable filters, new bottles. NH4 &lt; 1.5</t>
    <phoneticPr fontId="0" type="noConversion"/>
  </si>
  <si>
    <t>RWA160614-N-1</t>
  </si>
  <si>
    <t>&lt;1.5</t>
  </si>
  <si>
    <t>Used syringe, washed. Disposable 0.2um filter. New bottles</t>
    <phoneticPr fontId="0" type="noConversion"/>
  </si>
  <si>
    <t>PFF160615-N-1</t>
  </si>
  <si>
    <t>PLH160615-N-1</t>
  </si>
  <si>
    <t>Used syringe, washed. Disposable 0.2um filter. New bottles</t>
    <phoneticPr fontId="0" type="noConversion"/>
  </si>
  <si>
    <t>PLT160615-N-1</t>
  </si>
  <si>
    <t>No collection, dangerous conditions</t>
    <phoneticPr fontId="0" type="noConversion"/>
  </si>
  <si>
    <t>OSF160615-N-1</t>
  </si>
  <si>
    <t>Not yet site.  Traded Ukumehame bridge for this site.</t>
    <phoneticPr fontId="0" type="noConversion"/>
  </si>
  <si>
    <t>OCO160616-N-1</t>
  </si>
  <si>
    <t>OMM160616-N-1</t>
  </si>
  <si>
    <t>OUP160616-N-1</t>
  </si>
  <si>
    <t>OPB160616-N-1</t>
  </si>
  <si>
    <t>OPP160616-N-1</t>
  </si>
  <si>
    <t>RPO160628-N-1</t>
  </si>
  <si>
    <t>RKS160628-N-1</t>
  </si>
  <si>
    <t>RAB160628-N-1</t>
  </si>
  <si>
    <t>RCB160628-N-1</t>
  </si>
  <si>
    <t>RWA160628-N-1</t>
  </si>
  <si>
    <t>PFF160629-N-1</t>
  </si>
  <si>
    <t>PLH160629-N-1</t>
  </si>
  <si>
    <t>PLT160629-N-1</t>
  </si>
  <si>
    <t>OSF160629-N-1</t>
  </si>
  <si>
    <t>OLP160629-N-1</t>
  </si>
  <si>
    <t>Used syringe, washed. Disposable 0.2um filter. New bottles.  This sample was collected south of the DOH site but all subsequent samples were collected at the DOH site.  This data not included in statistics</t>
    <phoneticPr fontId="0" type="noConversion"/>
  </si>
  <si>
    <t>OCO160630-N-1</t>
  </si>
  <si>
    <t>OMM160630-N-1</t>
  </si>
  <si>
    <t>OUP160630-N-1</t>
  </si>
  <si>
    <t>OPB160630-N-1</t>
  </si>
  <si>
    <t>OPP160630-N-1</t>
  </si>
  <si>
    <t>RPO160712-N-1</t>
  </si>
  <si>
    <t>no</t>
  </si>
  <si>
    <t>New syringes, Swinnex filter holders new, GFF filters.  New bottles</t>
    <phoneticPr fontId="0" type="noConversion"/>
  </si>
  <si>
    <t>RKS160712-N-1</t>
  </si>
  <si>
    <t>New syringes, Swinnex filter holders new, GFF filters, new bottles</t>
    <phoneticPr fontId="0" type="noConversion"/>
  </si>
  <si>
    <t>RAB160712-N-1</t>
  </si>
  <si>
    <t>RCB160712-N-1</t>
  </si>
  <si>
    <t>RWA160712-N-1</t>
  </si>
  <si>
    <t>PFF160713-N-1</t>
  </si>
  <si>
    <t>New syringes. Swinnex filter holders, washed rinsed DI. 0.7 GFF filters. New bottle.</t>
    <phoneticPr fontId="0" type="noConversion"/>
  </si>
  <si>
    <t>PLH160713-N-1</t>
  </si>
  <si>
    <t>PLT160713-N-1</t>
  </si>
  <si>
    <t>New syringes. Swinnex filter holders, washed rinsed DI. 0.7 GFF filters. New bottle.</t>
    <phoneticPr fontId="0" type="noConversion"/>
  </si>
  <si>
    <t>OSF160713-N-1</t>
  </si>
  <si>
    <t>OLP160713-N-1</t>
  </si>
  <si>
    <t>OPM160714-N-1</t>
  </si>
  <si>
    <t>OCO160714-N-1</t>
  </si>
  <si>
    <t>OMM160714-N-1</t>
  </si>
  <si>
    <t>OUP160714-N-1</t>
  </si>
  <si>
    <t>OPB160714-N-1</t>
  </si>
  <si>
    <t>OPP160714-N-1</t>
  </si>
  <si>
    <t>RPO160726-N-1</t>
  </si>
  <si>
    <t>New HQ40D meter and probes used today. New syringes, Swinnex filter holders washed and DI rinsed, GFF filters.  New bottles</t>
    <phoneticPr fontId="0" type="noConversion"/>
  </si>
  <si>
    <t>RKS160726-N-1</t>
  </si>
  <si>
    <t>New HQ40D meter and probes used today. New syringes, Swinnex filter holders washed and DI rinsed, GFF filters. New bottles.</t>
    <phoneticPr fontId="0" type="noConversion"/>
  </si>
  <si>
    <t>RAB160726-N-1</t>
  </si>
  <si>
    <t>RCB160726-N-1</t>
  </si>
  <si>
    <t>RWA160726-N-1</t>
  </si>
  <si>
    <t>PFF160727-N-1</t>
  </si>
  <si>
    <t>PLH160727-N-1</t>
  </si>
  <si>
    <t>PLT160727-N-1</t>
  </si>
  <si>
    <t>OSF160727-N-1</t>
  </si>
  <si>
    <t>New syringes. Swinnex filter holders, washed rinsed DI. 0.7 GFF filters. New bottle. Significant south swell, some areas more turbid than others, fairly large wave sets.</t>
    <phoneticPr fontId="0" type="noConversion"/>
  </si>
  <si>
    <t>OLP160727-N-1</t>
  </si>
  <si>
    <t>OPM160728-N-1</t>
  </si>
  <si>
    <t>OCO160728-N-1</t>
  </si>
  <si>
    <t>New syringes. Swinnex filter holders, washed rinsed DI. 0.7 GFF filters. Acid washed bottle.</t>
    <phoneticPr fontId="0" type="noConversion"/>
  </si>
  <si>
    <t>OMM160728-N-1</t>
  </si>
  <si>
    <t>OUB160728-N-1</t>
  </si>
  <si>
    <t>OPB160728-N-1</t>
  </si>
  <si>
    <t>OPP160728-N-1</t>
  </si>
  <si>
    <t>RPO160809-N-1</t>
  </si>
  <si>
    <t>Acid washed bottles, 0.7 umGFF  filters, washed rinsed filter holders, washed rinsed syringes.  Additional nutrient sample with a 0.2 um filter disposable. All else same.</t>
    <phoneticPr fontId="0" type="noConversion"/>
  </si>
  <si>
    <t>RPO160809-N-2</t>
  </si>
  <si>
    <t>yes</t>
  </si>
  <si>
    <t>Additional nutrient sample 0.2 um filter</t>
    <phoneticPr fontId="0" type="noConversion"/>
  </si>
  <si>
    <t>RKS160809-N-1</t>
  </si>
  <si>
    <t xml:space="preserve">Acid washed bottles, 0.7 umGFF  filters, washed rinsed filter holders, washed rinsed syringes.  </t>
  </si>
  <si>
    <t>RAB160809-N-1</t>
  </si>
  <si>
    <t>RCB160809-N-1</t>
  </si>
  <si>
    <t>RWA160809-N-1</t>
  </si>
  <si>
    <t>PFF160810-N-1</t>
  </si>
  <si>
    <t>New bottles, washed and distilled water rinsed syringes and filter holders.  0.7 um GFF filters used.</t>
    <phoneticPr fontId="0" type="noConversion"/>
  </si>
  <si>
    <t>PLH160810-N-1</t>
  </si>
  <si>
    <t>New bottles, washed and distilled water rinsed syringes and filter holders.  0.7 um GFF filters used.</t>
  </si>
  <si>
    <t>PLT160810-N-1</t>
  </si>
  <si>
    <t>OSF160810-N-1</t>
  </si>
  <si>
    <t>OLP160810-N-1</t>
  </si>
  <si>
    <t>OPM160811-N-1</t>
  </si>
  <si>
    <t>OPM160811-N-2</t>
  </si>
  <si>
    <t>OCO160811-N-1</t>
  </si>
  <si>
    <t>OMM160811-N-1</t>
  </si>
  <si>
    <t>Washed and distilled water rinsed syringes, filter holders. Acid washed bottles. Filters 0.7 um GFF.</t>
    <phoneticPr fontId="0" type="noConversion"/>
  </si>
  <si>
    <t>OUB160811-N-1</t>
  </si>
  <si>
    <t>OPB160811-N-1</t>
  </si>
  <si>
    <t>OPP160811-N-1</t>
  </si>
  <si>
    <t>RPO160823-N-1</t>
  </si>
  <si>
    <t>RPO</t>
    <phoneticPr fontId="0" type="noConversion"/>
  </si>
  <si>
    <t>Acid washed bottles, 0.7 um GFF filter, washed rinsed filter holders, washed rinsed syringes.</t>
    <phoneticPr fontId="0" type="noConversion"/>
  </si>
  <si>
    <t>RKS160823-N-1</t>
  </si>
  <si>
    <t>RKS</t>
    <phoneticPr fontId="0" type="noConversion"/>
  </si>
  <si>
    <t>RAB160823-N-1</t>
  </si>
  <si>
    <t>RAB</t>
    <phoneticPr fontId="0" type="noConversion"/>
  </si>
  <si>
    <t>RCB160823-N-1</t>
  </si>
  <si>
    <t>RCB</t>
    <phoneticPr fontId="0" type="noConversion"/>
  </si>
  <si>
    <t>RWA160823-N-1</t>
  </si>
  <si>
    <t>RWA</t>
    <phoneticPr fontId="0" type="noConversion"/>
  </si>
  <si>
    <t>PFF160824-N-1</t>
  </si>
  <si>
    <t>PFF</t>
    <phoneticPr fontId="0" type="noConversion"/>
  </si>
  <si>
    <t>Washed rinsed syringes, washed rinsed filter holders, 0.7 um GFF filters, acid washed bottles</t>
    <phoneticPr fontId="0" type="noConversion"/>
  </si>
  <si>
    <t>PLH160824-N-1</t>
  </si>
  <si>
    <t>PLH</t>
    <phoneticPr fontId="0" type="noConversion"/>
  </si>
  <si>
    <t>PLT160824-N-1</t>
  </si>
  <si>
    <t>PLT</t>
    <phoneticPr fontId="0" type="noConversion"/>
  </si>
  <si>
    <t>Washed rinsed syringes, washed rinsed filter holders, 0.7 um GFF filters, acid washed bottles</t>
    <phoneticPr fontId="0" type="noConversion"/>
  </si>
  <si>
    <t>PPU160824-N-1</t>
  </si>
  <si>
    <t>PPU</t>
    <phoneticPr fontId="0" type="noConversion"/>
  </si>
  <si>
    <t>Washed rinsed syringes, washed rinsed filter holders, 0.7 um GFF filters, acid washed bottles.  This sample was taken at the north end of Puamana right before the sea wall.</t>
    <phoneticPr fontId="0" type="noConversion"/>
  </si>
  <si>
    <t>OSF160824-N-1</t>
  </si>
  <si>
    <t>OSF</t>
    <phoneticPr fontId="0" type="noConversion"/>
  </si>
  <si>
    <t>OLP160824-N-1</t>
  </si>
  <si>
    <t>OLP</t>
    <phoneticPr fontId="0" type="noConversion"/>
  </si>
  <si>
    <t>OPM160825-N-1</t>
  </si>
  <si>
    <t>OPM</t>
  </si>
  <si>
    <t>OCO160825-N-1</t>
  </si>
  <si>
    <t>OCO</t>
    <phoneticPr fontId="0" type="noConversion"/>
  </si>
  <si>
    <t>OMM160825-N-1</t>
  </si>
  <si>
    <t>OMM</t>
    <phoneticPr fontId="0" type="noConversion"/>
  </si>
  <si>
    <t>OUB160825-N-1</t>
  </si>
  <si>
    <t>OUB</t>
    <phoneticPr fontId="0" type="noConversion"/>
  </si>
  <si>
    <t>OPB160824-N-1</t>
  </si>
  <si>
    <t>OPB</t>
    <phoneticPr fontId="0" type="noConversion"/>
  </si>
  <si>
    <t>OPP160825-N-1</t>
  </si>
  <si>
    <t>OPP</t>
    <phoneticPr fontId="0" type="noConversion"/>
  </si>
  <si>
    <t>RPO160906-N-1</t>
  </si>
  <si>
    <t>Washed, rinsed syringes; acid washed bottles, 0.2 um disposable filters</t>
    <phoneticPr fontId="0" type="noConversion"/>
  </si>
  <si>
    <t>RKS160906-N-1</t>
  </si>
  <si>
    <t>RAB160906-N-1</t>
  </si>
  <si>
    <t>RCB160906-N-1</t>
  </si>
  <si>
    <t>RWA160906-N-1</t>
  </si>
  <si>
    <t>PFF160907-N-1</t>
  </si>
  <si>
    <t>Washed, rinsed syringes; acid washed bottles, 0.2 um disposable filters</t>
    <phoneticPr fontId="0" type="noConversion"/>
  </si>
  <si>
    <t>PFF160907-N-2</t>
  </si>
  <si>
    <t>PFF</t>
  </si>
  <si>
    <t>PLH160907-N-1</t>
  </si>
  <si>
    <t>PLH</t>
  </si>
  <si>
    <t>Washed, rinsed syringes; acid washed bottles, 0.2 um disposable filters</t>
    <phoneticPr fontId="0" type="noConversion"/>
  </si>
  <si>
    <t>PLT160907-N-1</t>
  </si>
  <si>
    <t>PLT</t>
  </si>
  <si>
    <t>OSF160907-N-1</t>
  </si>
  <si>
    <t>OLP160907-N-1</t>
  </si>
  <si>
    <t>OPM160908-N-1</t>
  </si>
  <si>
    <t>OCO160908-N-1</t>
  </si>
  <si>
    <t>OMM160908-N-1</t>
  </si>
  <si>
    <t>OPB160908-N-1</t>
  </si>
  <si>
    <t>No sample due to high surf and shore break.</t>
    <phoneticPr fontId="0" type="noConversion"/>
  </si>
  <si>
    <t>RPO160920-N-1</t>
  </si>
  <si>
    <t>Washed, rinsed syringes; acid washed bottles, 0.2 um disposable filters. Team took nutrient and sediment samples out of the bucket due to high waves which could impact readings.</t>
    <phoneticPr fontId="0" type="noConversion"/>
  </si>
  <si>
    <t>RKS160920-N-1</t>
  </si>
  <si>
    <t>RAB160920-N-1</t>
  </si>
  <si>
    <t>RCB160920-N-1</t>
  </si>
  <si>
    <t>RWA160920-N-1</t>
  </si>
  <si>
    <t>PFF160921-N-1</t>
  </si>
  <si>
    <t>PLH160921-N-1</t>
  </si>
  <si>
    <t>PLT160921-N-1</t>
  </si>
  <si>
    <t>OLP160921-N-1</t>
  </si>
  <si>
    <t>OPM160922-N-1</t>
  </si>
  <si>
    <t>OSF160921-N-1</t>
  </si>
  <si>
    <t>OPM160922-N-2</t>
  </si>
  <si>
    <t>OCO160922-N-1</t>
  </si>
  <si>
    <t>OMM160922-N-1</t>
  </si>
  <si>
    <t>OUB160922-N-1</t>
  </si>
  <si>
    <t>OPB160922-N-1</t>
  </si>
  <si>
    <t>OPP160922-N-1</t>
  </si>
  <si>
    <t>RPO161004-N-1</t>
  </si>
  <si>
    <t>RPO161004-N-2</t>
  </si>
  <si>
    <t>RPO</t>
  </si>
  <si>
    <t>Replicate nutrient sample 0.2 um filter</t>
    <phoneticPr fontId="0" type="noConversion"/>
  </si>
  <si>
    <t>RKS161004-N-1</t>
  </si>
  <si>
    <t>Washed, rinsed syringes; acid washed bottles, 0.2 um disposable filters</t>
  </si>
  <si>
    <t>RAB161004-N-1</t>
  </si>
  <si>
    <t>RCB161004-N-1</t>
  </si>
  <si>
    <t>RWA161004-N-1</t>
  </si>
  <si>
    <t>PFF161005-N-1</t>
  </si>
  <si>
    <t>PLH161005-N-1</t>
  </si>
  <si>
    <t>PLT161005-N-1</t>
  </si>
  <si>
    <t>PPU161005-N-1</t>
  </si>
  <si>
    <t>Washed, rinsed syringes; acid washed bottles; 0.2 um disposable filters.  Used Jim Maxwells pole rig with plastic pitcher to collect all samples: turbidity, nutrient, bucket. No sediment sample as water was fairly clear.</t>
    <phoneticPr fontId="0" type="noConversion"/>
  </si>
  <si>
    <t>OSF161005-N-1</t>
  </si>
  <si>
    <t>OLP161005-N-1</t>
  </si>
  <si>
    <t>OPM161006-N-1</t>
  </si>
  <si>
    <t>OCO161006-N-1</t>
  </si>
  <si>
    <t>OMM161006-N-1</t>
  </si>
  <si>
    <t>OUB161006-N-1</t>
  </si>
  <si>
    <t>OPB161006-N-1</t>
  </si>
  <si>
    <t>OPP161006-N-1</t>
  </si>
  <si>
    <t>RPO161018-N-1</t>
  </si>
  <si>
    <t>RKS161018-N-1</t>
  </si>
  <si>
    <t>RAB161018-N-1</t>
  </si>
  <si>
    <t>RCB161018-N-1</t>
  </si>
  <si>
    <t>RWA161018-N-1</t>
  </si>
  <si>
    <t>PFF161019-N-1</t>
  </si>
  <si>
    <t>PLH161019-N-1</t>
  </si>
  <si>
    <t>PLT161019-N-1</t>
  </si>
  <si>
    <t>PPU161019-N-1</t>
  </si>
  <si>
    <t>&lt;0.1</t>
  </si>
  <si>
    <t>OSF161019-N-1</t>
  </si>
  <si>
    <t>OLP161019-N-1</t>
  </si>
  <si>
    <t>OPM161020-N-1</t>
  </si>
  <si>
    <t>OCO161020-N-1</t>
  </si>
  <si>
    <t>OMM161020-N-1</t>
  </si>
  <si>
    <t>OUB161020-N-1</t>
  </si>
  <si>
    <t>OPB161020-N-1</t>
  </si>
  <si>
    <t>OPP161020-N-1</t>
  </si>
  <si>
    <t>RPO161101-N-1</t>
  </si>
  <si>
    <t>RKS161101-N-1</t>
  </si>
  <si>
    <t>RAB161101-N-1</t>
  </si>
  <si>
    <t>RCB161101-N-1</t>
  </si>
  <si>
    <t>RWA161101-N-1</t>
  </si>
  <si>
    <t>PFF161102-N-1</t>
  </si>
  <si>
    <t>PLH161102-N-1</t>
  </si>
  <si>
    <t>PLH161102-N-2</t>
  </si>
  <si>
    <t>PLT161102-N-1</t>
  </si>
  <si>
    <t>PPU161102-N-1</t>
  </si>
  <si>
    <t>OSF161102-N-1</t>
  </si>
  <si>
    <t>OLP161102-N-1</t>
  </si>
  <si>
    <t>OPM161103-N-1</t>
  </si>
  <si>
    <t>OCO161103-N-1</t>
  </si>
  <si>
    <t>OMM161103-N-1</t>
  </si>
  <si>
    <t>OUB161103-N-1</t>
  </si>
  <si>
    <t>OPB161103-N-1</t>
  </si>
  <si>
    <t>OPP161103-N-1</t>
  </si>
  <si>
    <t>RPO161115-N-1</t>
  </si>
  <si>
    <t>RKS161115-N-1</t>
  </si>
  <si>
    <t>RAB161115-N-1</t>
  </si>
  <si>
    <t>RCB161115-N-1</t>
  </si>
  <si>
    <t>RWA161115-N-1</t>
  </si>
  <si>
    <t>PFF161116-N-1</t>
  </si>
  <si>
    <t>PLH161116-N-1</t>
  </si>
  <si>
    <t>PLT161116-N-1</t>
  </si>
  <si>
    <t>PPU161116-N-1</t>
  </si>
  <si>
    <t>OSF161116-N-1</t>
  </si>
  <si>
    <t>OLP161116-N-1</t>
  </si>
  <si>
    <t>OPM161117-N-1</t>
  </si>
  <si>
    <t>OCO161117-N-1</t>
  </si>
  <si>
    <t>OCO161117-N-2</t>
  </si>
  <si>
    <t>OMM161117-N-1</t>
  </si>
  <si>
    <t>OUB161117-N-1</t>
  </si>
  <si>
    <t>OPB161117-N-1</t>
  </si>
  <si>
    <t>OPP161117-N-1</t>
  </si>
  <si>
    <t>RPO161129-N-1</t>
  </si>
  <si>
    <t>RKS161129-N-1</t>
  </si>
  <si>
    <t>RKS161129-N-2</t>
  </si>
  <si>
    <t>RAB161129-N-1</t>
  </si>
  <si>
    <t>RCB161129-N-1</t>
  </si>
  <si>
    <t>RWA161129-N-1</t>
  </si>
  <si>
    <t>PFF161130-N-1</t>
  </si>
  <si>
    <t>PLH161130-N-1</t>
  </si>
  <si>
    <t>PLT161130-N-1</t>
  </si>
  <si>
    <t>PPU161130-N-1</t>
  </si>
  <si>
    <t>OSF161130-N-1</t>
  </si>
  <si>
    <t>OLP161130-N-1</t>
  </si>
  <si>
    <t>OPM161201-N-1</t>
  </si>
  <si>
    <t>OCO161201-N-1</t>
  </si>
  <si>
    <t>OMM161201-N-1</t>
  </si>
  <si>
    <t>OUB161201-N-1</t>
  </si>
  <si>
    <t>OPB161201-N-1</t>
  </si>
  <si>
    <t>OPP161201-N-1</t>
  </si>
  <si>
    <t>RPO161213-N-1</t>
  </si>
  <si>
    <t>RKS161213-N-1</t>
  </si>
  <si>
    <t>RAB161213-N-1</t>
  </si>
  <si>
    <t>RCB161213-N-1</t>
  </si>
  <si>
    <t>RWA161213-N-1</t>
  </si>
  <si>
    <t>PFF161214-N-1</t>
  </si>
  <si>
    <t>PLH161214-N-1</t>
  </si>
  <si>
    <t>PLT161214-N-1</t>
  </si>
  <si>
    <t>PLT161214-N-2</t>
  </si>
  <si>
    <t>PPU161214-N-1</t>
  </si>
  <si>
    <t>OSF161214-N-1</t>
  </si>
  <si>
    <t>OLP161214-N-1</t>
  </si>
  <si>
    <t>OPM161215-N-1</t>
  </si>
  <si>
    <t>OCO161215-N-1</t>
  </si>
  <si>
    <t>OMM161215-N-1</t>
  </si>
  <si>
    <t>OUB161215-N-1</t>
  </si>
  <si>
    <t>OPB161215-N-1</t>
  </si>
  <si>
    <t>OPP161215-N-1</t>
  </si>
  <si>
    <t>RPO170103-N-1</t>
  </si>
  <si>
    <t>RKS170103-N-1</t>
  </si>
  <si>
    <t>RAB170103-N-1</t>
  </si>
  <si>
    <t>RAB170103-N-2</t>
  </si>
  <si>
    <t>RCB170103-N-1</t>
  </si>
  <si>
    <t>RWA170103-N-1</t>
  </si>
  <si>
    <t>PFF170104-N-1</t>
  </si>
  <si>
    <t>PLH170104-N-1</t>
  </si>
  <si>
    <t>PLT170104-N-1</t>
  </si>
  <si>
    <t>PPU170104-N-1</t>
  </si>
  <si>
    <t>OSF170104-N-1</t>
  </si>
  <si>
    <t>OLP170104-N-1</t>
  </si>
  <si>
    <t>OPM170105-N-1</t>
  </si>
  <si>
    <t>OCO170105-N-1</t>
  </si>
  <si>
    <t>OMM170105-N-1</t>
  </si>
  <si>
    <t>OUB170105-N-1</t>
  </si>
  <si>
    <t>OPB170105-N-1</t>
  </si>
  <si>
    <t>OPP170105-N-1</t>
  </si>
  <si>
    <t>RPO170124-N-1</t>
  </si>
  <si>
    <t>RKS170124-N-1</t>
  </si>
  <si>
    <t>RAB170124-N-1</t>
  </si>
  <si>
    <t>RCB170124-N-1</t>
  </si>
  <si>
    <t>RWA170124-N-1</t>
  </si>
  <si>
    <t>PFF170125-N-1</t>
  </si>
  <si>
    <t>PLH170125-N-1</t>
  </si>
  <si>
    <t>PLT170125-N-1</t>
  </si>
  <si>
    <t>PPU170125-N-1</t>
  </si>
  <si>
    <t>OSF170125-N-1</t>
  </si>
  <si>
    <t>OLP170125-N-1</t>
  </si>
  <si>
    <t>OPM170126-N-1</t>
  </si>
  <si>
    <t>OCO170126-N-1</t>
  </si>
  <si>
    <t>OMM170126-N-1</t>
  </si>
  <si>
    <t>OUB170126-N-1</t>
  </si>
  <si>
    <t>OPB170126-N-1</t>
  </si>
  <si>
    <t>OPP170126-N-1</t>
  </si>
  <si>
    <t>RPO170214-N-1</t>
  </si>
  <si>
    <t>RKS170214-N-1</t>
  </si>
  <si>
    <t>RAB170214-N-1</t>
  </si>
  <si>
    <t>RCB170214-N-1</t>
  </si>
  <si>
    <t>RWA170214-N-1</t>
  </si>
  <si>
    <t>PFF170215-N-1</t>
  </si>
  <si>
    <t>PLH170215-N-1</t>
  </si>
  <si>
    <t>PLT170215-N-1</t>
  </si>
  <si>
    <t>PPU170215-N-1</t>
  </si>
  <si>
    <t>OSF170217-N-1</t>
  </si>
  <si>
    <t>OSF170217-N-2</t>
  </si>
  <si>
    <t>OLP170215-N-1</t>
  </si>
  <si>
    <t>OPM170217-N-1</t>
  </si>
  <si>
    <t>OCO170217-N-1</t>
  </si>
  <si>
    <t>OMM170217-N-1</t>
  </si>
  <si>
    <t>OUB170217-N-1</t>
  </si>
  <si>
    <t>OPB170217-N-1</t>
  </si>
  <si>
    <t>OPP170217-N-1</t>
  </si>
  <si>
    <t>RNS170214-N-1</t>
  </si>
  <si>
    <t>RPO170307-N-1</t>
  </si>
  <si>
    <t>RKS170307-N-1</t>
  </si>
  <si>
    <t>RAB170307-N-1</t>
  </si>
  <si>
    <t>RAB170307-N-2</t>
  </si>
  <si>
    <t>RCB170307-N-1</t>
  </si>
  <si>
    <t>RWA170307-N-1</t>
  </si>
  <si>
    <t>PFF170308-N-1</t>
  </si>
  <si>
    <t>PLH170308-N-1</t>
  </si>
  <si>
    <t>PLT170308-N-1</t>
  </si>
  <si>
    <t>PPU170308-N-1</t>
  </si>
  <si>
    <t>OSF170308-N-1</t>
  </si>
  <si>
    <t>OLP170308-N-1</t>
  </si>
  <si>
    <t>OPM170309-N-1</t>
  </si>
  <si>
    <t>OCO170309-N-1</t>
  </si>
  <si>
    <t>OMM170309-N-1</t>
  </si>
  <si>
    <t>OUB170309-N-1</t>
  </si>
  <si>
    <t>OUB170309-N-2</t>
  </si>
  <si>
    <t>OPB170309-N-1</t>
  </si>
  <si>
    <t>OPP170309-N-1</t>
  </si>
  <si>
    <t>RNS170307-N-1</t>
  </si>
  <si>
    <t>RPO170328-N-1</t>
  </si>
  <si>
    <t>RKS170328-N-1</t>
  </si>
  <si>
    <t>RAB170328-N-1</t>
  </si>
  <si>
    <t>RCB170328-N-1</t>
  </si>
  <si>
    <t>RWA170328-N-1</t>
  </si>
  <si>
    <t>PFF170329-N-1</t>
  </si>
  <si>
    <t>PLH170329-N-1</t>
  </si>
  <si>
    <t>PLT170329-N-1</t>
  </si>
  <si>
    <t>PPU170329-N-1</t>
  </si>
  <si>
    <t>OSF170329N-1</t>
  </si>
  <si>
    <t>OLP170329-N-1</t>
  </si>
  <si>
    <t>OPM170330-N-1</t>
  </si>
  <si>
    <t>OCO170330-N-1</t>
  </si>
  <si>
    <t>OMM170330-N-1</t>
  </si>
  <si>
    <t>OUB170330-N-1</t>
  </si>
  <si>
    <t>OPB170330-N-1</t>
  </si>
  <si>
    <t>OPP170330-N-1</t>
  </si>
  <si>
    <t>RNS170328-N-1</t>
  </si>
  <si>
    <t>RPO170418-N-1</t>
  </si>
  <si>
    <t>RKS170418-N-1</t>
  </si>
  <si>
    <t>RAB170418-N-1</t>
  </si>
  <si>
    <t>RCB170418-N-1</t>
  </si>
  <si>
    <t>RWA170418-N-1</t>
  </si>
  <si>
    <t>PFF170419-N-1</t>
  </si>
  <si>
    <t>PLH170419-N-1</t>
  </si>
  <si>
    <t>PLT170419-N-1</t>
  </si>
  <si>
    <t>PPU170419-N-1</t>
  </si>
  <si>
    <t>PPU170419-N-2</t>
  </si>
  <si>
    <t>OSF170419-N-1</t>
  </si>
  <si>
    <t>OLP170419-N-1</t>
  </si>
  <si>
    <t>OPM170420-N-1</t>
  </si>
  <si>
    <t>OCO170420-N-1</t>
  </si>
  <si>
    <t>OMM170420-N-1</t>
  </si>
  <si>
    <t>OUB170420-N-1</t>
  </si>
  <si>
    <t>OPB170420-N-1</t>
  </si>
  <si>
    <t>OPP170420-N-1</t>
  </si>
  <si>
    <t>RNS170418-N-1</t>
  </si>
  <si>
    <t>RPO170509-N-1</t>
  </si>
  <si>
    <t>RKS170509-N-1</t>
  </si>
  <si>
    <t>RAB170509-N-1</t>
  </si>
  <si>
    <t>RCB170509-N-1</t>
  </si>
  <si>
    <t>RWA170509-N-1</t>
  </si>
  <si>
    <t>PFF170510-N-1</t>
  </si>
  <si>
    <t>PLH170510-N-1</t>
  </si>
  <si>
    <t>PLT170510-N-1</t>
  </si>
  <si>
    <t>PPU170510-N-1</t>
  </si>
  <si>
    <t>OSF170510N-1</t>
  </si>
  <si>
    <t>OLP170510-N-1</t>
  </si>
  <si>
    <t>OPM170511-N-1</t>
  </si>
  <si>
    <t>OCO170511-N-1</t>
  </si>
  <si>
    <t>OMM170511-N-1</t>
  </si>
  <si>
    <t>OUB170511-N-1</t>
  </si>
  <si>
    <t>OPB170511-N-1</t>
  </si>
  <si>
    <t>OPB170511-N-2</t>
  </si>
  <si>
    <t>OPP170511-N-1</t>
  </si>
  <si>
    <t>RNS170509-N-1</t>
  </si>
  <si>
    <t>RPO170530-N-1</t>
  </si>
  <si>
    <t>RKS170530-N-1</t>
  </si>
  <si>
    <t>RAB170530-N-1</t>
  </si>
  <si>
    <t>RCB170530-N-1</t>
  </si>
  <si>
    <t>RWA170530-N-1</t>
  </si>
  <si>
    <t>RWA170530-N-2</t>
  </si>
  <si>
    <t>PFF170531-N-1</t>
  </si>
  <si>
    <t>PLH170531-N-1</t>
  </si>
  <si>
    <t>PLT170531-N-1</t>
  </si>
  <si>
    <t>PPU170531-N-1</t>
  </si>
  <si>
    <t>OSF170531N-1</t>
  </si>
  <si>
    <t>OLP170531-N-1</t>
  </si>
  <si>
    <t>OPM170601-N-1</t>
  </si>
  <si>
    <t>OCO170601-N-1</t>
  </si>
  <si>
    <t>OMM170601-N-1</t>
  </si>
  <si>
    <t>OUB170601-N-1</t>
  </si>
  <si>
    <t>OPB170601-N-1</t>
  </si>
  <si>
    <t>OPP170601-N-1</t>
  </si>
  <si>
    <t>RNS170530-N-1</t>
  </si>
  <si>
    <t>RNS170620-N-1</t>
  </si>
  <si>
    <t>RPO170620-N-1</t>
  </si>
  <si>
    <t>RKS170620-N-1</t>
  </si>
  <si>
    <t>RAB170620-N-1</t>
  </si>
  <si>
    <t>RCB170620-N-1</t>
  </si>
  <si>
    <t>RWA170620-N-1</t>
  </si>
  <si>
    <t>PFF170621-N-1</t>
  </si>
  <si>
    <t>PLH170621-N-1</t>
  </si>
  <si>
    <t>PLT170621-N-1</t>
  </si>
  <si>
    <t>PPU170621-N-1</t>
  </si>
  <si>
    <t>OLP170621-N-1</t>
  </si>
  <si>
    <t>OSF170621-N-1</t>
  </si>
  <si>
    <t>OPM170622-N-1</t>
  </si>
  <si>
    <t>OCO170622-N-1</t>
  </si>
  <si>
    <t>OMM170622-N-1</t>
  </si>
  <si>
    <t>OUB170622-N-1</t>
  </si>
  <si>
    <t>OPB170622-N-1</t>
  </si>
  <si>
    <t>OPP170622-N-1</t>
  </si>
  <si>
    <t>RHL170622-N-1</t>
  </si>
  <si>
    <t>RMO170622-N-1</t>
  </si>
  <si>
    <t>RFN170623-N-1</t>
  </si>
  <si>
    <t>RON170623-N-1</t>
  </si>
  <si>
    <t>RFS170623-N-1</t>
  </si>
  <si>
    <t>RKO170623-N-1</t>
  </si>
  <si>
    <t>RNS170711-N-1</t>
  </si>
  <si>
    <t>RPO170711-N-1</t>
  </si>
  <si>
    <t>RKS170711-N-1</t>
  </si>
  <si>
    <t>RAB170711-N-1</t>
  </si>
  <si>
    <t>RCB170711-N-1</t>
  </si>
  <si>
    <t>RWA170711-N-1</t>
  </si>
  <si>
    <t>PFF170712-N-1</t>
  </si>
  <si>
    <t>PLH170712-N-1</t>
  </si>
  <si>
    <t>PLT170712-N-1</t>
  </si>
  <si>
    <t>PPU170712-N-1</t>
  </si>
  <si>
    <t>OLP170712-N-1</t>
  </si>
  <si>
    <t>OSF170712-N-1</t>
  </si>
  <si>
    <t>OPM170713-N-1</t>
  </si>
  <si>
    <t>OCO170713-N-1</t>
  </si>
  <si>
    <t>OMM170713-N-1</t>
  </si>
  <si>
    <t>OUB170713-N-1</t>
  </si>
  <si>
    <t>OPB170713-N-1</t>
  </si>
  <si>
    <t>OPP170713-N-1</t>
  </si>
  <si>
    <t>RHL170714-N-1</t>
  </si>
  <si>
    <t>RFN170714-N-1</t>
  </si>
  <si>
    <t>RON170714-N-1</t>
  </si>
  <si>
    <t>RFS170714-N-1</t>
  </si>
  <si>
    <t>RKO170714-N-1</t>
  </si>
  <si>
    <t>RKV170714-N-1</t>
  </si>
  <si>
    <t>RNS170801-N-1</t>
  </si>
  <si>
    <t>RPO170801-N-1</t>
  </si>
  <si>
    <t>RKS170801-N-1</t>
  </si>
  <si>
    <t>RAB170801-N-1</t>
  </si>
  <si>
    <t>RCB170801-N-1</t>
  </si>
  <si>
    <t>RWA170801-N-1</t>
  </si>
  <si>
    <t>PFF170802-N-1</t>
  </si>
  <si>
    <t>PLH170802-N-1</t>
  </si>
  <si>
    <t>PLT170802-N-1</t>
  </si>
  <si>
    <t>PPU170802-N-1</t>
  </si>
  <si>
    <t>OLP170802-N-1</t>
  </si>
  <si>
    <t>OSF170802-N-1</t>
  </si>
  <si>
    <t>OPM170803-N-1</t>
  </si>
  <si>
    <t>OCO170803-N-1</t>
  </si>
  <si>
    <t>OMM170803-N-1</t>
  </si>
  <si>
    <t>OUB170803-N-1</t>
  </si>
  <si>
    <t>OPB170803-N-1</t>
  </si>
  <si>
    <t>OPP170803-N-1</t>
  </si>
  <si>
    <t>RHL170804-N-1</t>
  </si>
  <si>
    <t>RFN170804-N-1</t>
  </si>
  <si>
    <t>RON170804-N-1</t>
  </si>
  <si>
    <t>RFS170804-N-1</t>
  </si>
  <si>
    <t>RKO170804-N-1</t>
  </si>
  <si>
    <t>RKV170804-N-1</t>
  </si>
  <si>
    <t>RFS170804-N-2</t>
  </si>
  <si>
    <t>RNS170822-N-1</t>
  </si>
  <si>
    <t>RPO170822-N-1</t>
  </si>
  <si>
    <t>RKS170822-N-1</t>
  </si>
  <si>
    <t>RAB170822-N-1</t>
  </si>
  <si>
    <t>RCB170822-N-1</t>
  </si>
  <si>
    <t>RWA170822-N-1</t>
  </si>
  <si>
    <t>PFF170823-N-1</t>
  </si>
  <si>
    <t>PLH170823-N-1</t>
  </si>
  <si>
    <t>PLT170823-N-1</t>
  </si>
  <si>
    <t>PPU170823-N-1</t>
  </si>
  <si>
    <t>OLP170823-N-1</t>
  </si>
  <si>
    <t>OSF170823-N-1</t>
  </si>
  <si>
    <t>OPM170824-N-1</t>
  </si>
  <si>
    <t>OCO170824-N-1</t>
  </si>
  <si>
    <t>OMM170824-N-1</t>
  </si>
  <si>
    <t>OUB170824-N-1</t>
  </si>
  <si>
    <t>OPB170824-N-1</t>
  </si>
  <si>
    <t>OPP170824-N-1</t>
  </si>
  <si>
    <t>RHL170825-N-1</t>
  </si>
  <si>
    <t>RFN170825-N-1</t>
  </si>
  <si>
    <t>RON170825-N-1</t>
  </si>
  <si>
    <t>RFS170825-N-1</t>
  </si>
  <si>
    <t>RKO170825-N-1</t>
  </si>
  <si>
    <t>RKV170825-N-1</t>
  </si>
  <si>
    <t>RFN170825-N-2</t>
  </si>
  <si>
    <t>RNS170912-N-1</t>
  </si>
  <si>
    <t>RPO170912-N-1</t>
  </si>
  <si>
    <t>RKS170912-N-1</t>
  </si>
  <si>
    <t>RAB170912-N-1</t>
  </si>
  <si>
    <t>RCB170912-N-1</t>
  </si>
  <si>
    <t>RWA170912-N-1</t>
  </si>
  <si>
    <t>PFF170913-N-1</t>
  </si>
  <si>
    <t>PLH170913-N-1</t>
  </si>
  <si>
    <t>PLT170913-N-1</t>
  </si>
  <si>
    <t>OLP170913-N-1</t>
  </si>
  <si>
    <t>OSF170913-N-1</t>
  </si>
  <si>
    <t>OPM170914-N-1</t>
  </si>
  <si>
    <t>OCO170914-N-1</t>
  </si>
  <si>
    <t>OMM170914-N-1</t>
  </si>
  <si>
    <t>OUB170914-N-1</t>
  </si>
  <si>
    <t>OPB170914-N-1</t>
  </si>
  <si>
    <t>OPP170914-N-1</t>
  </si>
  <si>
    <t>RHL170915-N-1</t>
  </si>
  <si>
    <t>RFN170915-N-1</t>
  </si>
  <si>
    <t>RON170915-N-1</t>
  </si>
  <si>
    <t>RFS170915-N-1</t>
  </si>
  <si>
    <t>RKO170915-N-1</t>
  </si>
  <si>
    <t>RKV170915-N-1</t>
  </si>
  <si>
    <t>RKO170915-N-2</t>
  </si>
  <si>
    <t>RNS171003-N-1</t>
  </si>
  <si>
    <t>RPO171003-N-1</t>
  </si>
  <si>
    <t>RKS171003-N-1</t>
  </si>
  <si>
    <t>RAB171003-N-1</t>
  </si>
  <si>
    <t>RCB171003-N-1</t>
  </si>
  <si>
    <t>RWA171003-N-1</t>
  </si>
  <si>
    <t>PFF171004-N-1</t>
  </si>
  <si>
    <t>PLH171004-N-1</t>
  </si>
  <si>
    <t>PLT171004-N-1</t>
  </si>
  <si>
    <t>PPU171004-N-1</t>
  </si>
  <si>
    <t>OLP171004-N-1</t>
  </si>
  <si>
    <t>OSF171004-N-1</t>
  </si>
  <si>
    <t>OPM171005-N-1</t>
  </si>
  <si>
    <t>OCO171005-N-1</t>
  </si>
  <si>
    <t>OMM171005-N-1</t>
  </si>
  <si>
    <t>OUB171005-N-1</t>
  </si>
  <si>
    <t>OPB171005-N-1</t>
  </si>
  <si>
    <t>OPP171005-N-1</t>
  </si>
  <si>
    <t>RHL171006-N-1</t>
  </si>
  <si>
    <t>RFN171006-N-1</t>
  </si>
  <si>
    <t>RON171006-N-1</t>
  </si>
  <si>
    <t>RFS171006-N-1</t>
  </si>
  <si>
    <t>RKO171006-N-1</t>
  </si>
  <si>
    <t>RKV171006-N-1</t>
  </si>
  <si>
    <t>RKV171006-N-2</t>
  </si>
  <si>
    <t>RNS171024-N-1</t>
  </si>
  <si>
    <t>RPO171024-N-1</t>
  </si>
  <si>
    <t>RKS171024-N-1</t>
  </si>
  <si>
    <t>RAB171024-N-1</t>
  </si>
  <si>
    <t>RCB171024-N-1</t>
  </si>
  <si>
    <t>RWA171024-N-1</t>
  </si>
  <si>
    <t>PFF171025-N-1</t>
  </si>
  <si>
    <t>PLH171025-N-1</t>
  </si>
  <si>
    <t>PLT171025-N-1</t>
  </si>
  <si>
    <t>PPU171025-N-1</t>
  </si>
  <si>
    <t>OLP171025-N-1</t>
  </si>
  <si>
    <t>OSF171025-N-1</t>
  </si>
  <si>
    <t>OPM171026-N-1</t>
  </si>
  <si>
    <t>OCO171026-N-1</t>
  </si>
  <si>
    <t>OMM171026-N-1</t>
  </si>
  <si>
    <t>OUB171026-N-1</t>
  </si>
  <si>
    <t>OPB171026-N-1</t>
  </si>
  <si>
    <t>OPP171026-N-1</t>
  </si>
  <si>
    <t>RHL171027-N-1</t>
  </si>
  <si>
    <t>RFN171027-N-1</t>
  </si>
  <si>
    <t>RON171027-N-1</t>
  </si>
  <si>
    <t>RFS171027-N-1</t>
  </si>
  <si>
    <t>RKO171027-N-1</t>
  </si>
  <si>
    <t>RKV171027-N-1</t>
  </si>
  <si>
    <t>RHL171027-N-2</t>
  </si>
  <si>
    <t>RNS171114-N-1</t>
  </si>
  <si>
    <t>RPO171114-N-1</t>
  </si>
  <si>
    <t>RKS171114-N-1</t>
  </si>
  <si>
    <t>RAB171114-N-1</t>
  </si>
  <si>
    <t>RCB171114-N-1</t>
  </si>
  <si>
    <t>RWA171114-N-1</t>
  </si>
  <si>
    <t>PFF171115-N-1</t>
  </si>
  <si>
    <t>PLH171115-N-1</t>
  </si>
  <si>
    <t>PLT171115-N-1</t>
  </si>
  <si>
    <t>PPU171115-N-1</t>
  </si>
  <si>
    <t>OLP171115-N-1</t>
  </si>
  <si>
    <t>OSF171115-N-1</t>
  </si>
  <si>
    <t>OPM171116-N-1</t>
  </si>
  <si>
    <t>OCO171116-N-1</t>
  </si>
  <si>
    <t>OMM171116-N-1</t>
  </si>
  <si>
    <t>OUB171116-N-1</t>
  </si>
  <si>
    <t>OPB171116-N-1</t>
  </si>
  <si>
    <t>OPP171116-N-1</t>
  </si>
  <si>
    <t>RHL171117-N-1</t>
  </si>
  <si>
    <t>RFN171117-N-1</t>
  </si>
  <si>
    <t>RON171117-N-1</t>
  </si>
  <si>
    <t>RFS171117-N-1</t>
  </si>
  <si>
    <t>RKO171117-N-1</t>
  </si>
  <si>
    <t>RKV171117-N-1</t>
  </si>
  <si>
    <t>RFS171117-N-2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</si>
</sst>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1" x14ac:knownFonts="1">
    <font>
      <sz val="11"/>
      <color theme="1"/>
      <name val="Calibri"/>
      <family val="2"/>
      <scheme val="minor"/>
    </font>
    <font>
      <sz val="11"/>
      <color theme="1"/>
      <name val="Calibri"/>
      <family val="2"/>
      <scheme val="minor"/>
    </font>
    <font>
      <sz val="10"/>
      <color theme="1"/>
      <name val="Arial"/>
      <family val="2"/>
    </font>
    <font>
      <b/>
      <sz val="10"/>
      <name val="Arial"/>
      <family val="2"/>
    </font>
    <font>
      <b/>
      <sz val="10"/>
      <name val="Verdana"/>
      <family val="2"/>
    </font>
    <font>
      <sz val="10"/>
      <name val="Arial"/>
      <family val="2"/>
    </font>
    <font>
      <sz val="8"/>
      <name val="Arial"/>
      <family val="2"/>
    </font>
    <font>
      <sz val="8"/>
      <color rgb="FF0000FF"/>
      <name val="Arial"/>
      <family val="2"/>
    </font>
    <font>
      <sz val="10"/>
      <color rgb="FF3F3F76"/>
      <name val="Calibri"/>
      <family val="2"/>
      <scheme val="minor"/>
    </font>
    <font>
      <sz val="10"/>
      <name val="Verdana"/>
      <family val="2"/>
    </font>
    <font>
      <sz val="10"/>
      <name val="Verdana"/>
      <family val="2"/>
    </font>
  </fonts>
  <fills count="11">
    <fill>
      <patternFill patternType="none"/>
    </fill>
    <fill>
      <patternFill patternType="gray125"/>
    </fill>
    <fill>
      <patternFill patternType="solid">
        <fgColor rgb="FFFFFFCC"/>
      </patternFill>
    </fill>
    <fill>
      <patternFill patternType="solid">
        <fgColor theme="0" tint="-0.14999847407452621"/>
        <bgColor indexed="64"/>
      </patternFill>
    </fill>
    <fill>
      <patternFill patternType="solid">
        <fgColor indexed="43"/>
        <bgColor indexed="64"/>
      </patternFill>
    </fill>
    <fill>
      <patternFill patternType="solid">
        <fgColor indexed="13"/>
        <bgColor indexed="64"/>
      </patternFill>
    </fill>
    <fill>
      <patternFill patternType="solid">
        <fgColor theme="7" tint="-0.24994659260841701"/>
        <bgColor indexed="64"/>
      </patternFill>
    </fill>
    <fill>
      <patternFill patternType="solid">
        <fgColor indexed="47"/>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41"/>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auto="1"/>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22"/>
      </left>
      <right style="thin">
        <color indexed="22"/>
      </right>
      <top/>
      <bottom style="thin">
        <color indexed="22"/>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s>
  <cellStyleXfs count="16">
    <xf numFmtId="0" fontId="0" fillId="0" borderId="0"/>
    <xf numFmtId="0" fontId="5" fillId="0" borderId="0"/>
    <xf numFmtId="0" fontId="6" fillId="6" borderId="0">
      <alignment horizontal="center" vertical="center" wrapText="1"/>
    </xf>
    <xf numFmtId="2" fontId="7" fillId="7" borderId="10"/>
    <xf numFmtId="0" fontId="8" fillId="8" borderId="1" applyBorder="0"/>
    <xf numFmtId="0" fontId="5" fillId="0" borderId="0"/>
    <xf numFmtId="0" fontId="1" fillId="0" borderId="0"/>
    <xf numFmtId="0" fontId="1" fillId="0" borderId="0"/>
    <xf numFmtId="0" fontId="5" fillId="0" borderId="0"/>
    <xf numFmtId="0" fontId="5" fillId="0" borderId="0"/>
    <xf numFmtId="0" fontId="9" fillId="0" borderId="0"/>
    <xf numFmtId="0" fontId="10" fillId="0" borderId="0"/>
    <xf numFmtId="0" fontId="6" fillId="7" borderId="10"/>
    <xf numFmtId="0" fontId="1" fillId="2" borderId="2" applyNumberFormat="0" applyFont="0" applyAlignment="0" applyProtection="0"/>
    <xf numFmtId="164" fontId="6" fillId="9" borderId="11"/>
    <xf numFmtId="0" fontId="6" fillId="10" borderId="12">
      <alignment horizontal="center" vertical="top" wrapText="1"/>
    </xf>
  </cellStyleXfs>
  <cellXfs count="70">
    <xf numFmtId="0" fontId="0" fillId="0" borderId="0" xfId="0"/>
    <xf numFmtId="0" fontId="2" fillId="0" borderId="0" xfId="0" applyFont="1" applyAlignment="1">
      <alignment horizontal="center"/>
    </xf>
    <xf numFmtId="0" fontId="0" fillId="3" borderId="0" xfId="0" applyFill="1"/>
    <xf numFmtId="0" fontId="3" fillId="0" borderId="0" xfId="0" applyFont="1" applyAlignment="1">
      <alignment horizontal="center"/>
    </xf>
    <xf numFmtId="0" fontId="3" fillId="0" borderId="0" xfId="0" applyNumberFormat="1" applyFont="1" applyAlignment="1">
      <alignment horizontal="center"/>
    </xf>
    <xf numFmtId="0" fontId="3" fillId="3" borderId="0" xfId="0" applyNumberFormat="1" applyFont="1" applyFill="1" applyAlignment="1">
      <alignment horizontal="center"/>
    </xf>
    <xf numFmtId="0" fontId="4" fillId="0" borderId="3" xfId="0" applyFont="1" applyBorder="1" applyAlignment="1">
      <alignment horizontal="center" wrapText="1"/>
    </xf>
    <xf numFmtId="0" fontId="4" fillId="0" borderId="3" xfId="0" applyFont="1" applyFill="1" applyBorder="1" applyAlignment="1">
      <alignment horizontal="center"/>
    </xf>
    <xf numFmtId="0" fontId="4" fillId="0" borderId="3" xfId="0" applyFont="1" applyBorder="1" applyAlignment="1">
      <alignment horizontal="center"/>
    </xf>
    <xf numFmtId="0" fontId="3" fillId="0" borderId="0" xfId="0" applyFont="1" applyAlignment="1">
      <alignment horizontal="left"/>
    </xf>
    <xf numFmtId="0" fontId="5" fillId="0" borderId="0" xfId="0" applyFont="1" applyAlignment="1">
      <alignment horizontal="center"/>
    </xf>
    <xf numFmtId="0" fontId="5" fillId="0" borderId="0" xfId="0" applyFont="1" applyBorder="1" applyAlignment="1">
      <alignment horizontal="center"/>
    </xf>
    <xf numFmtId="14" fontId="5" fillId="0" borderId="0" xfId="0" applyNumberFormat="1" applyFont="1" applyAlignment="1">
      <alignment horizontal="center"/>
    </xf>
    <xf numFmtId="0" fontId="5" fillId="0" borderId="0" xfId="0" applyNumberFormat="1" applyFont="1" applyAlignment="1">
      <alignment horizontal="center"/>
    </xf>
    <xf numFmtId="0" fontId="5" fillId="3" borderId="0" xfId="0" applyNumberFormat="1" applyFont="1" applyFill="1" applyAlignment="1">
      <alignment horizontal="center"/>
    </xf>
    <xf numFmtId="2" fontId="5" fillId="0" borderId="0" xfId="0" applyNumberFormat="1" applyFont="1" applyAlignment="1">
      <alignment horizontal="center"/>
    </xf>
    <xf numFmtId="0" fontId="5" fillId="0" borderId="0" xfId="0" applyFont="1" applyAlignment="1">
      <alignment horizontal="left"/>
    </xf>
    <xf numFmtId="0" fontId="5" fillId="0" borderId="0" xfId="0" applyFont="1" applyAlignment="1">
      <alignment horizontal="left" wrapText="1"/>
    </xf>
    <xf numFmtId="2" fontId="5" fillId="4" borderId="0" xfId="0" applyNumberFormat="1" applyFont="1" applyFill="1" applyAlignment="1">
      <alignment horizontal="center"/>
    </xf>
    <xf numFmtId="0" fontId="0" fillId="0" borderId="4" xfId="0" applyBorder="1"/>
    <xf numFmtId="0" fontId="0" fillId="3" borderId="5" xfId="0" applyFill="1" applyBorder="1"/>
    <xf numFmtId="0" fontId="5" fillId="0" borderId="5" xfId="0" applyFont="1" applyBorder="1" applyAlignment="1">
      <alignment horizontal="center"/>
    </xf>
    <xf numFmtId="14" fontId="5" fillId="0" borderId="5" xfId="0" applyNumberFormat="1" applyFont="1" applyBorder="1" applyAlignment="1">
      <alignment horizontal="center"/>
    </xf>
    <xf numFmtId="0" fontId="2" fillId="0" borderId="5" xfId="0" applyFont="1" applyBorder="1" applyAlignment="1">
      <alignment horizontal="center"/>
    </xf>
    <xf numFmtId="0" fontId="5" fillId="0" borderId="5" xfId="0" applyNumberFormat="1" applyFont="1" applyBorder="1" applyAlignment="1">
      <alignment horizontal="center"/>
    </xf>
    <xf numFmtId="0" fontId="5" fillId="3" borderId="5" xfId="0" applyNumberFormat="1" applyFont="1" applyFill="1" applyBorder="1" applyAlignment="1">
      <alignment horizontal="center"/>
    </xf>
    <xf numFmtId="2" fontId="5" fillId="0" borderId="5" xfId="0" applyNumberFormat="1" applyFont="1" applyBorder="1" applyAlignment="1">
      <alignment horizontal="center"/>
    </xf>
    <xf numFmtId="0" fontId="5" fillId="0" borderId="5" xfId="0" applyFont="1" applyBorder="1" applyAlignment="1">
      <alignment horizontal="left"/>
    </xf>
    <xf numFmtId="0" fontId="0" fillId="0" borderId="6" xfId="0" applyBorder="1"/>
    <xf numFmtId="0" fontId="0" fillId="3" borderId="0" xfId="0" applyFill="1" applyBorder="1"/>
    <xf numFmtId="14" fontId="5" fillId="0" borderId="0" xfId="0" applyNumberFormat="1" applyFont="1" applyBorder="1" applyAlignment="1">
      <alignment horizontal="center"/>
    </xf>
    <xf numFmtId="0" fontId="2" fillId="0" borderId="0" xfId="0" applyFont="1" applyBorder="1" applyAlignment="1">
      <alignment horizontal="center"/>
    </xf>
    <xf numFmtId="0" fontId="5" fillId="0" borderId="0" xfId="0" applyNumberFormat="1" applyFont="1" applyBorder="1" applyAlignment="1">
      <alignment horizontal="center"/>
    </xf>
    <xf numFmtId="0" fontId="5" fillId="3" borderId="0" xfId="0" applyNumberFormat="1" applyFont="1" applyFill="1" applyBorder="1" applyAlignment="1">
      <alignment horizontal="center"/>
    </xf>
    <xf numFmtId="2" fontId="5" fillId="0" borderId="0" xfId="0" applyNumberFormat="1" applyFont="1" applyBorder="1" applyAlignment="1">
      <alignment horizontal="center"/>
    </xf>
    <xf numFmtId="0" fontId="5" fillId="0" borderId="0" xfId="0" applyFont="1" applyBorder="1" applyAlignment="1">
      <alignment horizontal="left" wrapText="1"/>
    </xf>
    <xf numFmtId="0" fontId="5" fillId="0" borderId="0" xfId="0" applyFont="1" applyBorder="1" applyAlignment="1">
      <alignment horizontal="left"/>
    </xf>
    <xf numFmtId="2" fontId="5" fillId="0" borderId="0" xfId="0" applyNumberFormat="1" applyFont="1" applyFill="1" applyBorder="1" applyAlignment="1">
      <alignment horizontal="center"/>
    </xf>
    <xf numFmtId="0" fontId="0" fillId="0" borderId="7" xfId="0" applyBorder="1"/>
    <xf numFmtId="0" fontId="0" fillId="3" borderId="8" xfId="0" applyFill="1" applyBorder="1"/>
    <xf numFmtId="0" fontId="5" fillId="0" borderId="8" xfId="0" applyFont="1" applyBorder="1" applyAlignment="1">
      <alignment horizontal="center"/>
    </xf>
    <xf numFmtId="14" fontId="5" fillId="0" borderId="8" xfId="0" applyNumberFormat="1" applyFont="1" applyBorder="1" applyAlignment="1">
      <alignment horizontal="center"/>
    </xf>
    <xf numFmtId="0" fontId="2" fillId="0" borderId="8" xfId="0" applyFont="1" applyBorder="1" applyAlignment="1">
      <alignment horizontal="center"/>
    </xf>
    <xf numFmtId="0" fontId="5" fillId="0" borderId="8" xfId="0" applyNumberFormat="1" applyFont="1" applyBorder="1" applyAlignment="1">
      <alignment horizontal="center"/>
    </xf>
    <xf numFmtId="0" fontId="5" fillId="3" borderId="8" xfId="0" applyNumberFormat="1" applyFont="1" applyFill="1" applyBorder="1" applyAlignment="1">
      <alignment horizontal="center"/>
    </xf>
    <xf numFmtId="2" fontId="5" fillId="0" borderId="8" xfId="0" applyNumberFormat="1" applyFont="1" applyBorder="1" applyAlignment="1">
      <alignment horizontal="center"/>
    </xf>
    <xf numFmtId="0" fontId="5" fillId="0" borderId="8" xfId="0" applyFont="1" applyBorder="1" applyAlignment="1">
      <alignment horizontal="left" wrapText="1"/>
    </xf>
    <xf numFmtId="2" fontId="5" fillId="4" borderId="0" xfId="0" applyNumberFormat="1" applyFont="1" applyFill="1" applyBorder="1" applyAlignment="1">
      <alignment horizontal="center"/>
    </xf>
    <xf numFmtId="0" fontId="5" fillId="5" borderId="0" xfId="0" applyFont="1" applyFill="1" applyBorder="1" applyAlignment="1">
      <alignment horizontal="left"/>
    </xf>
    <xf numFmtId="0" fontId="5" fillId="0" borderId="9" xfId="0" applyFont="1" applyBorder="1" applyAlignment="1">
      <alignment horizontal="center"/>
    </xf>
    <xf numFmtId="2" fontId="5" fillId="4" borderId="8" xfId="0" applyNumberFormat="1" applyFont="1" applyFill="1" applyBorder="1" applyAlignment="1">
      <alignment horizontal="center"/>
    </xf>
    <xf numFmtId="0" fontId="0" fillId="0" borderId="0" xfId="0" applyBorder="1"/>
    <xf numFmtId="0" fontId="5" fillId="5" borderId="0" xfId="0" applyFont="1" applyFill="1" applyAlignment="1">
      <alignment horizontal="left"/>
    </xf>
    <xf numFmtId="14" fontId="2" fillId="0" borderId="0" xfId="0" applyNumberFormat="1" applyFont="1" applyAlignment="1">
      <alignment horizontal="center"/>
    </xf>
    <xf numFmtId="0" fontId="2" fillId="0" borderId="0" xfId="0" applyNumberFormat="1" applyFont="1" applyAlignment="1">
      <alignment horizontal="center"/>
    </xf>
    <xf numFmtId="0" fontId="2" fillId="3" borderId="0" xfId="0" applyNumberFormat="1" applyFont="1" applyFill="1" applyAlignment="1">
      <alignment horizontal="center"/>
    </xf>
    <xf numFmtId="2" fontId="2" fillId="0" borderId="0" xfId="0" applyNumberFormat="1" applyFont="1" applyAlignment="1">
      <alignment horizontal="center"/>
    </xf>
    <xf numFmtId="0" fontId="2" fillId="0" borderId="0" xfId="0" applyFont="1" applyAlignment="1">
      <alignment horizontal="left"/>
    </xf>
    <xf numFmtId="2" fontId="5" fillId="0" borderId="0" xfId="1" applyNumberFormat="1" applyAlignment="1">
      <alignment horizontal="center"/>
    </xf>
    <xf numFmtId="0" fontId="0" fillId="0" borderId="8" xfId="0" applyBorder="1"/>
    <xf numFmtId="14" fontId="2" fillId="0" borderId="8" xfId="0" applyNumberFormat="1" applyFont="1" applyBorder="1" applyAlignment="1">
      <alignment horizontal="center"/>
    </xf>
    <xf numFmtId="0" fontId="2" fillId="0" borderId="8" xfId="0" applyNumberFormat="1" applyFont="1" applyBorder="1" applyAlignment="1">
      <alignment horizontal="center"/>
    </xf>
    <xf numFmtId="0" fontId="2" fillId="3" borderId="8" xfId="0" applyNumberFormat="1" applyFont="1" applyFill="1" applyBorder="1" applyAlignment="1">
      <alignment horizontal="center"/>
    </xf>
    <xf numFmtId="2" fontId="2" fillId="0" borderId="8" xfId="0" applyNumberFormat="1" applyFont="1" applyBorder="1" applyAlignment="1">
      <alignment horizontal="center"/>
    </xf>
    <xf numFmtId="0" fontId="2" fillId="0" borderId="8" xfId="0" applyFont="1" applyBorder="1" applyAlignment="1">
      <alignment horizontal="left"/>
    </xf>
    <xf numFmtId="1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3" borderId="0" xfId="0" applyNumberFormat="1" applyFont="1" applyFill="1" applyBorder="1" applyAlignment="1">
      <alignment horizontal="center"/>
    </xf>
    <xf numFmtId="2" fontId="2" fillId="0" borderId="0" xfId="0" applyNumberFormat="1" applyFont="1" applyBorder="1" applyAlignment="1">
      <alignment horizontal="center"/>
    </xf>
    <xf numFmtId="0" fontId="2" fillId="0" borderId="0" xfId="0" applyFont="1" applyBorder="1" applyAlignment="1">
      <alignment horizontal="left"/>
    </xf>
  </cellXfs>
  <cellStyles count="16">
    <cellStyle name="EPA_Info" xfId="2"/>
    <cellStyle name="Hui No entry" xfId="3"/>
    <cellStyle name="InputData" xfId="4"/>
    <cellStyle name="Normal" xfId="0" builtinId="0"/>
    <cellStyle name="Normal 2" xfId="5"/>
    <cellStyle name="Normal 2 2" xfId="6"/>
    <cellStyle name="Normal 2 3" xfId="7"/>
    <cellStyle name="Normal 3" xfId="8"/>
    <cellStyle name="Normal 4" xfId="9"/>
    <cellStyle name="Normal 5" xfId="10"/>
    <cellStyle name="Normal 6" xfId="1"/>
    <cellStyle name="Normal 7" xfId="11"/>
    <cellStyle name="Normal Hui" xfId="12"/>
    <cellStyle name="Note 2" xfId="13"/>
    <cellStyle name="QA" xfId="14"/>
    <cellStyle name="Style 1" xfId="15"/>
  </cellStyles>
  <dxfs count="6">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6"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falinski/Dropbox/2.%20TNC/Hui%20O%20Ka%20Wai%20Ola%20Database/EPA%20WQX%20Upload/May%202017/Physical-Chemical_May2017_032817.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onLocationSheet"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falinski/Dropbox/2.%20TNC/Hui%20O%20Ka%20Wai%20Ola%20Database/Data%20-%20Nutrient/Master_Nutri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xport"/>
      <sheetName val="Projects"/>
      <sheetName val="Monitoring Locations"/>
      <sheetName val="Results"/>
      <sheetName val="Allowed Values - Monitoring Loc"/>
      <sheetName val="Allowed Values - Results"/>
      <sheetName val="Characteristics"/>
      <sheetName val="Analytical Methods"/>
      <sheetName val="Units of Measure"/>
      <sheetName val="Analytical &amp; Collection Methods"/>
      <sheetName val="Sheet1"/>
    </sheetNames>
    <sheetDataSet>
      <sheetData sheetId="0"/>
      <sheetData sheetId="1"/>
      <sheetData sheetId="2">
        <row r="1">
          <cell r="A1" t="str">
            <v>Project ID</v>
          </cell>
        </row>
        <row r="2">
          <cell r="A2" t="str">
            <v>HUI_PCHEM</v>
          </cell>
        </row>
        <row r="3">
          <cell r="A3">
            <v>0</v>
          </cell>
        </row>
        <row r="4">
          <cell r="A4">
            <v>0</v>
          </cell>
        </row>
        <row r="5">
          <cell r="A5">
            <v>0</v>
          </cell>
        </row>
        <row r="6">
          <cell r="A6">
            <v>0</v>
          </cell>
        </row>
        <row r="7">
          <cell r="A7">
            <v>0</v>
          </cell>
        </row>
        <row r="8">
          <cell r="A8">
            <v>0</v>
          </cell>
        </row>
        <row r="9">
          <cell r="A9">
            <v>0</v>
          </cell>
        </row>
      </sheetData>
      <sheetData sheetId="3">
        <row r="2">
          <cell r="A2" t="str">
            <v>HBW</v>
          </cell>
        </row>
        <row r="3">
          <cell r="A3" t="str">
            <v>HHC</v>
          </cell>
        </row>
        <row r="4">
          <cell r="A4" t="str">
            <v>HPV</v>
          </cell>
        </row>
        <row r="5">
          <cell r="A5" t="str">
            <v>HRR</v>
          </cell>
        </row>
        <row r="6">
          <cell r="A6" t="str">
            <v>HKC</v>
          </cell>
        </row>
        <row r="7">
          <cell r="A7" t="str">
            <v>HIW</v>
          </cell>
        </row>
        <row r="8">
          <cell r="A8" t="str">
            <v>HLD</v>
          </cell>
        </row>
        <row r="9">
          <cell r="A9" t="str">
            <v>KWF</v>
          </cell>
        </row>
        <row r="10">
          <cell r="A10" t="str">
            <v>KKR</v>
          </cell>
        </row>
        <row r="11">
          <cell r="A11" t="str">
            <v>KKE</v>
          </cell>
        </row>
        <row r="12">
          <cell r="A12" t="str">
            <v>KSB</v>
          </cell>
        </row>
        <row r="13">
          <cell r="A13" t="str">
            <v>KWH</v>
          </cell>
        </row>
        <row r="14">
          <cell r="A14" t="str">
            <v>SPE</v>
          </cell>
        </row>
        <row r="15">
          <cell r="A15" t="str">
            <v>SKB</v>
          </cell>
        </row>
        <row r="16">
          <cell r="A16" t="str">
            <v>SMB</v>
          </cell>
        </row>
        <row r="17">
          <cell r="A17" t="str">
            <v>SHE</v>
          </cell>
        </row>
        <row r="18">
          <cell r="A18" t="str">
            <v>SHW</v>
          </cell>
        </row>
        <row r="19">
          <cell r="A19" t="str">
            <v>SMA</v>
          </cell>
        </row>
        <row r="20">
          <cell r="A20" t="str">
            <v>SKU</v>
          </cell>
        </row>
        <row r="21">
          <cell r="A21" t="str">
            <v>SPB</v>
          </cell>
        </row>
        <row r="22">
          <cell r="A22" t="str">
            <v>SBB</v>
          </cell>
        </row>
        <row r="23">
          <cell r="A23" t="str">
            <v>SBA</v>
          </cell>
        </row>
        <row r="24">
          <cell r="A24" t="str">
            <v>SKA</v>
          </cell>
        </row>
        <row r="25">
          <cell r="A25" t="str">
            <v>SKH</v>
          </cell>
        </row>
        <row r="26">
          <cell r="A26" t="str">
            <v>SWB</v>
          </cell>
        </row>
        <row r="27">
          <cell r="A27" t="str">
            <v>NME</v>
          </cell>
        </row>
        <row r="28">
          <cell r="A28" t="str">
            <v>NKC</v>
          </cell>
        </row>
        <row r="29">
          <cell r="A29" t="str">
            <v>NHB</v>
          </cell>
        </row>
        <row r="30">
          <cell r="A30" t="str">
            <v>NHA</v>
          </cell>
        </row>
        <row r="31">
          <cell r="A31" t="str">
            <v>NBR</v>
          </cell>
        </row>
        <row r="32">
          <cell r="A32" t="str">
            <v>NKW</v>
          </cell>
        </row>
        <row r="33">
          <cell r="A33" t="str">
            <v>NHL</v>
          </cell>
        </row>
        <row r="34">
          <cell r="A34" t="str">
            <v>NDH</v>
          </cell>
        </row>
        <row r="35">
          <cell r="A35" t="str">
            <v>NWK</v>
          </cell>
        </row>
        <row r="36">
          <cell r="A36" t="str">
            <v>NWG</v>
          </cell>
        </row>
        <row r="37">
          <cell r="A37" t="str">
            <v>NWS</v>
          </cell>
        </row>
        <row r="38">
          <cell r="A38" t="str">
            <v>NWI</v>
          </cell>
        </row>
        <row r="39">
          <cell r="A39" t="str">
            <v>NKA</v>
          </cell>
        </row>
        <row r="40">
          <cell r="A40" t="str">
            <v>NPA</v>
          </cell>
        </row>
        <row r="41">
          <cell r="A41" t="str">
            <v>NSC</v>
          </cell>
        </row>
        <row r="42">
          <cell r="A42" t="str">
            <v>NWA</v>
          </cell>
        </row>
        <row r="43">
          <cell r="A43" t="str">
            <v>NKN</v>
          </cell>
        </row>
        <row r="44">
          <cell r="A44" t="str">
            <v>NMG</v>
          </cell>
        </row>
        <row r="45">
          <cell r="A45" t="str">
            <v>NSB</v>
          </cell>
        </row>
        <row r="46">
          <cell r="A46" t="str">
            <v>RHL</v>
          </cell>
        </row>
        <row r="47">
          <cell r="A47" t="str">
            <v>RMO</v>
          </cell>
        </row>
        <row r="48">
          <cell r="A48" t="str">
            <v>RFN</v>
          </cell>
        </row>
        <row r="49">
          <cell r="A49" t="str">
            <v>RON</v>
          </cell>
        </row>
        <row r="50">
          <cell r="A50" t="str">
            <v>RFS</v>
          </cell>
        </row>
        <row r="51">
          <cell r="A51" t="str">
            <v>RNS</v>
          </cell>
        </row>
        <row r="52">
          <cell r="A52" t="str">
            <v>RNN</v>
          </cell>
        </row>
        <row r="53">
          <cell r="A53" t="str">
            <v>RKO</v>
          </cell>
        </row>
        <row r="54">
          <cell r="A54" t="str">
            <v>OSB</v>
          </cell>
        </row>
        <row r="55">
          <cell r="A55" t="str">
            <v>OSF</v>
          </cell>
        </row>
        <row r="56">
          <cell r="A56" t="str">
            <v>OCO</v>
          </cell>
        </row>
        <row r="57">
          <cell r="A57" t="str">
            <v>OMM</v>
          </cell>
        </row>
        <row r="58">
          <cell r="A58" t="str">
            <v>OTC</v>
          </cell>
        </row>
        <row r="59">
          <cell r="A59" t="str">
            <v>OBR</v>
          </cell>
        </row>
        <row r="60">
          <cell r="A60" t="str">
            <v>OUB</v>
          </cell>
        </row>
        <row r="61">
          <cell r="A61" t="str">
            <v>OPB</v>
          </cell>
        </row>
        <row r="62">
          <cell r="A62" t="str">
            <v>OPP</v>
          </cell>
        </row>
        <row r="63">
          <cell r="A63" t="str">
            <v>OPM</v>
          </cell>
        </row>
        <row r="64">
          <cell r="A64" t="str">
            <v>OLP</v>
          </cell>
        </row>
        <row r="65">
          <cell r="A65" t="str">
            <v>PPU</v>
          </cell>
        </row>
        <row r="66">
          <cell r="A66" t="str">
            <v>PFF</v>
          </cell>
        </row>
        <row r="67">
          <cell r="A67" t="str">
            <v>PLH</v>
          </cell>
        </row>
        <row r="68">
          <cell r="A68" t="str">
            <v>PLT</v>
          </cell>
        </row>
        <row r="69">
          <cell r="A69" t="str">
            <v>PMA</v>
          </cell>
        </row>
        <row r="70">
          <cell r="A70" t="str">
            <v>SAK</v>
          </cell>
        </row>
        <row r="71">
          <cell r="A71" t="str">
            <v>SKP</v>
          </cell>
        </row>
        <row r="72">
          <cell r="A72" t="str">
            <v>SKO</v>
          </cell>
        </row>
        <row r="73">
          <cell r="A73" t="str">
            <v>SKI</v>
          </cell>
        </row>
        <row r="74">
          <cell r="A74" t="str">
            <v>SHP</v>
          </cell>
        </row>
        <row r="75">
          <cell r="A75" t="str">
            <v>RKS</v>
          </cell>
        </row>
        <row r="76">
          <cell r="A76" t="str">
            <v>RPU</v>
          </cell>
        </row>
        <row r="77">
          <cell r="A77" t="str">
            <v>RPO</v>
          </cell>
        </row>
        <row r="78">
          <cell r="A78" t="str">
            <v>RLO</v>
          </cell>
        </row>
        <row r="79">
          <cell r="A79" t="str">
            <v>RPA</v>
          </cell>
        </row>
        <row r="80">
          <cell r="A80" t="str">
            <v>RHO</v>
          </cell>
        </row>
        <row r="81">
          <cell r="A81" t="str">
            <v>RKN</v>
          </cell>
        </row>
        <row r="82">
          <cell r="A82" t="str">
            <v>RKA</v>
          </cell>
        </row>
        <row r="83">
          <cell r="A83" t="str">
            <v>RAP</v>
          </cell>
        </row>
        <row r="84">
          <cell r="A84" t="str">
            <v>RAB</v>
          </cell>
        </row>
        <row r="85">
          <cell r="A85" t="str">
            <v>RBR</v>
          </cell>
        </row>
        <row r="86">
          <cell r="A86" t="str">
            <v>RSK</v>
          </cell>
        </row>
        <row r="87">
          <cell r="A87" t="str">
            <v>RCB</v>
          </cell>
        </row>
        <row r="88">
          <cell r="A88" t="str">
            <v>RWA</v>
          </cell>
        </row>
      </sheetData>
      <sheetData sheetId="4"/>
      <sheetData sheetId="5">
        <row r="6">
          <cell r="B6" t="str">
            <v>BEACH Program Site-Channelized stream</v>
          </cell>
          <cell r="D6" t="str">
            <v>Address Matching-Block Face</v>
          </cell>
          <cell r="F6" t="str">
            <v>AMSMA</v>
          </cell>
          <cell r="I6" t="str">
            <v>AB</v>
          </cell>
          <cell r="P6" t="str">
            <v>Abbeville</v>
          </cell>
        </row>
        <row r="7">
          <cell r="B7" t="str">
            <v>BEACH Program Site-Estuary</v>
          </cell>
          <cell r="D7" t="str">
            <v>Address Matching-Digitized</v>
          </cell>
          <cell r="F7" t="str">
            <v>ASTRO</v>
          </cell>
          <cell r="I7" t="str">
            <v>AK</v>
          </cell>
          <cell r="P7" t="str">
            <v>Acadia</v>
          </cell>
        </row>
        <row r="8">
          <cell r="B8" t="str">
            <v>BEACH Program Site-Great Lake</v>
          </cell>
          <cell r="D8" t="str">
            <v>Address Matching-House Number</v>
          </cell>
          <cell r="F8" t="str">
            <v>GUAM</v>
          </cell>
          <cell r="I8" t="str">
            <v>AL</v>
          </cell>
          <cell r="P8" t="str">
            <v>Accomack</v>
          </cell>
        </row>
        <row r="9">
          <cell r="B9" t="str">
            <v>BEACH Program Site-Lake</v>
          </cell>
          <cell r="D9" t="str">
            <v>Address Matching-Nearest Intersection</v>
          </cell>
          <cell r="F9" t="str">
            <v>JHNSN</v>
          </cell>
          <cell r="I9" t="str">
            <v>AR</v>
          </cell>
          <cell r="P9" t="str">
            <v>Ada</v>
          </cell>
        </row>
        <row r="10">
          <cell r="B10" t="str">
            <v>BEACH Program Site-Land</v>
          </cell>
          <cell r="D10" t="str">
            <v>Address Matching-Other</v>
          </cell>
          <cell r="F10" t="str">
            <v>NAD27</v>
          </cell>
          <cell r="I10" t="str">
            <v>AS</v>
          </cell>
          <cell r="P10" t="str">
            <v>Adair</v>
          </cell>
        </row>
        <row r="11">
          <cell r="B11" t="str">
            <v>BEACH Program Site-Land runoff</v>
          </cell>
          <cell r="D11" t="str">
            <v>Address Matching-Primary Name</v>
          </cell>
          <cell r="F11" t="str">
            <v>NAD83</v>
          </cell>
          <cell r="I11" t="str">
            <v>AZ</v>
          </cell>
          <cell r="P11" t="str">
            <v>Adams</v>
          </cell>
        </row>
        <row r="12">
          <cell r="B12" t="str">
            <v>BEACH Program Site-Ocean</v>
          </cell>
          <cell r="D12" t="str">
            <v>Address Matching-Street Centerline</v>
          </cell>
          <cell r="F12" t="str">
            <v>OLDHI</v>
          </cell>
          <cell r="I12" t="str">
            <v>BC</v>
          </cell>
          <cell r="P12" t="str">
            <v>Addison</v>
          </cell>
        </row>
        <row r="13">
          <cell r="B13" t="str">
            <v>BEACH Program Site-River/Stream</v>
          </cell>
          <cell r="D13" t="str">
            <v>Census Block-1990-Centroid</v>
          </cell>
          <cell r="F13" t="str">
            <v>OTHER</v>
          </cell>
          <cell r="I13" t="str">
            <v>CA</v>
          </cell>
          <cell r="P13" t="str">
            <v>Adjuntas</v>
          </cell>
        </row>
        <row r="14">
          <cell r="B14" t="str">
            <v>BEACH Program Site-Storm sewer</v>
          </cell>
          <cell r="D14" t="str">
            <v>Census Block/Group-1990-Centroid</v>
          </cell>
          <cell r="F14" t="str">
            <v>PR</v>
          </cell>
          <cell r="I14" t="str">
            <v>CO</v>
          </cell>
          <cell r="P14" t="str">
            <v>Aguada</v>
          </cell>
        </row>
        <row r="15">
          <cell r="B15" t="str">
            <v>BEACH Program Site-Waste sewer</v>
          </cell>
          <cell r="D15" t="str">
            <v>Census Block/Tract-1990-Centroid</v>
          </cell>
          <cell r="F15" t="str">
            <v>SGEOR</v>
          </cell>
          <cell r="I15" t="str">
            <v>CT</v>
          </cell>
          <cell r="P15" t="str">
            <v>Aguadilla</v>
          </cell>
        </row>
        <row r="16">
          <cell r="B16" t="str">
            <v>Borehole</v>
          </cell>
          <cell r="D16" t="str">
            <v>Census-Other</v>
          </cell>
          <cell r="F16" t="str">
            <v>SLAWR</v>
          </cell>
          <cell r="I16" t="str">
            <v>DC</v>
          </cell>
          <cell r="P16" t="str">
            <v>Aguas Buenas</v>
          </cell>
        </row>
        <row r="17">
          <cell r="B17" t="str">
            <v>Canal Drainage</v>
          </cell>
          <cell r="D17" t="str">
            <v>Classical Surveying Techniques</v>
          </cell>
          <cell r="F17" t="str">
            <v>SPAUL</v>
          </cell>
          <cell r="I17" t="str">
            <v>DE</v>
          </cell>
          <cell r="P17" t="str">
            <v>Aibonito</v>
          </cell>
        </row>
        <row r="18">
          <cell r="B18" t="str">
            <v>Canal Irrigation</v>
          </cell>
          <cell r="D18" t="str">
            <v>GPS Carrier Phase Kinematic Relative Position</v>
          </cell>
          <cell r="F18" t="str">
            <v>UNKWN</v>
          </cell>
          <cell r="I18" t="str">
            <v>FL</v>
          </cell>
          <cell r="P18" t="str">
            <v>Aiken</v>
          </cell>
        </row>
        <row r="19">
          <cell r="B19" t="str">
            <v>Canal Transport</v>
          </cell>
          <cell r="D19" t="str">
            <v>GPS Carrier Phase Static Relative Position</v>
          </cell>
          <cell r="F19" t="str">
            <v>WAKE</v>
          </cell>
          <cell r="I19" t="str">
            <v>FM</v>
          </cell>
          <cell r="P19" t="str">
            <v>Ailinginae</v>
          </cell>
        </row>
        <row r="20">
          <cell r="B20" t="str">
            <v>Cave</v>
          </cell>
          <cell r="D20" t="str">
            <v>GPS Code (Pseudo Range) Differential</v>
          </cell>
          <cell r="F20" t="str">
            <v>WGS72</v>
          </cell>
          <cell r="I20" t="str">
            <v>GA</v>
          </cell>
          <cell r="P20" t="str">
            <v>Ailinglaplap</v>
          </cell>
        </row>
        <row r="21">
          <cell r="B21" t="str">
            <v>CERCLA Superfund Site</v>
          </cell>
          <cell r="D21" t="str">
            <v>GPS Code (Pseudo Range) Precise Position</v>
          </cell>
          <cell r="F21" t="str">
            <v>WGS84</v>
          </cell>
          <cell r="I21" t="str">
            <v>GU</v>
          </cell>
          <cell r="P21" t="str">
            <v>Ailuk</v>
          </cell>
        </row>
        <row r="22">
          <cell r="B22" t="str">
            <v>Channelized Stream</v>
          </cell>
          <cell r="D22" t="str">
            <v>GPS Code (Pseudo Range) Standard Position (SA Off)</v>
          </cell>
          <cell r="F22" t="str">
            <v>HARN</v>
          </cell>
          <cell r="I22" t="str">
            <v>HI</v>
          </cell>
          <cell r="P22" t="str">
            <v>Aimeliik</v>
          </cell>
        </row>
        <row r="23">
          <cell r="B23" t="str">
            <v>Combined Sewer</v>
          </cell>
          <cell r="D23" t="str">
            <v>GPS Code (Pseudo Range) Standard Position (SA On)</v>
          </cell>
          <cell r="I23" t="str">
            <v>IA</v>
          </cell>
          <cell r="P23" t="str">
            <v>Airai</v>
          </cell>
        </row>
        <row r="24">
          <cell r="B24" t="str">
            <v>Constructed Wetland</v>
          </cell>
          <cell r="D24" t="str">
            <v>GPS, With Canadian Active Control System</v>
          </cell>
          <cell r="I24" t="str">
            <v>ID</v>
          </cell>
          <cell r="P24" t="str">
            <v>Aitkin</v>
          </cell>
        </row>
        <row r="25">
          <cell r="B25" t="str">
            <v>Estuary</v>
          </cell>
          <cell r="D25" t="str">
            <v>GPS-Unspecified</v>
          </cell>
          <cell r="I25" t="str">
            <v>IL</v>
          </cell>
          <cell r="P25" t="str">
            <v>Alachua</v>
          </cell>
        </row>
        <row r="26">
          <cell r="B26" t="str">
            <v>Facility Industrial</v>
          </cell>
          <cell r="D26" t="str">
            <v>Interpolation-Digital Map Srce (Tiger)</v>
          </cell>
          <cell r="F26" t="str">
            <v>Yes</v>
          </cell>
          <cell r="I26" t="str">
            <v>IN</v>
          </cell>
          <cell r="P26" t="str">
            <v>Alamance</v>
          </cell>
        </row>
        <row r="27">
          <cell r="B27" t="str">
            <v>Facility Municipal Sewage (POTW)</v>
          </cell>
          <cell r="D27" t="str">
            <v>Interpolation-MSS</v>
          </cell>
          <cell r="F27" t="str">
            <v>No</v>
          </cell>
          <cell r="I27" t="str">
            <v>KS</v>
          </cell>
          <cell r="P27" t="str">
            <v>Alameda</v>
          </cell>
        </row>
        <row r="28">
          <cell r="B28" t="str">
            <v>Facility Other</v>
          </cell>
          <cell r="D28" t="str">
            <v>Interpolation-Map</v>
          </cell>
          <cell r="I28" t="str">
            <v>KY</v>
          </cell>
          <cell r="P28" t="str">
            <v>Alamosa</v>
          </cell>
        </row>
        <row r="29">
          <cell r="B29" t="str">
            <v>Facility Privately Owned Non-industrial</v>
          </cell>
          <cell r="D29" t="str">
            <v>Interpolation-Other</v>
          </cell>
          <cell r="I29" t="str">
            <v>LA</v>
          </cell>
          <cell r="P29" t="str">
            <v>Albany</v>
          </cell>
        </row>
        <row r="30">
          <cell r="B30" t="str">
            <v>Facility Public Water Supply (PWS)</v>
          </cell>
          <cell r="D30" t="str">
            <v>Interpolation-Photo</v>
          </cell>
          <cell r="I30" t="str">
            <v>MA</v>
          </cell>
          <cell r="P30" t="str">
            <v>Albemarle</v>
          </cell>
        </row>
        <row r="31">
          <cell r="B31" t="str">
            <v>Gallery</v>
          </cell>
          <cell r="D31" t="str">
            <v>Interpolation-Satellite</v>
          </cell>
          <cell r="I31" t="str">
            <v>MB</v>
          </cell>
          <cell r="P31" t="str">
            <v>Alcona</v>
          </cell>
        </row>
        <row r="32">
          <cell r="B32" t="str">
            <v>Great Lake</v>
          </cell>
          <cell r="D32" t="str">
            <v>Interpolation-Spot</v>
          </cell>
          <cell r="I32" t="str">
            <v>MD</v>
          </cell>
          <cell r="P32" t="str">
            <v>Alcorn</v>
          </cell>
        </row>
        <row r="33">
          <cell r="B33" t="str">
            <v>Lake</v>
          </cell>
          <cell r="D33" t="str">
            <v>Interpolation-TM</v>
          </cell>
          <cell r="I33" t="str">
            <v>ME</v>
          </cell>
          <cell r="P33" t="str">
            <v>Aleutian Is. ( Pre 1992)</v>
          </cell>
        </row>
        <row r="34">
          <cell r="B34" t="str">
            <v>Land</v>
          </cell>
          <cell r="D34" t="str">
            <v>Loran C</v>
          </cell>
          <cell r="I34" t="str">
            <v>MH</v>
          </cell>
          <cell r="P34" t="str">
            <v>Aleutians East (B)</v>
          </cell>
        </row>
        <row r="35">
          <cell r="B35" t="str">
            <v>Land Flood Plain</v>
          </cell>
          <cell r="D35" t="str">
            <v>Public Land Survey-Eighth Section</v>
          </cell>
          <cell r="I35" t="str">
            <v>MI</v>
          </cell>
          <cell r="P35" t="str">
            <v>Aleutians West (C)</v>
          </cell>
        </row>
        <row r="36">
          <cell r="B36" t="str">
            <v>Land Runoff</v>
          </cell>
          <cell r="D36" t="str">
            <v>Public Land Survey-Footing</v>
          </cell>
          <cell r="I36" t="str">
            <v>MN</v>
          </cell>
          <cell r="P36" t="str">
            <v>Alexander</v>
          </cell>
        </row>
        <row r="37">
          <cell r="B37" t="str">
            <v>Landfill</v>
          </cell>
          <cell r="D37" t="str">
            <v>Public Land Survey-Quarter Section</v>
          </cell>
          <cell r="I37" t="str">
            <v>MO</v>
          </cell>
          <cell r="P37" t="str">
            <v>Alexandria</v>
          </cell>
        </row>
        <row r="38">
          <cell r="B38" t="str">
            <v>Leachate-Lysimeter</v>
          </cell>
          <cell r="D38" t="str">
            <v>Public Land Survey-Section</v>
          </cell>
          <cell r="I38" t="str">
            <v>MP</v>
          </cell>
          <cell r="P38" t="str">
            <v>Alfalfa</v>
          </cell>
        </row>
        <row r="39">
          <cell r="B39" t="str">
            <v>Mine/Mine Discharge</v>
          </cell>
          <cell r="D39" t="str">
            <v>Public Land Survey-Sixteenth Section</v>
          </cell>
          <cell r="I39" t="str">
            <v>MS</v>
          </cell>
          <cell r="P39" t="str">
            <v>Alger</v>
          </cell>
        </row>
        <row r="40">
          <cell r="B40" t="str">
            <v>Mine/Mine Discharge Adit (Mine Entrance)</v>
          </cell>
          <cell r="D40" t="str">
            <v>Unknown</v>
          </cell>
          <cell r="I40" t="str">
            <v>MT</v>
          </cell>
          <cell r="P40" t="str">
            <v>Allamakee</v>
          </cell>
        </row>
        <row r="41">
          <cell r="B41" t="str">
            <v>Mine/Mine Discharge Tailings Pile</v>
          </cell>
          <cell r="D41" t="str">
            <v>Zip Code-Centroid</v>
          </cell>
          <cell r="I41" t="str">
            <v>NB</v>
          </cell>
          <cell r="P41" t="str">
            <v>Allegan</v>
          </cell>
        </row>
        <row r="42">
          <cell r="B42" t="str">
            <v>Mine/Mine Discharge Waste Rock Pile</v>
          </cell>
          <cell r="D42" t="str">
            <v>Zip+2 Centroid</v>
          </cell>
          <cell r="I42" t="str">
            <v>NC</v>
          </cell>
          <cell r="P42" t="str">
            <v>Allegany</v>
          </cell>
        </row>
        <row r="43">
          <cell r="B43" t="str">
            <v>National Air Monitoring Station</v>
          </cell>
          <cell r="D43" t="str">
            <v>Zip+4 Centroid</v>
          </cell>
          <cell r="I43" t="str">
            <v>ND</v>
          </cell>
          <cell r="P43" t="str">
            <v>Alleghany</v>
          </cell>
        </row>
        <row r="44">
          <cell r="B44" t="str">
            <v>Ocean</v>
          </cell>
          <cell r="D44" t="str">
            <v>Interpolation - Digital Map Source</v>
          </cell>
          <cell r="I44" t="str">
            <v>NE</v>
          </cell>
          <cell r="P44" t="str">
            <v>Allegheny</v>
          </cell>
        </row>
        <row r="45">
          <cell r="B45" t="str">
            <v>Other-Ground Water</v>
          </cell>
          <cell r="I45" t="str">
            <v>NF</v>
          </cell>
          <cell r="P45" t="str">
            <v>Allen</v>
          </cell>
        </row>
        <row r="46">
          <cell r="B46" t="str">
            <v>Other-Surface Water</v>
          </cell>
          <cell r="I46" t="str">
            <v>NH</v>
          </cell>
          <cell r="P46" t="str">
            <v>Allendale</v>
          </cell>
        </row>
        <row r="47">
          <cell r="B47" t="str">
            <v>Pipe, Unspecified Source</v>
          </cell>
          <cell r="I47" t="str">
            <v>NJ</v>
          </cell>
          <cell r="P47" t="str">
            <v>Alpena</v>
          </cell>
        </row>
        <row r="48">
          <cell r="B48" t="str">
            <v>Playa</v>
          </cell>
          <cell r="I48" t="str">
            <v>NM</v>
          </cell>
          <cell r="P48" t="str">
            <v>Alpine</v>
          </cell>
        </row>
        <row r="49">
          <cell r="B49" t="str">
            <v>Pond-Anchialine</v>
          </cell>
          <cell r="I49" t="str">
            <v>NS</v>
          </cell>
          <cell r="P49" t="str">
            <v>Amador</v>
          </cell>
        </row>
        <row r="50">
          <cell r="B50" t="str">
            <v>Pond-Stormwater</v>
          </cell>
          <cell r="I50" t="str">
            <v>NT</v>
          </cell>
          <cell r="P50" t="str">
            <v>Amelia</v>
          </cell>
        </row>
        <row r="51">
          <cell r="B51" t="str">
            <v>Reservoir</v>
          </cell>
          <cell r="I51" t="str">
            <v>NV</v>
          </cell>
          <cell r="P51" t="str">
            <v>Amherst</v>
          </cell>
        </row>
        <row r="52">
          <cell r="B52" t="str">
            <v>River/Stream</v>
          </cell>
          <cell r="I52" t="str">
            <v>NY</v>
          </cell>
          <cell r="P52" t="str">
            <v>Amite</v>
          </cell>
        </row>
        <row r="53">
          <cell r="B53" t="str">
            <v>River/Stream Ephemeral</v>
          </cell>
          <cell r="I53" t="str">
            <v>OH</v>
          </cell>
          <cell r="P53" t="str">
            <v>Anasco</v>
          </cell>
        </row>
        <row r="54">
          <cell r="B54" t="str">
            <v>River/Stream Intermittent</v>
          </cell>
          <cell r="I54" t="str">
            <v>OK</v>
          </cell>
          <cell r="P54" t="str">
            <v>Anchorage (B)</v>
          </cell>
        </row>
        <row r="55">
          <cell r="B55" t="str">
            <v>River/Stream Perennial</v>
          </cell>
          <cell r="I55" t="str">
            <v>ON</v>
          </cell>
          <cell r="P55" t="str">
            <v>Anderson</v>
          </cell>
        </row>
        <row r="56">
          <cell r="B56" t="str">
            <v>Riverine Impoundment</v>
          </cell>
          <cell r="I56" t="str">
            <v>OR</v>
          </cell>
          <cell r="P56" t="str">
            <v>Andrew</v>
          </cell>
        </row>
        <row r="57">
          <cell r="B57" t="str">
            <v>Seep</v>
          </cell>
          <cell r="I57" t="str">
            <v>PA</v>
          </cell>
          <cell r="P57" t="str">
            <v>Andrews</v>
          </cell>
        </row>
        <row r="58">
          <cell r="B58" t="str">
            <v>Spigot / Faucet</v>
          </cell>
          <cell r="I58" t="str">
            <v>PE</v>
          </cell>
          <cell r="P58" t="str">
            <v>Androscoggin</v>
          </cell>
        </row>
        <row r="59">
          <cell r="B59" t="str">
            <v>Spring</v>
          </cell>
          <cell r="I59" t="str">
            <v>PR</v>
          </cell>
          <cell r="P59" t="str">
            <v>Angaur</v>
          </cell>
        </row>
        <row r="60">
          <cell r="B60" t="str">
            <v>State/Local Air Monitoring Station</v>
          </cell>
          <cell r="I60" t="str">
            <v>PW</v>
          </cell>
          <cell r="P60" t="str">
            <v>Angelina</v>
          </cell>
        </row>
        <row r="61">
          <cell r="B61" t="str">
            <v>Storm Sewer</v>
          </cell>
          <cell r="I61" t="str">
            <v>QC</v>
          </cell>
          <cell r="P61" t="str">
            <v>Anne Arundel</v>
          </cell>
        </row>
        <row r="62">
          <cell r="B62" t="str">
            <v>Survey Monument</v>
          </cell>
          <cell r="I62" t="str">
            <v>RI</v>
          </cell>
          <cell r="P62" t="str">
            <v>Anoka</v>
          </cell>
        </row>
        <row r="63">
          <cell r="B63" t="str">
            <v>Test Pit</v>
          </cell>
          <cell r="I63" t="str">
            <v>SC</v>
          </cell>
          <cell r="P63" t="str">
            <v>Anson</v>
          </cell>
        </row>
        <row r="64">
          <cell r="B64" t="str">
            <v>Waste Pit</v>
          </cell>
          <cell r="I64" t="str">
            <v>SD</v>
          </cell>
          <cell r="P64" t="str">
            <v>Antelope</v>
          </cell>
        </row>
        <row r="65">
          <cell r="B65" t="str">
            <v>Waste Sewer</v>
          </cell>
          <cell r="I65" t="str">
            <v>SK</v>
          </cell>
          <cell r="P65" t="str">
            <v>Antrim</v>
          </cell>
        </row>
        <row r="66">
          <cell r="B66" t="str">
            <v>Well</v>
          </cell>
          <cell r="I66" t="str">
            <v>TN</v>
          </cell>
          <cell r="P66" t="str">
            <v>Apache</v>
          </cell>
        </row>
        <row r="67">
          <cell r="B67" t="str">
            <v>Wetland Estuarine-Emergent</v>
          </cell>
          <cell r="I67" t="str">
            <v>TX</v>
          </cell>
          <cell r="P67" t="str">
            <v>Appanoose</v>
          </cell>
        </row>
        <row r="68">
          <cell r="B68" t="str">
            <v>Wetland Estuarine-Forested</v>
          </cell>
          <cell r="I68" t="str">
            <v>UT</v>
          </cell>
          <cell r="P68" t="str">
            <v>Appling</v>
          </cell>
        </row>
        <row r="69">
          <cell r="B69" t="str">
            <v>Wetland Estuarine-Scrub-Shrub</v>
          </cell>
          <cell r="I69" t="str">
            <v>VA</v>
          </cell>
          <cell r="P69" t="str">
            <v>Appomattox</v>
          </cell>
        </row>
        <row r="70">
          <cell r="B70" t="str">
            <v>Wetland Lacustrine-Emergent</v>
          </cell>
          <cell r="I70" t="str">
            <v>VI</v>
          </cell>
          <cell r="P70" t="str">
            <v>Aransas</v>
          </cell>
        </row>
        <row r="71">
          <cell r="B71" t="str">
            <v>Wetland Palustrine-Emergent</v>
          </cell>
          <cell r="I71" t="str">
            <v>VT</v>
          </cell>
          <cell r="P71" t="str">
            <v>Arapahoe</v>
          </cell>
        </row>
        <row r="72">
          <cell r="B72" t="str">
            <v>Wetland Palustrine-Forested</v>
          </cell>
          <cell r="I72" t="str">
            <v>WA</v>
          </cell>
          <cell r="P72" t="str">
            <v>Archer</v>
          </cell>
        </row>
        <row r="73">
          <cell r="B73" t="str">
            <v>Wetland Palustrine-Moss-Lichen</v>
          </cell>
          <cell r="I73" t="str">
            <v>WI</v>
          </cell>
          <cell r="P73" t="str">
            <v>Archuleta</v>
          </cell>
        </row>
        <row r="74">
          <cell r="B74" t="str">
            <v>Wetland Palustrine-Shrub-Scrub</v>
          </cell>
          <cell r="I74" t="str">
            <v>WV</v>
          </cell>
          <cell r="P74" t="str">
            <v>Arecibo</v>
          </cell>
        </row>
        <row r="75">
          <cell r="B75" t="str">
            <v>Wetland Riverine-Emergent</v>
          </cell>
          <cell r="I75" t="str">
            <v>WY</v>
          </cell>
          <cell r="P75" t="str">
            <v>Arenac</v>
          </cell>
        </row>
        <row r="76">
          <cell r="B76" t="str">
            <v>Wetland Undifferentiated</v>
          </cell>
          <cell r="I76" t="str">
            <v>YT</v>
          </cell>
          <cell r="P76" t="str">
            <v>Arkansas</v>
          </cell>
        </row>
        <row r="77">
          <cell r="B77" t="str">
            <v>Floodwater Urban</v>
          </cell>
          <cell r="I77">
            <v>1</v>
          </cell>
          <cell r="P77" t="str">
            <v>Arlington</v>
          </cell>
        </row>
        <row r="78">
          <cell r="B78" t="str">
            <v>Floodwater non-Urban</v>
          </cell>
          <cell r="I78">
            <v>2</v>
          </cell>
          <cell r="P78" t="str">
            <v>Armstrong</v>
          </cell>
        </row>
        <row r="79">
          <cell r="B79" t="str">
            <v>River/stream Effluent-Dominated</v>
          </cell>
          <cell r="I79">
            <v>3</v>
          </cell>
          <cell r="P79" t="str">
            <v>Arno</v>
          </cell>
        </row>
        <row r="80">
          <cell r="B80" t="str">
            <v>Leachate-Head Well</v>
          </cell>
          <cell r="I80">
            <v>4</v>
          </cell>
          <cell r="P80" t="str">
            <v>Aroostook</v>
          </cell>
        </row>
        <row r="81">
          <cell r="B81" t="str">
            <v>Leachate-SamplePoint</v>
          </cell>
          <cell r="I81">
            <v>5</v>
          </cell>
          <cell r="P81" t="str">
            <v>Arroyo</v>
          </cell>
        </row>
        <row r="82">
          <cell r="B82" t="str">
            <v>Leachate-Extraction</v>
          </cell>
          <cell r="I82">
            <v>6</v>
          </cell>
          <cell r="P82" t="str">
            <v>Arthur</v>
          </cell>
        </row>
        <row r="83">
          <cell r="B83" t="str">
            <v>Gas-Temporary</v>
          </cell>
          <cell r="I83">
            <v>7</v>
          </cell>
          <cell r="P83" t="str">
            <v>Ascension</v>
          </cell>
        </row>
        <row r="84">
          <cell r="B84" t="str">
            <v>Gas-Passive Vent</v>
          </cell>
          <cell r="I84">
            <v>8</v>
          </cell>
          <cell r="P84" t="str">
            <v>Ashe</v>
          </cell>
        </row>
        <row r="85">
          <cell r="B85" t="str">
            <v>Gas-Monitoring Probe</v>
          </cell>
          <cell r="I85">
            <v>9</v>
          </cell>
          <cell r="P85" t="str">
            <v>Ashland</v>
          </cell>
        </row>
        <row r="86">
          <cell r="B86" t="str">
            <v>Pond-Wastewater</v>
          </cell>
          <cell r="I86">
            <v>10</v>
          </cell>
          <cell r="P86" t="str">
            <v>Ashley</v>
          </cell>
        </row>
        <row r="87">
          <cell r="B87" t="str">
            <v>Gas-Condensate</v>
          </cell>
          <cell r="I87">
            <v>11</v>
          </cell>
          <cell r="P87" t="str">
            <v>Ashtabula</v>
          </cell>
        </row>
        <row r="88">
          <cell r="B88" t="str">
            <v>Gas-Engine</v>
          </cell>
          <cell r="I88">
            <v>12</v>
          </cell>
          <cell r="P88" t="str">
            <v>Asotin</v>
          </cell>
        </row>
        <row r="89">
          <cell r="B89" t="str">
            <v>Gas-Extraction</v>
          </cell>
          <cell r="I89">
            <v>13</v>
          </cell>
          <cell r="P89" t="str">
            <v>Assumption</v>
          </cell>
        </row>
        <row r="90">
          <cell r="B90" t="str">
            <v>Gas-Flare</v>
          </cell>
          <cell r="I90">
            <v>14</v>
          </cell>
          <cell r="P90" t="str">
            <v>Atascosa</v>
          </cell>
        </row>
        <row r="91">
          <cell r="B91" t="str">
            <v>Constructed Tunnel</v>
          </cell>
          <cell r="I91">
            <v>15</v>
          </cell>
          <cell r="P91" t="str">
            <v>Atchison</v>
          </cell>
        </row>
        <row r="92">
          <cell r="B92" t="str">
            <v>Constructed Diversion Dam</v>
          </cell>
          <cell r="I92">
            <v>16</v>
          </cell>
          <cell r="P92" t="str">
            <v>Athens</v>
          </cell>
        </row>
        <row r="93">
          <cell r="B93" t="str">
            <v>Atmosphere</v>
          </cell>
          <cell r="I93">
            <v>17</v>
          </cell>
          <cell r="P93" t="str">
            <v>Atkinson</v>
          </cell>
        </row>
        <row r="94">
          <cell r="B94" t="str">
            <v>Constructed Water Transport Structure</v>
          </cell>
          <cell r="I94">
            <v>18</v>
          </cell>
          <cell r="P94" t="str">
            <v>Atlantic</v>
          </cell>
        </row>
        <row r="95">
          <cell r="B95" t="str">
            <v>Oil and Gas Well</v>
          </cell>
          <cell r="I95">
            <v>19</v>
          </cell>
          <cell r="P95" t="str">
            <v>Atoka</v>
          </cell>
        </row>
        <row r="96">
          <cell r="B96" t="str">
            <v>Local Air Monitoring Station</v>
          </cell>
          <cell r="I96">
            <v>20</v>
          </cell>
          <cell r="P96" t="str">
            <v>Attala</v>
          </cell>
        </row>
        <row r="97">
          <cell r="B97" t="str">
            <v>Gas-Subslab</v>
          </cell>
          <cell r="I97">
            <v>21</v>
          </cell>
          <cell r="P97" t="str">
            <v>Audrain</v>
          </cell>
        </row>
        <row r="98">
          <cell r="B98" t="str">
            <v>Pond-Sediment</v>
          </cell>
          <cell r="I98">
            <v>22</v>
          </cell>
          <cell r="P98" t="str">
            <v>Audubon</v>
          </cell>
        </row>
        <row r="99">
          <cell r="B99" t="str">
            <v>Pond-Stock</v>
          </cell>
          <cell r="I99">
            <v>23</v>
          </cell>
          <cell r="P99" t="str">
            <v>Auglaize</v>
          </cell>
        </row>
        <row r="100">
          <cell r="B100" t="str">
            <v>Mine Pit</v>
          </cell>
          <cell r="I100">
            <v>24</v>
          </cell>
          <cell r="P100" t="str">
            <v>Augusta</v>
          </cell>
        </row>
        <row r="101">
          <cell r="B101" t="str">
            <v>Wetland Palustrine Pond</v>
          </cell>
          <cell r="I101">
            <v>25</v>
          </cell>
          <cell r="P101" t="str">
            <v>Aur</v>
          </cell>
        </row>
        <row r="102">
          <cell r="I102">
            <v>26</v>
          </cell>
          <cell r="P102" t="str">
            <v>Aurora</v>
          </cell>
        </row>
        <row r="103">
          <cell r="I103">
            <v>27</v>
          </cell>
          <cell r="P103" t="str">
            <v>Austin</v>
          </cell>
        </row>
        <row r="104">
          <cell r="I104">
            <v>28</v>
          </cell>
          <cell r="P104" t="str">
            <v>Autauga</v>
          </cell>
        </row>
        <row r="105">
          <cell r="I105">
            <v>29</v>
          </cell>
          <cell r="P105" t="str">
            <v>Avery</v>
          </cell>
        </row>
        <row r="106">
          <cell r="I106">
            <v>30</v>
          </cell>
          <cell r="P106" t="str">
            <v>Avoyelles</v>
          </cell>
        </row>
        <row r="107">
          <cell r="I107">
            <v>31</v>
          </cell>
          <cell r="P107" t="str">
            <v>Baca</v>
          </cell>
        </row>
        <row r="108">
          <cell r="I108">
            <v>32</v>
          </cell>
          <cell r="P108" t="str">
            <v>Bacon</v>
          </cell>
        </row>
        <row r="109">
          <cell r="I109">
            <v>67</v>
          </cell>
          <cell r="P109" t="str">
            <v>Bailey</v>
          </cell>
        </row>
        <row r="110">
          <cell r="I110">
            <v>71</v>
          </cell>
          <cell r="P110" t="str">
            <v>Baker</v>
          </cell>
        </row>
        <row r="111">
          <cell r="I111">
            <v>76</v>
          </cell>
          <cell r="P111" t="str">
            <v>Baldwin</v>
          </cell>
        </row>
        <row r="112">
          <cell r="I112">
            <v>79</v>
          </cell>
          <cell r="P112" t="str">
            <v>Ballard</v>
          </cell>
        </row>
        <row r="113">
          <cell r="I113">
            <v>81</v>
          </cell>
          <cell r="P113" t="str">
            <v>Baltimore</v>
          </cell>
        </row>
        <row r="114">
          <cell r="I114">
            <v>84</v>
          </cell>
          <cell r="P114" t="str">
            <v>Baltimore City</v>
          </cell>
        </row>
        <row r="115">
          <cell r="I115">
            <v>86</v>
          </cell>
          <cell r="P115" t="str">
            <v>Bamberg</v>
          </cell>
        </row>
        <row r="116">
          <cell r="I116">
            <v>89</v>
          </cell>
          <cell r="P116" t="str">
            <v>Bandera</v>
          </cell>
        </row>
        <row r="117">
          <cell r="I117">
            <v>95</v>
          </cell>
          <cell r="P117" t="str">
            <v>Banks</v>
          </cell>
        </row>
        <row r="118">
          <cell r="P118" t="str">
            <v>Banner</v>
          </cell>
        </row>
        <row r="119">
          <cell r="P119" t="str">
            <v>Bannock</v>
          </cell>
        </row>
        <row r="120">
          <cell r="P120" t="str">
            <v>Baraga</v>
          </cell>
        </row>
        <row r="121">
          <cell r="P121" t="str">
            <v>Barber</v>
          </cell>
        </row>
        <row r="122">
          <cell r="P122" t="str">
            <v>Barbour</v>
          </cell>
        </row>
        <row r="123">
          <cell r="P123" t="str">
            <v>Barceloneta</v>
          </cell>
        </row>
        <row r="124">
          <cell r="P124" t="str">
            <v>Barnes</v>
          </cell>
        </row>
        <row r="125">
          <cell r="P125" t="str">
            <v>Barnstable</v>
          </cell>
        </row>
        <row r="126">
          <cell r="P126" t="str">
            <v>Barnwell</v>
          </cell>
        </row>
        <row r="127">
          <cell r="P127" t="str">
            <v>Barranquitas</v>
          </cell>
        </row>
        <row r="128">
          <cell r="P128" t="str">
            <v>Barren</v>
          </cell>
        </row>
        <row r="129">
          <cell r="P129" t="str">
            <v>Barron</v>
          </cell>
        </row>
        <row r="130">
          <cell r="P130" t="str">
            <v>Barrow</v>
          </cell>
        </row>
        <row r="131">
          <cell r="P131" t="str">
            <v>Barry</v>
          </cell>
        </row>
        <row r="132">
          <cell r="P132" t="str">
            <v>Bartholomew</v>
          </cell>
        </row>
        <row r="133">
          <cell r="P133" t="str">
            <v>Barton</v>
          </cell>
        </row>
        <row r="134">
          <cell r="P134" t="str">
            <v>Bartow</v>
          </cell>
        </row>
        <row r="135">
          <cell r="P135" t="str">
            <v>Bastrop</v>
          </cell>
        </row>
        <row r="136">
          <cell r="P136" t="str">
            <v>Bates</v>
          </cell>
        </row>
        <row r="137">
          <cell r="P137" t="str">
            <v>Bath</v>
          </cell>
        </row>
        <row r="138">
          <cell r="P138" t="str">
            <v>Baxter</v>
          </cell>
        </row>
        <row r="139">
          <cell r="P139" t="str">
            <v>Bay</v>
          </cell>
        </row>
        <row r="140">
          <cell r="P140" t="str">
            <v>Bayamon</v>
          </cell>
        </row>
        <row r="141">
          <cell r="P141" t="str">
            <v>Bayfield</v>
          </cell>
        </row>
        <row r="142">
          <cell r="P142" t="str">
            <v>Baylor</v>
          </cell>
        </row>
        <row r="143">
          <cell r="P143" t="str">
            <v>Beadle</v>
          </cell>
        </row>
        <row r="144">
          <cell r="P144" t="str">
            <v>Bear Lake</v>
          </cell>
        </row>
        <row r="145">
          <cell r="P145" t="str">
            <v>Beaufort</v>
          </cell>
        </row>
        <row r="146">
          <cell r="P146" t="str">
            <v>Beauregard</v>
          </cell>
        </row>
        <row r="147">
          <cell r="P147" t="str">
            <v>Beaver</v>
          </cell>
        </row>
        <row r="148">
          <cell r="P148" t="str">
            <v>Beaverhead</v>
          </cell>
        </row>
        <row r="149">
          <cell r="P149" t="str">
            <v>Becker</v>
          </cell>
        </row>
        <row r="150">
          <cell r="P150" t="str">
            <v>Beckham</v>
          </cell>
        </row>
        <row r="151">
          <cell r="P151" t="str">
            <v>Bedford</v>
          </cell>
        </row>
        <row r="152">
          <cell r="P152" t="str">
            <v>Bedford City</v>
          </cell>
        </row>
        <row r="153">
          <cell r="P153" t="str">
            <v>Bee</v>
          </cell>
        </row>
        <row r="154">
          <cell r="P154" t="str">
            <v>Belknap</v>
          </cell>
        </row>
        <row r="155">
          <cell r="P155" t="str">
            <v>Bell</v>
          </cell>
        </row>
        <row r="156">
          <cell r="P156" t="str">
            <v>Belmont</v>
          </cell>
        </row>
        <row r="157">
          <cell r="P157" t="str">
            <v>Beltrami</v>
          </cell>
        </row>
        <row r="158">
          <cell r="P158" t="str">
            <v>Ben Hill</v>
          </cell>
        </row>
        <row r="159">
          <cell r="P159" t="str">
            <v>Benewah</v>
          </cell>
        </row>
        <row r="160">
          <cell r="P160" t="str">
            <v>Bennett</v>
          </cell>
        </row>
        <row r="161">
          <cell r="P161" t="str">
            <v>Bennington</v>
          </cell>
        </row>
        <row r="162">
          <cell r="P162" t="str">
            <v>Benson</v>
          </cell>
        </row>
        <row r="163">
          <cell r="P163" t="str">
            <v>Bent</v>
          </cell>
        </row>
        <row r="164">
          <cell r="P164" t="str">
            <v>Benton</v>
          </cell>
        </row>
        <row r="165">
          <cell r="P165" t="str">
            <v>Benzie</v>
          </cell>
        </row>
        <row r="166">
          <cell r="P166" t="str">
            <v>Bergen</v>
          </cell>
        </row>
        <row r="167">
          <cell r="P167" t="str">
            <v>Berkeley</v>
          </cell>
        </row>
        <row r="168">
          <cell r="P168" t="str">
            <v>Berks</v>
          </cell>
        </row>
        <row r="169">
          <cell r="P169" t="str">
            <v>Berkshire</v>
          </cell>
        </row>
        <row r="170">
          <cell r="P170" t="str">
            <v>Bernalillo</v>
          </cell>
        </row>
        <row r="171">
          <cell r="P171" t="str">
            <v>Berrien</v>
          </cell>
        </row>
        <row r="172">
          <cell r="P172" t="str">
            <v>Bertie</v>
          </cell>
        </row>
        <row r="173">
          <cell r="P173" t="str">
            <v>Bethel (C)</v>
          </cell>
        </row>
        <row r="174">
          <cell r="P174" t="str">
            <v>Bexar</v>
          </cell>
        </row>
        <row r="175">
          <cell r="P175" t="str">
            <v>Bibb</v>
          </cell>
        </row>
        <row r="176">
          <cell r="P176" t="str">
            <v>Bienville</v>
          </cell>
        </row>
        <row r="177">
          <cell r="P177" t="str">
            <v>Big Horn</v>
          </cell>
        </row>
        <row r="178">
          <cell r="P178" t="str">
            <v>Big Stone</v>
          </cell>
        </row>
        <row r="179">
          <cell r="P179" t="str">
            <v>Bikar</v>
          </cell>
        </row>
        <row r="180">
          <cell r="P180" t="str">
            <v>Bikini</v>
          </cell>
        </row>
        <row r="181">
          <cell r="P181" t="str">
            <v>Billings</v>
          </cell>
        </row>
        <row r="182">
          <cell r="P182" t="str">
            <v>Bingham</v>
          </cell>
        </row>
        <row r="183">
          <cell r="P183" t="str">
            <v>Black Hawk</v>
          </cell>
        </row>
        <row r="184">
          <cell r="P184" t="str">
            <v>Blackford</v>
          </cell>
        </row>
        <row r="185">
          <cell r="P185" t="str">
            <v>Bladen</v>
          </cell>
        </row>
        <row r="186">
          <cell r="P186" t="str">
            <v>Blaine</v>
          </cell>
        </row>
        <row r="187">
          <cell r="P187" t="str">
            <v>Blair</v>
          </cell>
        </row>
        <row r="188">
          <cell r="P188" t="str">
            <v>Blanco</v>
          </cell>
        </row>
        <row r="189">
          <cell r="P189" t="str">
            <v>Bland</v>
          </cell>
        </row>
        <row r="190">
          <cell r="P190" t="str">
            <v>Bleckley</v>
          </cell>
        </row>
        <row r="191">
          <cell r="P191" t="str">
            <v>Bledsoe</v>
          </cell>
        </row>
        <row r="192">
          <cell r="P192" t="str">
            <v>Blount</v>
          </cell>
        </row>
        <row r="193">
          <cell r="P193" t="str">
            <v>Blue Earth</v>
          </cell>
        </row>
        <row r="194">
          <cell r="P194" t="str">
            <v>Boise</v>
          </cell>
        </row>
        <row r="195">
          <cell r="P195" t="str">
            <v>Bokak</v>
          </cell>
        </row>
        <row r="196">
          <cell r="P196" t="str">
            <v>Bolivar</v>
          </cell>
        </row>
        <row r="197">
          <cell r="P197" t="str">
            <v>Bollinger</v>
          </cell>
        </row>
        <row r="198">
          <cell r="P198" t="str">
            <v>Bon Homme</v>
          </cell>
        </row>
        <row r="199">
          <cell r="P199" t="str">
            <v>Bond</v>
          </cell>
        </row>
        <row r="200">
          <cell r="P200" t="str">
            <v>Bonner</v>
          </cell>
        </row>
        <row r="201">
          <cell r="P201" t="str">
            <v>Bonneville</v>
          </cell>
        </row>
        <row r="202">
          <cell r="P202" t="str">
            <v>Boone</v>
          </cell>
        </row>
        <row r="203">
          <cell r="P203" t="str">
            <v>Borden</v>
          </cell>
        </row>
        <row r="204">
          <cell r="P204" t="str">
            <v>Bosque</v>
          </cell>
        </row>
        <row r="205">
          <cell r="P205" t="str">
            <v>Bossier</v>
          </cell>
        </row>
        <row r="206">
          <cell r="P206" t="str">
            <v>Botetourt</v>
          </cell>
        </row>
        <row r="207">
          <cell r="P207" t="str">
            <v>Bottineau</v>
          </cell>
        </row>
        <row r="208">
          <cell r="P208" t="str">
            <v>Boulder</v>
          </cell>
        </row>
        <row r="209">
          <cell r="P209" t="str">
            <v>Boundary</v>
          </cell>
        </row>
        <row r="210">
          <cell r="P210" t="str">
            <v>Bourbon</v>
          </cell>
        </row>
        <row r="211">
          <cell r="P211" t="str">
            <v>Bowie</v>
          </cell>
        </row>
        <row r="212">
          <cell r="P212" t="str">
            <v>Bowman</v>
          </cell>
        </row>
        <row r="213">
          <cell r="P213" t="str">
            <v>Box Butte</v>
          </cell>
        </row>
        <row r="214">
          <cell r="P214" t="str">
            <v>Box Elder</v>
          </cell>
        </row>
        <row r="215">
          <cell r="P215" t="str">
            <v>Boyd</v>
          </cell>
        </row>
        <row r="216">
          <cell r="P216" t="str">
            <v>Boyle</v>
          </cell>
        </row>
        <row r="217">
          <cell r="P217" t="str">
            <v>Bracken</v>
          </cell>
        </row>
        <row r="218">
          <cell r="P218" t="str">
            <v>Bradford</v>
          </cell>
        </row>
        <row r="219">
          <cell r="P219" t="str">
            <v>Bradley</v>
          </cell>
        </row>
        <row r="220">
          <cell r="P220" t="str">
            <v>Branch</v>
          </cell>
        </row>
        <row r="221">
          <cell r="P221" t="str">
            <v>Brantley</v>
          </cell>
        </row>
        <row r="222">
          <cell r="P222" t="str">
            <v>Braxton</v>
          </cell>
        </row>
        <row r="223">
          <cell r="P223" t="str">
            <v>Brazoria</v>
          </cell>
        </row>
        <row r="224">
          <cell r="P224" t="str">
            <v>Brazos</v>
          </cell>
        </row>
        <row r="225">
          <cell r="P225" t="str">
            <v>Breathitt</v>
          </cell>
        </row>
        <row r="226">
          <cell r="P226" t="str">
            <v>Breckinridge</v>
          </cell>
        </row>
        <row r="227">
          <cell r="P227" t="str">
            <v>Bremer</v>
          </cell>
        </row>
        <row r="228">
          <cell r="P228" t="str">
            <v>Brevard</v>
          </cell>
        </row>
        <row r="229">
          <cell r="P229" t="str">
            <v>Brewster</v>
          </cell>
        </row>
        <row r="230">
          <cell r="P230" t="str">
            <v>Bristol</v>
          </cell>
        </row>
        <row r="231">
          <cell r="P231" t="str">
            <v>Bristol Bay (B)</v>
          </cell>
        </row>
        <row r="232">
          <cell r="P232" t="str">
            <v>Broadwater</v>
          </cell>
        </row>
        <row r="233">
          <cell r="P233" t="str">
            <v>Bronx</v>
          </cell>
        </row>
        <row r="234">
          <cell r="P234" t="str">
            <v>Brooke</v>
          </cell>
        </row>
        <row r="235">
          <cell r="P235" t="str">
            <v>Brookings</v>
          </cell>
        </row>
        <row r="236">
          <cell r="P236" t="str">
            <v>Brooks</v>
          </cell>
        </row>
        <row r="237">
          <cell r="P237" t="str">
            <v>Broome</v>
          </cell>
        </row>
        <row r="238">
          <cell r="P238" t="str">
            <v>Broomfield</v>
          </cell>
        </row>
        <row r="239">
          <cell r="P239" t="str">
            <v>Broward</v>
          </cell>
        </row>
        <row r="240">
          <cell r="P240" t="str">
            <v>Brown</v>
          </cell>
        </row>
        <row r="241">
          <cell r="P241" t="str">
            <v>Brule</v>
          </cell>
        </row>
        <row r="242">
          <cell r="P242" t="str">
            <v>Brunswick</v>
          </cell>
        </row>
        <row r="243">
          <cell r="P243" t="str">
            <v>Bryan</v>
          </cell>
        </row>
        <row r="244">
          <cell r="P244" t="str">
            <v>Buchanan</v>
          </cell>
        </row>
        <row r="245">
          <cell r="P245" t="str">
            <v>Buckingham</v>
          </cell>
        </row>
        <row r="246">
          <cell r="P246" t="str">
            <v>Bucks</v>
          </cell>
        </row>
        <row r="247">
          <cell r="P247" t="str">
            <v>Buena Vista</v>
          </cell>
        </row>
        <row r="248">
          <cell r="P248" t="str">
            <v>Buffalo</v>
          </cell>
        </row>
        <row r="249">
          <cell r="P249" t="str">
            <v>Bullitt</v>
          </cell>
        </row>
        <row r="250">
          <cell r="P250" t="str">
            <v>Bulloch</v>
          </cell>
        </row>
        <row r="251">
          <cell r="P251" t="str">
            <v>Bullock</v>
          </cell>
        </row>
        <row r="252">
          <cell r="P252" t="str">
            <v>Buncombe</v>
          </cell>
        </row>
        <row r="253">
          <cell r="P253" t="str">
            <v>Bureau</v>
          </cell>
        </row>
        <row r="254">
          <cell r="P254" t="str">
            <v>Burke</v>
          </cell>
        </row>
        <row r="255">
          <cell r="P255" t="str">
            <v>Burleigh</v>
          </cell>
        </row>
        <row r="256">
          <cell r="P256" t="str">
            <v>Burleson</v>
          </cell>
        </row>
        <row r="257">
          <cell r="P257" t="str">
            <v>Burlington</v>
          </cell>
        </row>
        <row r="258">
          <cell r="P258" t="str">
            <v>Burnet</v>
          </cell>
        </row>
        <row r="259">
          <cell r="P259" t="str">
            <v>Burnett</v>
          </cell>
        </row>
        <row r="260">
          <cell r="P260" t="str">
            <v>Burt</v>
          </cell>
        </row>
        <row r="261">
          <cell r="P261" t="str">
            <v>Butler</v>
          </cell>
        </row>
        <row r="262">
          <cell r="P262" t="str">
            <v>Butte</v>
          </cell>
        </row>
        <row r="263">
          <cell r="P263" t="str">
            <v>Butts</v>
          </cell>
        </row>
        <row r="264">
          <cell r="P264" t="str">
            <v>Cabarrus</v>
          </cell>
        </row>
        <row r="265">
          <cell r="P265" t="str">
            <v>Cabell</v>
          </cell>
        </row>
        <row r="266">
          <cell r="P266" t="str">
            <v>Cabo Rojo</v>
          </cell>
        </row>
        <row r="267">
          <cell r="P267" t="str">
            <v>Cache</v>
          </cell>
        </row>
        <row r="268">
          <cell r="P268" t="str">
            <v>Caddo</v>
          </cell>
        </row>
        <row r="269">
          <cell r="P269" t="str">
            <v>Caguas</v>
          </cell>
        </row>
        <row r="270">
          <cell r="P270" t="str">
            <v>Calaveras</v>
          </cell>
        </row>
        <row r="271">
          <cell r="P271" t="str">
            <v>Calcasieu</v>
          </cell>
        </row>
        <row r="272">
          <cell r="P272" t="str">
            <v>Caldwell</v>
          </cell>
        </row>
        <row r="273">
          <cell r="P273" t="str">
            <v>Caledonia</v>
          </cell>
        </row>
        <row r="274">
          <cell r="P274" t="str">
            <v>Calhoun</v>
          </cell>
        </row>
        <row r="275">
          <cell r="P275" t="str">
            <v>Callahan</v>
          </cell>
        </row>
        <row r="276">
          <cell r="P276" t="str">
            <v>Callaway</v>
          </cell>
        </row>
        <row r="277">
          <cell r="P277" t="str">
            <v>Calloway</v>
          </cell>
        </row>
        <row r="278">
          <cell r="P278" t="str">
            <v>Calumet</v>
          </cell>
        </row>
        <row r="279">
          <cell r="P279" t="str">
            <v>Calvert</v>
          </cell>
        </row>
        <row r="280">
          <cell r="P280" t="str">
            <v>Camas</v>
          </cell>
        </row>
        <row r="281">
          <cell r="P281" t="str">
            <v>Cambria</v>
          </cell>
        </row>
        <row r="282">
          <cell r="P282" t="str">
            <v>Camden</v>
          </cell>
        </row>
        <row r="283">
          <cell r="P283" t="str">
            <v>Cameron</v>
          </cell>
        </row>
        <row r="284">
          <cell r="P284" t="str">
            <v>Camp</v>
          </cell>
        </row>
        <row r="285">
          <cell r="P285" t="str">
            <v>Campbell</v>
          </cell>
        </row>
        <row r="286">
          <cell r="P286" t="str">
            <v>Camuy</v>
          </cell>
        </row>
        <row r="287">
          <cell r="P287" t="str">
            <v>Canadian</v>
          </cell>
        </row>
        <row r="288">
          <cell r="P288" t="str">
            <v>Candler</v>
          </cell>
        </row>
        <row r="289">
          <cell r="P289" t="str">
            <v>Cannon</v>
          </cell>
        </row>
        <row r="290">
          <cell r="P290" t="str">
            <v>Canovanas</v>
          </cell>
        </row>
        <row r="291">
          <cell r="P291" t="str">
            <v>Canyon</v>
          </cell>
        </row>
        <row r="292">
          <cell r="P292" t="str">
            <v>Cape Girardeau</v>
          </cell>
        </row>
        <row r="293">
          <cell r="P293" t="str">
            <v>Cape May</v>
          </cell>
        </row>
        <row r="294">
          <cell r="P294" t="str">
            <v>Carbon</v>
          </cell>
        </row>
        <row r="295">
          <cell r="P295" t="str">
            <v>Caribou</v>
          </cell>
        </row>
        <row r="296">
          <cell r="P296" t="str">
            <v>Carlisle</v>
          </cell>
        </row>
        <row r="297">
          <cell r="P297" t="str">
            <v>Carlton</v>
          </cell>
        </row>
        <row r="298">
          <cell r="P298" t="str">
            <v>Carolina</v>
          </cell>
        </row>
        <row r="299">
          <cell r="P299" t="str">
            <v>Caroline</v>
          </cell>
        </row>
        <row r="300">
          <cell r="P300" t="str">
            <v>Carroll</v>
          </cell>
        </row>
        <row r="301">
          <cell r="P301" t="str">
            <v>Carson</v>
          </cell>
        </row>
        <row r="302">
          <cell r="P302" t="str">
            <v>Carson City</v>
          </cell>
        </row>
        <row r="303">
          <cell r="P303" t="str">
            <v>Carter</v>
          </cell>
        </row>
        <row r="304">
          <cell r="P304" t="str">
            <v>Carteret</v>
          </cell>
        </row>
        <row r="305">
          <cell r="P305" t="str">
            <v>Carver</v>
          </cell>
        </row>
        <row r="306">
          <cell r="P306" t="str">
            <v>Cascade</v>
          </cell>
        </row>
        <row r="307">
          <cell r="P307" t="str">
            <v>Casey</v>
          </cell>
        </row>
        <row r="308">
          <cell r="P308" t="str">
            <v>Cass</v>
          </cell>
        </row>
        <row r="309">
          <cell r="P309" t="str">
            <v>Cassia</v>
          </cell>
        </row>
        <row r="310">
          <cell r="P310" t="str">
            <v>Castro</v>
          </cell>
        </row>
        <row r="311">
          <cell r="P311" t="str">
            <v>Caswell</v>
          </cell>
        </row>
        <row r="312">
          <cell r="P312" t="str">
            <v>Catahoula</v>
          </cell>
        </row>
        <row r="313">
          <cell r="P313" t="str">
            <v>Catano</v>
          </cell>
        </row>
        <row r="314">
          <cell r="P314" t="str">
            <v>Catawba</v>
          </cell>
        </row>
        <row r="315">
          <cell r="P315" t="str">
            <v>Catoosa</v>
          </cell>
        </row>
        <row r="316">
          <cell r="P316" t="str">
            <v>Catron</v>
          </cell>
        </row>
        <row r="317">
          <cell r="P317" t="str">
            <v>Cattaraugus</v>
          </cell>
        </row>
        <row r="318">
          <cell r="P318" t="str">
            <v>Cavalier</v>
          </cell>
        </row>
        <row r="319">
          <cell r="P319" t="str">
            <v>Cayey</v>
          </cell>
        </row>
        <row r="320">
          <cell r="P320" t="str">
            <v>Cayuga</v>
          </cell>
        </row>
        <row r="321">
          <cell r="P321" t="str">
            <v>Cecil</v>
          </cell>
        </row>
        <row r="322">
          <cell r="P322" t="str">
            <v>Cedar</v>
          </cell>
        </row>
        <row r="323">
          <cell r="P323" t="str">
            <v>Ceiba</v>
          </cell>
        </row>
        <row r="324">
          <cell r="P324" t="str">
            <v>Centre</v>
          </cell>
        </row>
        <row r="325">
          <cell r="P325" t="str">
            <v>Cerro Gordo</v>
          </cell>
        </row>
        <row r="326">
          <cell r="P326" t="str">
            <v>Chaffee</v>
          </cell>
        </row>
        <row r="327">
          <cell r="P327" t="str">
            <v>Chambers</v>
          </cell>
        </row>
        <row r="328">
          <cell r="P328" t="str">
            <v>Champaign</v>
          </cell>
        </row>
        <row r="329">
          <cell r="P329" t="str">
            <v>Chariton</v>
          </cell>
        </row>
        <row r="330">
          <cell r="P330" t="str">
            <v>Charles</v>
          </cell>
        </row>
        <row r="331">
          <cell r="P331" t="str">
            <v>Charles City</v>
          </cell>
        </row>
        <row r="332">
          <cell r="P332" t="str">
            <v>Charles Mix</v>
          </cell>
        </row>
        <row r="333">
          <cell r="P333" t="str">
            <v>Charleston</v>
          </cell>
        </row>
        <row r="334">
          <cell r="P334" t="str">
            <v>Charlevoix</v>
          </cell>
        </row>
        <row r="335">
          <cell r="P335" t="str">
            <v>Charlotte</v>
          </cell>
        </row>
        <row r="336">
          <cell r="P336" t="str">
            <v>Charlottesville</v>
          </cell>
        </row>
        <row r="337">
          <cell r="P337" t="str">
            <v>Charlton</v>
          </cell>
        </row>
        <row r="338">
          <cell r="P338" t="str">
            <v>Chase</v>
          </cell>
        </row>
        <row r="339">
          <cell r="P339" t="str">
            <v>Chatham</v>
          </cell>
        </row>
        <row r="340">
          <cell r="P340" t="str">
            <v>Chattahoochee</v>
          </cell>
        </row>
        <row r="341">
          <cell r="P341" t="str">
            <v>Chattooga</v>
          </cell>
        </row>
        <row r="342">
          <cell r="P342" t="str">
            <v>Chautauqua</v>
          </cell>
        </row>
        <row r="343">
          <cell r="P343" t="str">
            <v>Chaves</v>
          </cell>
        </row>
        <row r="344">
          <cell r="P344" t="str">
            <v>Cheatham</v>
          </cell>
        </row>
        <row r="345">
          <cell r="P345" t="str">
            <v>Cheboygan</v>
          </cell>
        </row>
        <row r="346">
          <cell r="P346" t="str">
            <v>Chelan</v>
          </cell>
        </row>
        <row r="347">
          <cell r="P347" t="str">
            <v>Chemung</v>
          </cell>
        </row>
        <row r="348">
          <cell r="P348" t="str">
            <v>Chenango</v>
          </cell>
        </row>
        <row r="349">
          <cell r="P349" t="str">
            <v>Cherokee</v>
          </cell>
        </row>
        <row r="350">
          <cell r="P350" t="str">
            <v>Cherry</v>
          </cell>
        </row>
        <row r="351">
          <cell r="P351" t="str">
            <v>Chesapeake</v>
          </cell>
        </row>
        <row r="352">
          <cell r="P352" t="str">
            <v>Cheshire</v>
          </cell>
        </row>
        <row r="353">
          <cell r="P353" t="str">
            <v>Chester</v>
          </cell>
        </row>
        <row r="354">
          <cell r="P354" t="str">
            <v>Chesterfield</v>
          </cell>
        </row>
        <row r="355">
          <cell r="P355" t="str">
            <v>Cheyenne</v>
          </cell>
        </row>
        <row r="356">
          <cell r="P356" t="str">
            <v>Chickasaw</v>
          </cell>
        </row>
        <row r="357">
          <cell r="P357" t="str">
            <v>Chicot</v>
          </cell>
        </row>
        <row r="358">
          <cell r="P358" t="str">
            <v>Childress</v>
          </cell>
        </row>
        <row r="359">
          <cell r="P359" t="str">
            <v>Chilton</v>
          </cell>
        </row>
        <row r="360">
          <cell r="P360" t="str">
            <v>Chippewa</v>
          </cell>
        </row>
        <row r="361">
          <cell r="P361" t="str">
            <v>Chisago</v>
          </cell>
        </row>
        <row r="362">
          <cell r="P362" t="str">
            <v>Chittenden</v>
          </cell>
        </row>
        <row r="363">
          <cell r="P363" t="str">
            <v>Choctaw</v>
          </cell>
        </row>
        <row r="364">
          <cell r="P364" t="str">
            <v>Chouteau</v>
          </cell>
        </row>
        <row r="365">
          <cell r="P365" t="str">
            <v>Chowan</v>
          </cell>
        </row>
        <row r="366">
          <cell r="P366" t="str">
            <v>Christian</v>
          </cell>
        </row>
        <row r="367">
          <cell r="P367" t="str">
            <v>Churchill</v>
          </cell>
        </row>
        <row r="368">
          <cell r="P368" t="str">
            <v>Ciales</v>
          </cell>
        </row>
        <row r="369">
          <cell r="P369" t="str">
            <v>Cibola</v>
          </cell>
        </row>
        <row r="370">
          <cell r="P370" t="str">
            <v>Cidra</v>
          </cell>
        </row>
        <row r="371">
          <cell r="P371" t="str">
            <v>Cimarron</v>
          </cell>
        </row>
        <row r="372">
          <cell r="P372" t="str">
            <v>Citrus</v>
          </cell>
        </row>
        <row r="373">
          <cell r="P373" t="str">
            <v>City Of Richmond</v>
          </cell>
        </row>
        <row r="374">
          <cell r="P374" t="str">
            <v>Clackamas</v>
          </cell>
        </row>
        <row r="375">
          <cell r="P375" t="str">
            <v>Claiborne</v>
          </cell>
        </row>
        <row r="376">
          <cell r="P376" t="str">
            <v>Clallam</v>
          </cell>
        </row>
        <row r="377">
          <cell r="P377" t="str">
            <v>Clare</v>
          </cell>
        </row>
        <row r="378">
          <cell r="P378" t="str">
            <v>Clarendon</v>
          </cell>
        </row>
        <row r="379">
          <cell r="P379" t="str">
            <v>Clarion</v>
          </cell>
        </row>
        <row r="380">
          <cell r="P380" t="str">
            <v>Clark</v>
          </cell>
        </row>
        <row r="381">
          <cell r="P381" t="str">
            <v>Clarke</v>
          </cell>
        </row>
        <row r="382">
          <cell r="P382" t="str">
            <v>Clatsop</v>
          </cell>
        </row>
        <row r="383">
          <cell r="P383" t="str">
            <v>Clay</v>
          </cell>
        </row>
        <row r="384">
          <cell r="P384" t="str">
            <v>Clayton</v>
          </cell>
        </row>
        <row r="385">
          <cell r="P385" t="str">
            <v>Clear Creek</v>
          </cell>
        </row>
        <row r="386">
          <cell r="P386" t="str">
            <v>Clearfield</v>
          </cell>
        </row>
        <row r="387">
          <cell r="P387" t="str">
            <v>Clearwater</v>
          </cell>
        </row>
        <row r="388">
          <cell r="P388" t="str">
            <v>Cleburne</v>
          </cell>
        </row>
        <row r="389">
          <cell r="P389" t="str">
            <v>Clermont</v>
          </cell>
        </row>
        <row r="390">
          <cell r="P390" t="str">
            <v>Cleveland</v>
          </cell>
        </row>
        <row r="391">
          <cell r="P391" t="str">
            <v>Clifton Forge (Pre 2001)</v>
          </cell>
        </row>
        <row r="392">
          <cell r="P392" t="str">
            <v>Clinch</v>
          </cell>
        </row>
        <row r="393">
          <cell r="P393" t="str">
            <v>Clinton</v>
          </cell>
        </row>
        <row r="394">
          <cell r="P394" t="str">
            <v>Cloud</v>
          </cell>
        </row>
        <row r="395">
          <cell r="P395" t="str">
            <v>Coahoma</v>
          </cell>
        </row>
        <row r="396">
          <cell r="P396" t="str">
            <v>Coal</v>
          </cell>
        </row>
        <row r="397">
          <cell r="P397" t="str">
            <v>Coamo</v>
          </cell>
        </row>
        <row r="398">
          <cell r="P398" t="str">
            <v>Cobb</v>
          </cell>
        </row>
        <row r="399">
          <cell r="P399" t="str">
            <v>Cochise</v>
          </cell>
        </row>
        <row r="400">
          <cell r="P400" t="str">
            <v>Cochran</v>
          </cell>
        </row>
        <row r="401">
          <cell r="P401" t="str">
            <v>Cocke</v>
          </cell>
        </row>
        <row r="402">
          <cell r="P402" t="str">
            <v>Coconino</v>
          </cell>
        </row>
        <row r="403">
          <cell r="P403" t="str">
            <v>Codington</v>
          </cell>
        </row>
        <row r="404">
          <cell r="P404" t="str">
            <v>Coffee</v>
          </cell>
        </row>
        <row r="405">
          <cell r="P405" t="str">
            <v>Coffey</v>
          </cell>
        </row>
        <row r="406">
          <cell r="P406" t="str">
            <v>Coke</v>
          </cell>
        </row>
        <row r="407">
          <cell r="P407" t="str">
            <v>Colbert</v>
          </cell>
        </row>
        <row r="408">
          <cell r="P408" t="str">
            <v>Cole</v>
          </cell>
        </row>
        <row r="409">
          <cell r="P409" t="str">
            <v>Coleman</v>
          </cell>
        </row>
        <row r="410">
          <cell r="P410" t="str">
            <v>Coles</v>
          </cell>
        </row>
        <row r="411">
          <cell r="P411" t="str">
            <v>Colfax</v>
          </cell>
        </row>
        <row r="412">
          <cell r="P412" t="str">
            <v>Colleton</v>
          </cell>
        </row>
        <row r="413">
          <cell r="P413" t="str">
            <v>Collier</v>
          </cell>
        </row>
        <row r="414">
          <cell r="P414" t="str">
            <v>Collin</v>
          </cell>
        </row>
        <row r="415">
          <cell r="P415" t="str">
            <v>Collingsworth</v>
          </cell>
        </row>
        <row r="416">
          <cell r="P416" t="str">
            <v>Colonial Heights</v>
          </cell>
        </row>
        <row r="417">
          <cell r="P417" t="str">
            <v>Colorado</v>
          </cell>
        </row>
        <row r="418">
          <cell r="P418" t="str">
            <v>Colquitt</v>
          </cell>
        </row>
        <row r="419">
          <cell r="P419" t="str">
            <v>Columbia</v>
          </cell>
        </row>
        <row r="420">
          <cell r="P420" t="str">
            <v>Columbiana</v>
          </cell>
        </row>
        <row r="421">
          <cell r="P421" t="str">
            <v>Columbus</v>
          </cell>
        </row>
        <row r="422">
          <cell r="P422" t="str">
            <v>Colusa</v>
          </cell>
        </row>
        <row r="423">
          <cell r="P423" t="str">
            <v>Comal</v>
          </cell>
        </row>
        <row r="424">
          <cell r="P424" t="str">
            <v>Comanche</v>
          </cell>
        </row>
        <row r="425">
          <cell r="P425" t="str">
            <v>Comerio</v>
          </cell>
        </row>
        <row r="426">
          <cell r="P426" t="str">
            <v>Concho</v>
          </cell>
        </row>
        <row r="427">
          <cell r="P427" t="str">
            <v>Concordia</v>
          </cell>
        </row>
        <row r="428">
          <cell r="P428" t="str">
            <v>Conecuh</v>
          </cell>
        </row>
        <row r="429">
          <cell r="P429" t="str">
            <v>Conejos</v>
          </cell>
        </row>
        <row r="430">
          <cell r="P430" t="str">
            <v>Contra Costa</v>
          </cell>
        </row>
        <row r="431">
          <cell r="P431" t="str">
            <v>Converse</v>
          </cell>
        </row>
        <row r="432">
          <cell r="P432" t="str">
            <v>Conway</v>
          </cell>
        </row>
        <row r="433">
          <cell r="P433" t="str">
            <v>Cook</v>
          </cell>
        </row>
        <row r="434">
          <cell r="P434" t="str">
            <v>Cooke</v>
          </cell>
        </row>
        <row r="435">
          <cell r="P435" t="str">
            <v>Cooper</v>
          </cell>
        </row>
        <row r="436">
          <cell r="P436" t="str">
            <v>Coos</v>
          </cell>
        </row>
        <row r="437">
          <cell r="P437" t="str">
            <v>Coosa</v>
          </cell>
        </row>
        <row r="438">
          <cell r="P438" t="str">
            <v>Copiah</v>
          </cell>
        </row>
        <row r="439">
          <cell r="P439" t="str">
            <v>Corozal</v>
          </cell>
        </row>
        <row r="440">
          <cell r="P440" t="str">
            <v>Corson</v>
          </cell>
        </row>
        <row r="441">
          <cell r="P441" t="str">
            <v>Cortland</v>
          </cell>
        </row>
        <row r="442">
          <cell r="P442" t="str">
            <v>Coryell</v>
          </cell>
        </row>
        <row r="443">
          <cell r="P443" t="str">
            <v>Coshocton</v>
          </cell>
        </row>
        <row r="444">
          <cell r="P444" t="str">
            <v>Costilla</v>
          </cell>
        </row>
        <row r="445">
          <cell r="P445" t="str">
            <v>Cottle</v>
          </cell>
        </row>
        <row r="446">
          <cell r="P446" t="str">
            <v>Cotton</v>
          </cell>
        </row>
        <row r="447">
          <cell r="P447" t="str">
            <v>Cottonwood</v>
          </cell>
        </row>
        <row r="448">
          <cell r="P448" t="str">
            <v>Covington</v>
          </cell>
        </row>
        <row r="449">
          <cell r="P449" t="str">
            <v>Coweta</v>
          </cell>
        </row>
        <row r="450">
          <cell r="P450" t="str">
            <v>Cowley</v>
          </cell>
        </row>
        <row r="451">
          <cell r="P451" t="str">
            <v>Cowlitz</v>
          </cell>
        </row>
        <row r="452">
          <cell r="P452" t="str">
            <v>Craig</v>
          </cell>
        </row>
        <row r="453">
          <cell r="P453" t="str">
            <v>Craighead</v>
          </cell>
        </row>
        <row r="454">
          <cell r="P454" t="str">
            <v>Crane</v>
          </cell>
        </row>
        <row r="455">
          <cell r="P455" t="str">
            <v>Craven</v>
          </cell>
        </row>
        <row r="456">
          <cell r="P456" t="str">
            <v>Crawford</v>
          </cell>
        </row>
        <row r="457">
          <cell r="P457" t="str">
            <v>Creek</v>
          </cell>
        </row>
        <row r="458">
          <cell r="P458" t="str">
            <v>Crenshaw</v>
          </cell>
        </row>
        <row r="459">
          <cell r="P459" t="str">
            <v>Crisp</v>
          </cell>
        </row>
        <row r="460">
          <cell r="P460" t="str">
            <v>Crittenden</v>
          </cell>
        </row>
        <row r="461">
          <cell r="P461" t="str">
            <v>Crockett</v>
          </cell>
        </row>
        <row r="462">
          <cell r="P462" t="str">
            <v>Crook</v>
          </cell>
        </row>
        <row r="463">
          <cell r="P463" t="str">
            <v>Crosby</v>
          </cell>
        </row>
        <row r="464">
          <cell r="P464" t="str">
            <v>Cross</v>
          </cell>
        </row>
        <row r="465">
          <cell r="P465" t="str">
            <v>Crow Wing</v>
          </cell>
        </row>
        <row r="466">
          <cell r="P466" t="str">
            <v>Crowley</v>
          </cell>
        </row>
        <row r="467">
          <cell r="P467" t="str">
            <v>Culberson</v>
          </cell>
        </row>
        <row r="468">
          <cell r="P468" t="str">
            <v>Culebra</v>
          </cell>
        </row>
        <row r="469">
          <cell r="P469" t="str">
            <v>Cullman</v>
          </cell>
        </row>
        <row r="470">
          <cell r="P470" t="str">
            <v>Culpeper</v>
          </cell>
        </row>
        <row r="471">
          <cell r="P471" t="str">
            <v>Cumberland</v>
          </cell>
        </row>
        <row r="472">
          <cell r="P472" t="str">
            <v>Cuming</v>
          </cell>
        </row>
        <row r="473">
          <cell r="P473" t="str">
            <v>Currituck</v>
          </cell>
        </row>
        <row r="474">
          <cell r="P474" t="str">
            <v>Curry</v>
          </cell>
        </row>
        <row r="475">
          <cell r="P475" t="str">
            <v>Custer</v>
          </cell>
        </row>
        <row r="476">
          <cell r="P476" t="str">
            <v>Cuyahoga</v>
          </cell>
        </row>
        <row r="477">
          <cell r="P477" t="str">
            <v>Dade</v>
          </cell>
        </row>
        <row r="478">
          <cell r="P478" t="str">
            <v>Daggett</v>
          </cell>
        </row>
        <row r="479">
          <cell r="P479" t="str">
            <v>Dakota</v>
          </cell>
        </row>
        <row r="480">
          <cell r="P480" t="str">
            <v>Dale</v>
          </cell>
        </row>
        <row r="481">
          <cell r="P481" t="str">
            <v>Dallam</v>
          </cell>
        </row>
        <row r="482">
          <cell r="P482" t="str">
            <v>Dallas</v>
          </cell>
        </row>
        <row r="483">
          <cell r="P483" t="str">
            <v>Dane</v>
          </cell>
        </row>
        <row r="484">
          <cell r="P484" t="str">
            <v>Daniels</v>
          </cell>
        </row>
        <row r="485">
          <cell r="P485" t="str">
            <v>Danville</v>
          </cell>
        </row>
        <row r="486">
          <cell r="P486" t="str">
            <v>Dare</v>
          </cell>
        </row>
        <row r="487">
          <cell r="P487" t="str">
            <v>Darke</v>
          </cell>
        </row>
        <row r="488">
          <cell r="P488" t="str">
            <v>Darlington</v>
          </cell>
        </row>
        <row r="489">
          <cell r="P489" t="str">
            <v>Dauphin</v>
          </cell>
        </row>
        <row r="490">
          <cell r="P490" t="str">
            <v>Davidson</v>
          </cell>
        </row>
        <row r="491">
          <cell r="P491" t="str">
            <v>Davie</v>
          </cell>
        </row>
        <row r="492">
          <cell r="P492" t="str">
            <v>Daviess</v>
          </cell>
        </row>
        <row r="493">
          <cell r="P493" t="str">
            <v>Davis</v>
          </cell>
        </row>
        <row r="494">
          <cell r="P494" t="str">
            <v>Davison</v>
          </cell>
        </row>
        <row r="495">
          <cell r="P495" t="str">
            <v>Dawes</v>
          </cell>
        </row>
        <row r="496">
          <cell r="P496" t="str">
            <v>Dawson</v>
          </cell>
        </row>
        <row r="497">
          <cell r="P497" t="str">
            <v>Day</v>
          </cell>
        </row>
        <row r="498">
          <cell r="P498" t="str">
            <v>De Baca</v>
          </cell>
        </row>
        <row r="499">
          <cell r="P499" t="str">
            <v>De Kalb</v>
          </cell>
        </row>
        <row r="500">
          <cell r="P500" t="str">
            <v>De Soto</v>
          </cell>
        </row>
        <row r="501">
          <cell r="P501" t="str">
            <v>De Witt</v>
          </cell>
        </row>
        <row r="502">
          <cell r="P502" t="str">
            <v>Deaf Smith</v>
          </cell>
        </row>
        <row r="503">
          <cell r="P503" t="str">
            <v>Dearborn</v>
          </cell>
        </row>
        <row r="504">
          <cell r="P504" t="str">
            <v>Decatur</v>
          </cell>
        </row>
        <row r="505">
          <cell r="P505" t="str">
            <v>Deer Lodge</v>
          </cell>
        </row>
        <row r="506">
          <cell r="P506" t="str">
            <v>Defiance</v>
          </cell>
        </row>
        <row r="507">
          <cell r="P507" t="str">
            <v>Del Norte</v>
          </cell>
        </row>
        <row r="508">
          <cell r="P508" t="str">
            <v>Delaware</v>
          </cell>
        </row>
        <row r="509">
          <cell r="P509" t="str">
            <v>Delta</v>
          </cell>
        </row>
        <row r="510">
          <cell r="P510" t="str">
            <v>Denali (B)</v>
          </cell>
        </row>
        <row r="511">
          <cell r="P511" t="str">
            <v>Dent</v>
          </cell>
        </row>
        <row r="512">
          <cell r="P512" t="str">
            <v>Denton</v>
          </cell>
        </row>
        <row r="513">
          <cell r="P513" t="str">
            <v>Denver</v>
          </cell>
        </row>
        <row r="514">
          <cell r="P514" t="str">
            <v>Des Moines</v>
          </cell>
        </row>
        <row r="515">
          <cell r="P515" t="str">
            <v>Deschutes</v>
          </cell>
        </row>
        <row r="516">
          <cell r="P516" t="str">
            <v>Desha</v>
          </cell>
        </row>
        <row r="517">
          <cell r="P517" t="str">
            <v>Deuel</v>
          </cell>
        </row>
        <row r="518">
          <cell r="P518" t="str">
            <v>Dewey</v>
          </cell>
        </row>
        <row r="519">
          <cell r="P519" t="str">
            <v>Dickens</v>
          </cell>
        </row>
        <row r="520">
          <cell r="P520" t="str">
            <v>Dickenson</v>
          </cell>
        </row>
        <row r="521">
          <cell r="P521" t="str">
            <v>Dickey</v>
          </cell>
        </row>
        <row r="522">
          <cell r="P522" t="str">
            <v>Dickinson</v>
          </cell>
        </row>
        <row r="523">
          <cell r="P523" t="str">
            <v>Dickson</v>
          </cell>
        </row>
        <row r="524">
          <cell r="P524" t="str">
            <v>Dillingham (C)</v>
          </cell>
        </row>
        <row r="525">
          <cell r="P525" t="str">
            <v>Dillon</v>
          </cell>
        </row>
        <row r="526">
          <cell r="P526" t="str">
            <v>Dimmit</v>
          </cell>
        </row>
        <row r="527">
          <cell r="P527" t="str">
            <v>Dinwiddie</v>
          </cell>
        </row>
        <row r="528">
          <cell r="P528" t="str">
            <v>District Of Columbia</v>
          </cell>
        </row>
        <row r="529">
          <cell r="P529" t="str">
            <v>Divide</v>
          </cell>
        </row>
        <row r="530">
          <cell r="P530" t="str">
            <v>Dixie</v>
          </cell>
        </row>
        <row r="531">
          <cell r="P531" t="str">
            <v>Dixon</v>
          </cell>
        </row>
        <row r="532">
          <cell r="P532" t="str">
            <v>Doddridge</v>
          </cell>
        </row>
        <row r="533">
          <cell r="P533" t="str">
            <v>Dodge</v>
          </cell>
        </row>
        <row r="534">
          <cell r="P534" t="str">
            <v>Dolores</v>
          </cell>
        </row>
        <row r="535">
          <cell r="P535" t="str">
            <v>Dona Ana</v>
          </cell>
        </row>
        <row r="536">
          <cell r="P536" t="str">
            <v>Doniphan</v>
          </cell>
        </row>
        <row r="537">
          <cell r="P537" t="str">
            <v>Donley</v>
          </cell>
        </row>
        <row r="538">
          <cell r="P538" t="str">
            <v>Dooly</v>
          </cell>
        </row>
        <row r="539">
          <cell r="P539" t="str">
            <v>Door</v>
          </cell>
        </row>
        <row r="540">
          <cell r="P540" t="str">
            <v>Dorado</v>
          </cell>
        </row>
        <row r="541">
          <cell r="P541" t="str">
            <v>Dorchester</v>
          </cell>
        </row>
        <row r="542">
          <cell r="P542" t="str">
            <v>Dougherty</v>
          </cell>
        </row>
        <row r="543">
          <cell r="P543" t="str">
            <v>Douglas</v>
          </cell>
        </row>
        <row r="544">
          <cell r="P544" t="str">
            <v>Drew</v>
          </cell>
        </row>
        <row r="545">
          <cell r="P545" t="str">
            <v>Du Page</v>
          </cell>
        </row>
        <row r="546">
          <cell r="P546" t="str">
            <v>Dubois</v>
          </cell>
        </row>
        <row r="547">
          <cell r="P547" t="str">
            <v>Dubuque</v>
          </cell>
        </row>
        <row r="548">
          <cell r="P548" t="str">
            <v>Duchesne</v>
          </cell>
        </row>
        <row r="549">
          <cell r="P549" t="str">
            <v>Dukes</v>
          </cell>
        </row>
        <row r="550">
          <cell r="P550" t="str">
            <v>Dundy</v>
          </cell>
        </row>
        <row r="551">
          <cell r="P551" t="str">
            <v>Dunklin</v>
          </cell>
        </row>
        <row r="552">
          <cell r="P552" t="str">
            <v>Dunn</v>
          </cell>
        </row>
        <row r="553">
          <cell r="P553" t="str">
            <v>Duplin</v>
          </cell>
        </row>
        <row r="554">
          <cell r="P554" t="str">
            <v>Durham</v>
          </cell>
        </row>
        <row r="555">
          <cell r="P555" t="str">
            <v>Dutchess</v>
          </cell>
        </row>
        <row r="556">
          <cell r="P556" t="str">
            <v>Duval</v>
          </cell>
        </row>
        <row r="557">
          <cell r="P557" t="str">
            <v>Dyer</v>
          </cell>
        </row>
        <row r="558">
          <cell r="P558" t="str">
            <v>Eagle</v>
          </cell>
        </row>
        <row r="559">
          <cell r="P559" t="str">
            <v>Early</v>
          </cell>
        </row>
        <row r="560">
          <cell r="P560" t="str">
            <v>East Baton Rouge</v>
          </cell>
        </row>
        <row r="561">
          <cell r="P561" t="str">
            <v>East Carroll</v>
          </cell>
        </row>
        <row r="562">
          <cell r="P562" t="str">
            <v>East Feliciana</v>
          </cell>
        </row>
        <row r="563">
          <cell r="P563" t="str">
            <v>Eastern</v>
          </cell>
        </row>
        <row r="564">
          <cell r="P564" t="str">
            <v>Eastland</v>
          </cell>
        </row>
        <row r="565">
          <cell r="P565" t="str">
            <v>Eaton</v>
          </cell>
        </row>
        <row r="566">
          <cell r="P566" t="str">
            <v>Eau Claire</v>
          </cell>
        </row>
        <row r="567">
          <cell r="P567" t="str">
            <v>Ebon</v>
          </cell>
        </row>
        <row r="568">
          <cell r="P568" t="str">
            <v>Echols</v>
          </cell>
        </row>
        <row r="569">
          <cell r="P569" t="str">
            <v>Ector</v>
          </cell>
        </row>
        <row r="570">
          <cell r="P570" t="str">
            <v>Eddy</v>
          </cell>
        </row>
        <row r="571">
          <cell r="P571" t="str">
            <v>Edgar</v>
          </cell>
        </row>
        <row r="572">
          <cell r="P572" t="str">
            <v>Edgecombe</v>
          </cell>
        </row>
        <row r="573">
          <cell r="P573" t="str">
            <v>Edgefield</v>
          </cell>
        </row>
        <row r="574">
          <cell r="P574" t="str">
            <v>Edmonson</v>
          </cell>
        </row>
        <row r="575">
          <cell r="P575" t="str">
            <v>Edmunds</v>
          </cell>
        </row>
        <row r="576">
          <cell r="P576" t="str">
            <v>Edwards</v>
          </cell>
        </row>
        <row r="577">
          <cell r="P577" t="str">
            <v>Effingham</v>
          </cell>
        </row>
        <row r="578">
          <cell r="P578" t="str">
            <v>El Dorado</v>
          </cell>
        </row>
        <row r="579">
          <cell r="P579" t="str">
            <v>El Paso</v>
          </cell>
        </row>
        <row r="580">
          <cell r="P580" t="str">
            <v>Elbert</v>
          </cell>
        </row>
        <row r="581">
          <cell r="P581" t="str">
            <v>Elk</v>
          </cell>
        </row>
        <row r="582">
          <cell r="P582" t="str">
            <v>Elkhart</v>
          </cell>
        </row>
        <row r="583">
          <cell r="P583" t="str">
            <v>Elko</v>
          </cell>
        </row>
        <row r="584">
          <cell r="P584" t="str">
            <v>Elliott</v>
          </cell>
        </row>
        <row r="585">
          <cell r="P585" t="str">
            <v>Ellis</v>
          </cell>
        </row>
        <row r="586">
          <cell r="P586" t="str">
            <v>Ellsworth</v>
          </cell>
        </row>
        <row r="587">
          <cell r="P587" t="str">
            <v>Elmore</v>
          </cell>
        </row>
        <row r="588">
          <cell r="P588" t="str">
            <v>Emanuel</v>
          </cell>
        </row>
        <row r="589">
          <cell r="P589" t="str">
            <v>Emery</v>
          </cell>
        </row>
        <row r="590">
          <cell r="P590" t="str">
            <v>Emmet</v>
          </cell>
        </row>
        <row r="591">
          <cell r="P591" t="str">
            <v>Emmons</v>
          </cell>
        </row>
        <row r="592">
          <cell r="P592" t="str">
            <v>Emporia</v>
          </cell>
        </row>
        <row r="593">
          <cell r="P593" t="str">
            <v>Enewetak</v>
          </cell>
        </row>
        <row r="594">
          <cell r="P594" t="str">
            <v>Erath</v>
          </cell>
        </row>
        <row r="595">
          <cell r="P595" t="str">
            <v>Erie</v>
          </cell>
        </row>
        <row r="596">
          <cell r="P596" t="str">
            <v>Erikub</v>
          </cell>
        </row>
        <row r="597">
          <cell r="P597" t="str">
            <v>Escambia</v>
          </cell>
        </row>
        <row r="598">
          <cell r="P598" t="str">
            <v>Esmeralda</v>
          </cell>
        </row>
        <row r="599">
          <cell r="P599" t="str">
            <v>Essex</v>
          </cell>
        </row>
        <row r="600">
          <cell r="P600" t="str">
            <v>Estill</v>
          </cell>
        </row>
        <row r="601">
          <cell r="P601" t="str">
            <v>Etowah</v>
          </cell>
        </row>
        <row r="602">
          <cell r="P602" t="str">
            <v>Eureka</v>
          </cell>
        </row>
        <row r="603">
          <cell r="P603" t="str">
            <v>Evangeline</v>
          </cell>
        </row>
        <row r="604">
          <cell r="P604" t="str">
            <v>Evans</v>
          </cell>
        </row>
        <row r="605">
          <cell r="P605" t="str">
            <v>Fairbanks-North Star (B)</v>
          </cell>
        </row>
        <row r="606">
          <cell r="P606" t="str">
            <v>Fairfax</v>
          </cell>
        </row>
        <row r="607">
          <cell r="P607" t="str">
            <v>Fairfax City</v>
          </cell>
        </row>
        <row r="608">
          <cell r="P608" t="str">
            <v>Fairfield</v>
          </cell>
        </row>
        <row r="609">
          <cell r="P609" t="str">
            <v>Fajardo</v>
          </cell>
        </row>
        <row r="610">
          <cell r="P610" t="str">
            <v>Fall River</v>
          </cell>
        </row>
        <row r="611">
          <cell r="P611" t="str">
            <v>Fallon</v>
          </cell>
        </row>
        <row r="612">
          <cell r="P612" t="str">
            <v>Falls</v>
          </cell>
        </row>
        <row r="613">
          <cell r="P613" t="str">
            <v>Falls Church</v>
          </cell>
        </row>
        <row r="614">
          <cell r="P614" t="str">
            <v>Fannin</v>
          </cell>
        </row>
        <row r="615">
          <cell r="P615" t="str">
            <v>Faribault</v>
          </cell>
        </row>
        <row r="616">
          <cell r="P616" t="str">
            <v>Faulk</v>
          </cell>
        </row>
        <row r="617">
          <cell r="P617" t="str">
            <v>Faulkner</v>
          </cell>
        </row>
        <row r="618">
          <cell r="P618" t="str">
            <v>Fauquier</v>
          </cell>
        </row>
        <row r="619">
          <cell r="P619" t="str">
            <v>Fayette</v>
          </cell>
        </row>
        <row r="620">
          <cell r="P620" t="str">
            <v>Fentress</v>
          </cell>
        </row>
        <row r="621">
          <cell r="P621" t="str">
            <v>Fergus</v>
          </cell>
        </row>
        <row r="622">
          <cell r="P622" t="str">
            <v>Ferry</v>
          </cell>
        </row>
        <row r="623">
          <cell r="P623" t="str">
            <v>Fillmore</v>
          </cell>
        </row>
        <row r="624">
          <cell r="P624" t="str">
            <v>Finney</v>
          </cell>
        </row>
        <row r="625">
          <cell r="P625" t="str">
            <v>Fisher</v>
          </cell>
        </row>
        <row r="626">
          <cell r="P626" t="str">
            <v>Flagler</v>
          </cell>
        </row>
        <row r="627">
          <cell r="P627" t="str">
            <v>Flathead</v>
          </cell>
        </row>
        <row r="628">
          <cell r="P628" t="str">
            <v>Fleming</v>
          </cell>
        </row>
        <row r="629">
          <cell r="P629" t="str">
            <v>Florence</v>
          </cell>
        </row>
        <row r="630">
          <cell r="P630" t="str">
            <v>Florida</v>
          </cell>
        </row>
        <row r="631">
          <cell r="P631" t="str">
            <v>Floyd</v>
          </cell>
        </row>
        <row r="632">
          <cell r="P632" t="str">
            <v>Fluvanna</v>
          </cell>
        </row>
        <row r="633">
          <cell r="P633" t="str">
            <v>Foard</v>
          </cell>
        </row>
        <row r="634">
          <cell r="P634" t="str">
            <v>Fond Du Lac</v>
          </cell>
        </row>
        <row r="635">
          <cell r="P635" t="str">
            <v>Ford</v>
          </cell>
        </row>
        <row r="636">
          <cell r="P636" t="str">
            <v>Forest</v>
          </cell>
        </row>
        <row r="637">
          <cell r="P637" t="str">
            <v>Forrest</v>
          </cell>
        </row>
        <row r="638">
          <cell r="P638" t="str">
            <v>Forsyth</v>
          </cell>
        </row>
        <row r="639">
          <cell r="P639" t="str">
            <v>Fort Bend</v>
          </cell>
        </row>
        <row r="640">
          <cell r="P640" t="str">
            <v>Foster</v>
          </cell>
        </row>
        <row r="641">
          <cell r="P641" t="str">
            <v>Fountain</v>
          </cell>
        </row>
        <row r="642">
          <cell r="P642" t="str">
            <v>Franklin</v>
          </cell>
        </row>
        <row r="643">
          <cell r="P643" t="str">
            <v>Franklin City</v>
          </cell>
        </row>
        <row r="644">
          <cell r="P644" t="str">
            <v>Frederick</v>
          </cell>
        </row>
        <row r="645">
          <cell r="P645" t="str">
            <v>Fredericksburg</v>
          </cell>
        </row>
        <row r="646">
          <cell r="P646" t="str">
            <v>Freeborn</v>
          </cell>
        </row>
        <row r="647">
          <cell r="P647" t="str">
            <v>Freestone</v>
          </cell>
        </row>
        <row r="648">
          <cell r="P648" t="str">
            <v>Fremont</v>
          </cell>
        </row>
        <row r="649">
          <cell r="P649" t="str">
            <v>Fresno</v>
          </cell>
        </row>
        <row r="650">
          <cell r="P650" t="str">
            <v>Frio</v>
          </cell>
        </row>
        <row r="651">
          <cell r="P651" t="str">
            <v>Frontier</v>
          </cell>
        </row>
        <row r="652">
          <cell r="P652" t="str">
            <v>Fulton</v>
          </cell>
        </row>
        <row r="653">
          <cell r="P653" t="str">
            <v>Furnas</v>
          </cell>
        </row>
        <row r="654">
          <cell r="P654" t="str">
            <v>Gadsden</v>
          </cell>
        </row>
        <row r="655">
          <cell r="P655" t="str">
            <v>Gage</v>
          </cell>
        </row>
        <row r="656">
          <cell r="P656" t="str">
            <v>Gaines</v>
          </cell>
        </row>
        <row r="657">
          <cell r="P657" t="str">
            <v>Galax</v>
          </cell>
        </row>
        <row r="658">
          <cell r="P658" t="str">
            <v>Gallatin</v>
          </cell>
        </row>
        <row r="659">
          <cell r="P659" t="str">
            <v>Gallia</v>
          </cell>
        </row>
        <row r="660">
          <cell r="P660" t="str">
            <v>Galveston</v>
          </cell>
        </row>
        <row r="661">
          <cell r="P661" t="str">
            <v>Garden</v>
          </cell>
        </row>
        <row r="662">
          <cell r="P662" t="str">
            <v>Garfield</v>
          </cell>
        </row>
        <row r="663">
          <cell r="P663" t="str">
            <v>Garland</v>
          </cell>
        </row>
        <row r="664">
          <cell r="P664" t="str">
            <v>Garrard</v>
          </cell>
        </row>
        <row r="665">
          <cell r="P665" t="str">
            <v>Garrett</v>
          </cell>
        </row>
        <row r="666">
          <cell r="P666" t="str">
            <v>Garvin</v>
          </cell>
        </row>
        <row r="667">
          <cell r="P667" t="str">
            <v>Garza</v>
          </cell>
        </row>
        <row r="668">
          <cell r="P668" t="str">
            <v>Gasconade</v>
          </cell>
        </row>
        <row r="669">
          <cell r="P669" t="str">
            <v>Gaston</v>
          </cell>
        </row>
        <row r="670">
          <cell r="P670" t="str">
            <v>Gates</v>
          </cell>
        </row>
        <row r="671">
          <cell r="P671" t="str">
            <v>Geary</v>
          </cell>
        </row>
        <row r="672">
          <cell r="P672" t="str">
            <v>Geauga</v>
          </cell>
        </row>
        <row r="673">
          <cell r="P673" t="str">
            <v>Gem</v>
          </cell>
        </row>
        <row r="674">
          <cell r="P674" t="str">
            <v>Genesee</v>
          </cell>
        </row>
        <row r="675">
          <cell r="P675" t="str">
            <v>Geneva</v>
          </cell>
        </row>
        <row r="676">
          <cell r="P676" t="str">
            <v>Gentry</v>
          </cell>
        </row>
        <row r="677">
          <cell r="P677" t="str">
            <v>George</v>
          </cell>
        </row>
        <row r="678">
          <cell r="P678" t="str">
            <v>Georgetown</v>
          </cell>
        </row>
        <row r="679">
          <cell r="P679" t="str">
            <v>Gibson</v>
          </cell>
        </row>
        <row r="680">
          <cell r="P680" t="str">
            <v>Gila</v>
          </cell>
        </row>
        <row r="681">
          <cell r="P681" t="str">
            <v>Gilchrist</v>
          </cell>
        </row>
        <row r="682">
          <cell r="P682" t="str">
            <v>Giles</v>
          </cell>
        </row>
        <row r="683">
          <cell r="P683" t="str">
            <v>Gillespie</v>
          </cell>
        </row>
        <row r="684">
          <cell r="P684" t="str">
            <v>Gilliam</v>
          </cell>
        </row>
        <row r="685">
          <cell r="P685" t="str">
            <v>Gilmer</v>
          </cell>
        </row>
        <row r="686">
          <cell r="P686" t="str">
            <v>Gilpin</v>
          </cell>
        </row>
        <row r="687">
          <cell r="P687" t="str">
            <v>Glacier</v>
          </cell>
        </row>
        <row r="688">
          <cell r="P688" t="str">
            <v>Glades</v>
          </cell>
        </row>
        <row r="689">
          <cell r="P689" t="str">
            <v>Gladwin</v>
          </cell>
        </row>
        <row r="690">
          <cell r="P690" t="str">
            <v>Glascock</v>
          </cell>
        </row>
        <row r="691">
          <cell r="P691" t="str">
            <v>Glasscock</v>
          </cell>
        </row>
        <row r="692">
          <cell r="P692" t="str">
            <v>Glenn</v>
          </cell>
        </row>
        <row r="693">
          <cell r="P693" t="str">
            <v>Gloucester</v>
          </cell>
        </row>
        <row r="694">
          <cell r="P694" t="str">
            <v>Glynn</v>
          </cell>
        </row>
        <row r="695">
          <cell r="P695" t="str">
            <v>Gogebic</v>
          </cell>
        </row>
        <row r="696">
          <cell r="P696" t="str">
            <v>Golden Valley</v>
          </cell>
        </row>
        <row r="697">
          <cell r="P697" t="str">
            <v>Goliad</v>
          </cell>
        </row>
        <row r="698">
          <cell r="P698" t="str">
            <v>Gonzales</v>
          </cell>
        </row>
        <row r="699">
          <cell r="P699" t="str">
            <v>Goochland</v>
          </cell>
        </row>
        <row r="700">
          <cell r="P700" t="str">
            <v>Goodhue</v>
          </cell>
        </row>
        <row r="701">
          <cell r="P701" t="str">
            <v>Gooding</v>
          </cell>
        </row>
        <row r="702">
          <cell r="P702" t="str">
            <v>Gordon</v>
          </cell>
        </row>
        <row r="703">
          <cell r="P703" t="str">
            <v>Goshen</v>
          </cell>
        </row>
        <row r="704">
          <cell r="P704" t="str">
            <v>Gosper</v>
          </cell>
        </row>
        <row r="705">
          <cell r="P705" t="str">
            <v>Gove</v>
          </cell>
        </row>
        <row r="706">
          <cell r="P706" t="str">
            <v>Grady</v>
          </cell>
        </row>
        <row r="707">
          <cell r="P707" t="str">
            <v>Grafton</v>
          </cell>
        </row>
        <row r="708">
          <cell r="P708" t="str">
            <v>Graham</v>
          </cell>
        </row>
        <row r="709">
          <cell r="P709" t="str">
            <v>Grainger</v>
          </cell>
        </row>
        <row r="710">
          <cell r="P710" t="str">
            <v>Grand</v>
          </cell>
        </row>
        <row r="711">
          <cell r="P711" t="str">
            <v>Grand Forks</v>
          </cell>
        </row>
        <row r="712">
          <cell r="P712" t="str">
            <v>Grand Isle</v>
          </cell>
        </row>
        <row r="713">
          <cell r="P713" t="str">
            <v>Grand Traverse</v>
          </cell>
        </row>
        <row r="714">
          <cell r="P714" t="str">
            <v>Granite</v>
          </cell>
        </row>
        <row r="715">
          <cell r="P715" t="str">
            <v>Grant</v>
          </cell>
        </row>
        <row r="716">
          <cell r="P716" t="str">
            <v>Granville</v>
          </cell>
        </row>
        <row r="717">
          <cell r="P717" t="str">
            <v>Gratiot</v>
          </cell>
        </row>
        <row r="718">
          <cell r="P718" t="str">
            <v>Graves</v>
          </cell>
        </row>
        <row r="719">
          <cell r="P719" t="str">
            <v>Gray</v>
          </cell>
        </row>
        <row r="720">
          <cell r="P720" t="str">
            <v>Grays Harbor</v>
          </cell>
        </row>
        <row r="721">
          <cell r="P721" t="str">
            <v>Grayson</v>
          </cell>
        </row>
        <row r="722">
          <cell r="P722" t="str">
            <v>Greeley</v>
          </cell>
        </row>
        <row r="723">
          <cell r="P723" t="str">
            <v>Green</v>
          </cell>
        </row>
        <row r="724">
          <cell r="P724" t="str">
            <v>Green Lake</v>
          </cell>
        </row>
        <row r="725">
          <cell r="P725" t="str">
            <v>Greenbrier</v>
          </cell>
        </row>
        <row r="726">
          <cell r="P726" t="str">
            <v>Greene</v>
          </cell>
        </row>
        <row r="727">
          <cell r="P727" t="str">
            <v>Greenlee</v>
          </cell>
        </row>
        <row r="728">
          <cell r="P728" t="str">
            <v>Greensville</v>
          </cell>
        </row>
        <row r="729">
          <cell r="P729" t="str">
            <v>Greenup</v>
          </cell>
        </row>
        <row r="730">
          <cell r="P730" t="str">
            <v>Greenville</v>
          </cell>
        </row>
        <row r="731">
          <cell r="P731" t="str">
            <v>Greenwood</v>
          </cell>
        </row>
        <row r="732">
          <cell r="P732" t="str">
            <v>Greer</v>
          </cell>
        </row>
        <row r="733">
          <cell r="P733" t="str">
            <v>Gregg</v>
          </cell>
        </row>
        <row r="734">
          <cell r="P734" t="str">
            <v>Gregory</v>
          </cell>
        </row>
        <row r="735">
          <cell r="P735" t="str">
            <v>Grenada</v>
          </cell>
        </row>
        <row r="736">
          <cell r="P736" t="str">
            <v>Griggs</v>
          </cell>
        </row>
        <row r="737">
          <cell r="P737" t="str">
            <v>Grimes</v>
          </cell>
        </row>
        <row r="738">
          <cell r="P738" t="str">
            <v>Grundy</v>
          </cell>
        </row>
        <row r="739">
          <cell r="P739" t="str">
            <v>Guadalupe</v>
          </cell>
        </row>
        <row r="740">
          <cell r="P740" t="str">
            <v>Guam</v>
          </cell>
        </row>
        <row r="741">
          <cell r="P741" t="str">
            <v>Guanica</v>
          </cell>
        </row>
        <row r="742">
          <cell r="P742" t="str">
            <v>Guayama</v>
          </cell>
        </row>
        <row r="743">
          <cell r="P743" t="str">
            <v>Guayanilla</v>
          </cell>
        </row>
        <row r="744">
          <cell r="P744" t="str">
            <v>Guaynabo</v>
          </cell>
        </row>
        <row r="745">
          <cell r="P745" t="str">
            <v>Guernsey</v>
          </cell>
        </row>
        <row r="746">
          <cell r="P746" t="str">
            <v>Guilford</v>
          </cell>
        </row>
        <row r="747">
          <cell r="P747" t="str">
            <v>Gulf</v>
          </cell>
        </row>
        <row r="748">
          <cell r="P748" t="str">
            <v>Gunnison</v>
          </cell>
        </row>
        <row r="749">
          <cell r="P749" t="str">
            <v>Gurabo</v>
          </cell>
        </row>
        <row r="750">
          <cell r="P750" t="str">
            <v>Guthrie</v>
          </cell>
        </row>
        <row r="751">
          <cell r="P751" t="str">
            <v>Gwinnett</v>
          </cell>
        </row>
        <row r="752">
          <cell r="P752" t="str">
            <v>Haakon</v>
          </cell>
        </row>
        <row r="753">
          <cell r="P753" t="str">
            <v>Habersham</v>
          </cell>
        </row>
        <row r="754">
          <cell r="P754" t="str">
            <v>Haines (B)</v>
          </cell>
        </row>
        <row r="755">
          <cell r="P755" t="str">
            <v>Hale</v>
          </cell>
        </row>
        <row r="756">
          <cell r="P756" t="str">
            <v>Halifax</v>
          </cell>
        </row>
        <row r="757">
          <cell r="P757" t="str">
            <v>Hall</v>
          </cell>
        </row>
        <row r="758">
          <cell r="P758" t="str">
            <v>Hamblen</v>
          </cell>
        </row>
        <row r="759">
          <cell r="P759" t="str">
            <v>Hamilton</v>
          </cell>
        </row>
        <row r="760">
          <cell r="P760" t="str">
            <v>Hamlin</v>
          </cell>
        </row>
        <row r="761">
          <cell r="P761" t="str">
            <v>Hampden</v>
          </cell>
        </row>
        <row r="762">
          <cell r="P762" t="str">
            <v>Hampshire</v>
          </cell>
        </row>
        <row r="763">
          <cell r="P763" t="str">
            <v>Hampton</v>
          </cell>
        </row>
        <row r="764">
          <cell r="P764" t="str">
            <v>Hancock</v>
          </cell>
        </row>
        <row r="765">
          <cell r="P765" t="str">
            <v>Hand</v>
          </cell>
        </row>
        <row r="766">
          <cell r="P766" t="str">
            <v>Hanover</v>
          </cell>
        </row>
        <row r="767">
          <cell r="P767" t="str">
            <v>Hansford</v>
          </cell>
        </row>
        <row r="768">
          <cell r="P768" t="str">
            <v>Hanson</v>
          </cell>
        </row>
        <row r="769">
          <cell r="P769" t="str">
            <v>Haralson</v>
          </cell>
        </row>
        <row r="770">
          <cell r="P770" t="str">
            <v>Hardee</v>
          </cell>
        </row>
        <row r="771">
          <cell r="P771" t="str">
            <v>Hardeman</v>
          </cell>
        </row>
        <row r="772">
          <cell r="P772" t="str">
            <v>Hardin</v>
          </cell>
        </row>
        <row r="773">
          <cell r="P773" t="str">
            <v>Harding</v>
          </cell>
        </row>
        <row r="774">
          <cell r="P774" t="str">
            <v>Hardy</v>
          </cell>
        </row>
        <row r="775">
          <cell r="P775" t="str">
            <v>Harford</v>
          </cell>
        </row>
        <row r="776">
          <cell r="P776" t="str">
            <v>Harlan</v>
          </cell>
        </row>
        <row r="777">
          <cell r="P777" t="str">
            <v>Harmon</v>
          </cell>
        </row>
        <row r="778">
          <cell r="P778" t="str">
            <v>Harnett</v>
          </cell>
        </row>
        <row r="779">
          <cell r="P779" t="str">
            <v>Harney</v>
          </cell>
        </row>
        <row r="780">
          <cell r="P780" t="str">
            <v>Harper</v>
          </cell>
        </row>
        <row r="781">
          <cell r="P781" t="str">
            <v>Harris</v>
          </cell>
        </row>
        <row r="782">
          <cell r="P782" t="str">
            <v>Harrison</v>
          </cell>
        </row>
        <row r="783">
          <cell r="P783" t="str">
            <v>Harrisonburg</v>
          </cell>
        </row>
        <row r="784">
          <cell r="P784" t="str">
            <v>Hart</v>
          </cell>
        </row>
        <row r="785">
          <cell r="P785" t="str">
            <v>Hartford</v>
          </cell>
        </row>
        <row r="786">
          <cell r="P786" t="str">
            <v>Hartley</v>
          </cell>
        </row>
        <row r="787">
          <cell r="P787" t="str">
            <v>Harvey</v>
          </cell>
        </row>
        <row r="788">
          <cell r="P788" t="str">
            <v>Haskell</v>
          </cell>
        </row>
        <row r="789">
          <cell r="P789" t="str">
            <v>Hatillo</v>
          </cell>
        </row>
        <row r="790">
          <cell r="P790" t="str">
            <v>Hawaii</v>
          </cell>
        </row>
        <row r="791">
          <cell r="P791" t="str">
            <v>Hawkins</v>
          </cell>
        </row>
        <row r="792">
          <cell r="P792" t="str">
            <v>Hayes</v>
          </cell>
        </row>
        <row r="793">
          <cell r="P793" t="str">
            <v>Hays</v>
          </cell>
        </row>
        <row r="794">
          <cell r="P794" t="str">
            <v>Haywood</v>
          </cell>
        </row>
        <row r="795">
          <cell r="P795" t="str">
            <v>Heard</v>
          </cell>
        </row>
        <row r="796">
          <cell r="P796" t="str">
            <v>Hemphill</v>
          </cell>
        </row>
        <row r="797">
          <cell r="P797" t="str">
            <v>Hempstead</v>
          </cell>
        </row>
        <row r="798">
          <cell r="P798" t="str">
            <v>Henderson</v>
          </cell>
        </row>
        <row r="799">
          <cell r="P799" t="str">
            <v>Hendricks</v>
          </cell>
        </row>
        <row r="800">
          <cell r="P800" t="str">
            <v>Hendry</v>
          </cell>
        </row>
        <row r="801">
          <cell r="P801" t="str">
            <v>Hennepin</v>
          </cell>
        </row>
        <row r="802">
          <cell r="P802" t="str">
            <v>Henrico</v>
          </cell>
        </row>
        <row r="803">
          <cell r="P803" t="str">
            <v>Henry</v>
          </cell>
        </row>
        <row r="804">
          <cell r="P804" t="str">
            <v>Herkimer</v>
          </cell>
        </row>
        <row r="805">
          <cell r="P805" t="str">
            <v>Hernando</v>
          </cell>
        </row>
        <row r="806">
          <cell r="P806" t="str">
            <v>Hertford</v>
          </cell>
        </row>
        <row r="807">
          <cell r="P807" t="str">
            <v>Hettinger</v>
          </cell>
        </row>
        <row r="808">
          <cell r="P808" t="str">
            <v>Hickman</v>
          </cell>
        </row>
        <row r="809">
          <cell r="P809" t="str">
            <v>Hickory</v>
          </cell>
        </row>
        <row r="810">
          <cell r="P810" t="str">
            <v>Hidalgo</v>
          </cell>
        </row>
        <row r="811">
          <cell r="P811" t="str">
            <v>Highland</v>
          </cell>
        </row>
        <row r="812">
          <cell r="P812" t="str">
            <v>Highlands</v>
          </cell>
        </row>
        <row r="813">
          <cell r="P813" t="str">
            <v>Hill</v>
          </cell>
        </row>
        <row r="814">
          <cell r="P814" t="str">
            <v>Hillsborough</v>
          </cell>
        </row>
        <row r="815">
          <cell r="P815" t="str">
            <v>Hillsdale</v>
          </cell>
        </row>
        <row r="816">
          <cell r="P816" t="str">
            <v>Hinds</v>
          </cell>
        </row>
        <row r="817">
          <cell r="P817" t="str">
            <v>Hinsdale</v>
          </cell>
        </row>
        <row r="818">
          <cell r="P818" t="str">
            <v>Hitchcock</v>
          </cell>
        </row>
        <row r="819">
          <cell r="P819" t="str">
            <v>Hocking</v>
          </cell>
        </row>
        <row r="820">
          <cell r="P820" t="str">
            <v>Hockley</v>
          </cell>
        </row>
        <row r="821">
          <cell r="P821" t="str">
            <v>Hodgeman</v>
          </cell>
        </row>
        <row r="822">
          <cell r="P822" t="str">
            <v>Hoke</v>
          </cell>
        </row>
        <row r="823">
          <cell r="P823" t="str">
            <v>Holmes</v>
          </cell>
        </row>
        <row r="824">
          <cell r="P824" t="str">
            <v>Holt</v>
          </cell>
        </row>
        <row r="825">
          <cell r="P825" t="str">
            <v>Honolulu</v>
          </cell>
        </row>
        <row r="826">
          <cell r="P826" t="str">
            <v>Hood</v>
          </cell>
        </row>
        <row r="827">
          <cell r="P827" t="str">
            <v>Hood River</v>
          </cell>
        </row>
        <row r="828">
          <cell r="P828" t="str">
            <v>Hooker</v>
          </cell>
        </row>
        <row r="829">
          <cell r="P829" t="str">
            <v>Hopewell</v>
          </cell>
        </row>
        <row r="830">
          <cell r="P830" t="str">
            <v>Hopkins</v>
          </cell>
        </row>
        <row r="831">
          <cell r="P831" t="str">
            <v>Hormigueros</v>
          </cell>
        </row>
        <row r="832">
          <cell r="P832" t="str">
            <v>Horry</v>
          </cell>
        </row>
        <row r="833">
          <cell r="P833" t="str">
            <v>Hot Spring</v>
          </cell>
        </row>
        <row r="834">
          <cell r="P834" t="str">
            <v>Hot Springs</v>
          </cell>
        </row>
        <row r="835">
          <cell r="P835" t="str">
            <v>Houghton</v>
          </cell>
        </row>
        <row r="836">
          <cell r="P836" t="str">
            <v>Houston</v>
          </cell>
        </row>
        <row r="837">
          <cell r="P837" t="str">
            <v>Howard</v>
          </cell>
        </row>
        <row r="838">
          <cell r="P838" t="str">
            <v>Howell</v>
          </cell>
        </row>
        <row r="839">
          <cell r="P839" t="str">
            <v>Hubbard</v>
          </cell>
        </row>
        <row r="840">
          <cell r="P840" t="str">
            <v>Hudson</v>
          </cell>
        </row>
        <row r="841">
          <cell r="P841" t="str">
            <v>Hudspeth</v>
          </cell>
        </row>
        <row r="842">
          <cell r="P842" t="str">
            <v>Huerfano</v>
          </cell>
        </row>
        <row r="843">
          <cell r="P843" t="str">
            <v>Hughes</v>
          </cell>
        </row>
        <row r="844">
          <cell r="P844" t="str">
            <v>Humacao</v>
          </cell>
        </row>
        <row r="845">
          <cell r="P845" t="str">
            <v>Humboldt</v>
          </cell>
        </row>
        <row r="846">
          <cell r="P846" t="str">
            <v>Humphreys</v>
          </cell>
        </row>
        <row r="847">
          <cell r="P847" t="str">
            <v>Hunt</v>
          </cell>
        </row>
        <row r="848">
          <cell r="P848" t="str">
            <v>Hunterdon</v>
          </cell>
        </row>
        <row r="849">
          <cell r="P849" t="str">
            <v>Huntingdon</v>
          </cell>
        </row>
        <row r="850">
          <cell r="P850" t="str">
            <v>Huntington</v>
          </cell>
        </row>
        <row r="851">
          <cell r="P851" t="str">
            <v>Huron</v>
          </cell>
        </row>
        <row r="852">
          <cell r="P852" t="str">
            <v>Hutchinson</v>
          </cell>
        </row>
        <row r="853">
          <cell r="P853" t="str">
            <v>Hyde</v>
          </cell>
        </row>
        <row r="854">
          <cell r="P854" t="str">
            <v>Iberia</v>
          </cell>
        </row>
        <row r="855">
          <cell r="P855" t="str">
            <v>Iberville</v>
          </cell>
        </row>
        <row r="856">
          <cell r="P856" t="str">
            <v>Ida</v>
          </cell>
        </row>
        <row r="857">
          <cell r="P857" t="str">
            <v>Idaho</v>
          </cell>
        </row>
        <row r="858">
          <cell r="P858" t="str">
            <v>Imperial</v>
          </cell>
        </row>
        <row r="859">
          <cell r="P859" t="str">
            <v>Independence</v>
          </cell>
        </row>
        <row r="860">
          <cell r="P860" t="str">
            <v>Indian River</v>
          </cell>
        </row>
        <row r="861">
          <cell r="P861" t="str">
            <v>Indiana</v>
          </cell>
        </row>
        <row r="862">
          <cell r="P862" t="str">
            <v>Ingham</v>
          </cell>
        </row>
        <row r="863">
          <cell r="P863" t="str">
            <v>Inyo</v>
          </cell>
        </row>
        <row r="864">
          <cell r="P864" t="str">
            <v>Ionia</v>
          </cell>
        </row>
        <row r="865">
          <cell r="P865" t="str">
            <v>Iosco</v>
          </cell>
        </row>
        <row r="866">
          <cell r="P866" t="str">
            <v>Iowa</v>
          </cell>
        </row>
        <row r="867">
          <cell r="P867" t="str">
            <v>Iredell</v>
          </cell>
        </row>
        <row r="868">
          <cell r="P868" t="str">
            <v>Irion</v>
          </cell>
        </row>
        <row r="869">
          <cell r="P869" t="str">
            <v>Iron</v>
          </cell>
        </row>
        <row r="870">
          <cell r="P870" t="str">
            <v>Iroquois</v>
          </cell>
        </row>
        <row r="871">
          <cell r="P871" t="str">
            <v>Irwin</v>
          </cell>
        </row>
        <row r="872">
          <cell r="P872" t="str">
            <v>Isabela</v>
          </cell>
        </row>
        <row r="873">
          <cell r="P873" t="str">
            <v>Isabella</v>
          </cell>
        </row>
        <row r="874">
          <cell r="P874" t="str">
            <v>Isanti</v>
          </cell>
        </row>
        <row r="875">
          <cell r="P875" t="str">
            <v>Island</v>
          </cell>
        </row>
        <row r="876">
          <cell r="P876" t="str">
            <v>Isle Of Wight</v>
          </cell>
        </row>
        <row r="877">
          <cell r="P877" t="str">
            <v>Issaquena</v>
          </cell>
        </row>
        <row r="878">
          <cell r="P878" t="str">
            <v>Itasca</v>
          </cell>
        </row>
        <row r="879">
          <cell r="P879" t="str">
            <v>Itawamba</v>
          </cell>
        </row>
        <row r="880">
          <cell r="P880" t="str">
            <v>Izard</v>
          </cell>
        </row>
        <row r="881">
          <cell r="P881" t="str">
            <v>Jabat</v>
          </cell>
        </row>
        <row r="882">
          <cell r="P882" t="str">
            <v>Jack</v>
          </cell>
        </row>
        <row r="883">
          <cell r="P883" t="str">
            <v>Jackson</v>
          </cell>
        </row>
        <row r="884">
          <cell r="P884" t="str">
            <v>Jaluit</v>
          </cell>
        </row>
        <row r="885">
          <cell r="P885" t="str">
            <v>James City</v>
          </cell>
        </row>
        <row r="886">
          <cell r="P886" t="str">
            <v>Jasper</v>
          </cell>
        </row>
        <row r="887">
          <cell r="P887" t="str">
            <v>Jay</v>
          </cell>
        </row>
        <row r="888">
          <cell r="P888" t="str">
            <v>Jayuya</v>
          </cell>
        </row>
        <row r="889">
          <cell r="P889" t="str">
            <v>Jeff Davis</v>
          </cell>
        </row>
        <row r="890">
          <cell r="P890" t="str">
            <v>Jefferson</v>
          </cell>
        </row>
        <row r="891">
          <cell r="P891" t="str">
            <v>Jefferson Davis</v>
          </cell>
        </row>
        <row r="892">
          <cell r="P892" t="str">
            <v>Jemo Island</v>
          </cell>
        </row>
        <row r="893">
          <cell r="P893" t="str">
            <v>Jenkins</v>
          </cell>
        </row>
        <row r="894">
          <cell r="P894" t="str">
            <v>Jennings</v>
          </cell>
        </row>
        <row r="895">
          <cell r="P895" t="str">
            <v>Jerauld</v>
          </cell>
        </row>
        <row r="896">
          <cell r="P896" t="str">
            <v>Jerome</v>
          </cell>
        </row>
        <row r="897">
          <cell r="P897" t="str">
            <v>Jersey</v>
          </cell>
        </row>
        <row r="898">
          <cell r="P898" t="str">
            <v>Jessamine</v>
          </cell>
        </row>
        <row r="899">
          <cell r="P899" t="str">
            <v>Jewell</v>
          </cell>
        </row>
        <row r="900">
          <cell r="P900" t="str">
            <v>Jim Hogg</v>
          </cell>
        </row>
        <row r="901">
          <cell r="P901" t="str">
            <v>Jim Wells</v>
          </cell>
        </row>
        <row r="902">
          <cell r="P902" t="str">
            <v>Jo Daviess</v>
          </cell>
        </row>
        <row r="903">
          <cell r="P903" t="str">
            <v>Johnson</v>
          </cell>
        </row>
        <row r="904">
          <cell r="P904" t="str">
            <v>Johnston</v>
          </cell>
        </row>
        <row r="905">
          <cell r="P905" t="str">
            <v>Jones</v>
          </cell>
        </row>
        <row r="906">
          <cell r="P906" t="str">
            <v>Josephine</v>
          </cell>
        </row>
        <row r="907">
          <cell r="P907" t="str">
            <v>Juab</v>
          </cell>
        </row>
        <row r="908">
          <cell r="P908" t="str">
            <v>Juana Diaz</v>
          </cell>
        </row>
        <row r="909">
          <cell r="P909" t="str">
            <v>Judith Basin</v>
          </cell>
        </row>
        <row r="910">
          <cell r="P910" t="str">
            <v>Juncos</v>
          </cell>
        </row>
        <row r="911">
          <cell r="P911" t="str">
            <v>Juneau</v>
          </cell>
        </row>
        <row r="912">
          <cell r="P912" t="str">
            <v>Juneau (B)</v>
          </cell>
        </row>
        <row r="913">
          <cell r="P913" t="str">
            <v>Juniata</v>
          </cell>
        </row>
        <row r="914">
          <cell r="P914" t="str">
            <v>Kalamazoo</v>
          </cell>
        </row>
        <row r="915">
          <cell r="P915" t="str">
            <v>Kalawao</v>
          </cell>
        </row>
        <row r="916">
          <cell r="P916" t="str">
            <v>Kalkaska</v>
          </cell>
        </row>
        <row r="917">
          <cell r="P917" t="str">
            <v>Kanabec</v>
          </cell>
        </row>
        <row r="918">
          <cell r="P918" t="str">
            <v>Kanawha</v>
          </cell>
        </row>
        <row r="919">
          <cell r="P919" t="str">
            <v>Kandiyohi</v>
          </cell>
        </row>
        <row r="920">
          <cell r="P920" t="str">
            <v>Kane</v>
          </cell>
        </row>
        <row r="921">
          <cell r="P921" t="str">
            <v>Kankakee</v>
          </cell>
        </row>
        <row r="922">
          <cell r="P922" t="str">
            <v>Karnes</v>
          </cell>
        </row>
        <row r="923">
          <cell r="P923" t="str">
            <v>Kauai</v>
          </cell>
        </row>
        <row r="924">
          <cell r="P924" t="str">
            <v>Kaufman</v>
          </cell>
        </row>
        <row r="925">
          <cell r="P925" t="str">
            <v>Kay</v>
          </cell>
        </row>
        <row r="926">
          <cell r="P926" t="str">
            <v>Kayangel</v>
          </cell>
        </row>
        <row r="927">
          <cell r="P927" t="str">
            <v>Kearney</v>
          </cell>
        </row>
        <row r="928">
          <cell r="P928" t="str">
            <v>Kearny</v>
          </cell>
        </row>
        <row r="929">
          <cell r="P929" t="str">
            <v>Keith</v>
          </cell>
        </row>
        <row r="930">
          <cell r="P930" t="str">
            <v>Kemper</v>
          </cell>
        </row>
        <row r="931">
          <cell r="P931" t="str">
            <v>Kenai Peninsula (B)</v>
          </cell>
        </row>
        <row r="932">
          <cell r="P932" t="str">
            <v>Kendall</v>
          </cell>
        </row>
        <row r="933">
          <cell r="P933" t="str">
            <v>Kenedy</v>
          </cell>
        </row>
        <row r="934">
          <cell r="P934" t="str">
            <v>Kennebec</v>
          </cell>
        </row>
        <row r="935">
          <cell r="P935" t="str">
            <v>Kenosha</v>
          </cell>
        </row>
        <row r="936">
          <cell r="P936" t="str">
            <v>Kent</v>
          </cell>
        </row>
        <row r="937">
          <cell r="P937" t="str">
            <v>Kenton</v>
          </cell>
        </row>
        <row r="938">
          <cell r="P938" t="str">
            <v>Keokuk</v>
          </cell>
        </row>
        <row r="939">
          <cell r="P939" t="str">
            <v>Kern</v>
          </cell>
        </row>
        <row r="940">
          <cell r="P940" t="str">
            <v>Kerr</v>
          </cell>
        </row>
        <row r="941">
          <cell r="P941" t="str">
            <v>Kershaw</v>
          </cell>
        </row>
        <row r="942">
          <cell r="P942" t="str">
            <v>Ketchikan Gateway (B)</v>
          </cell>
        </row>
        <row r="943">
          <cell r="P943" t="str">
            <v>Kewaunee</v>
          </cell>
        </row>
        <row r="944">
          <cell r="P944" t="str">
            <v>Keweenaw</v>
          </cell>
        </row>
        <row r="945">
          <cell r="P945" t="str">
            <v>Keya Paha</v>
          </cell>
        </row>
        <row r="946">
          <cell r="P946" t="str">
            <v>Kidder</v>
          </cell>
        </row>
        <row r="947">
          <cell r="P947" t="str">
            <v>Kiki</v>
          </cell>
        </row>
        <row r="948">
          <cell r="P948" t="str">
            <v>Kimball</v>
          </cell>
        </row>
        <row r="949">
          <cell r="P949" t="str">
            <v>Kimble</v>
          </cell>
        </row>
        <row r="950">
          <cell r="P950" t="str">
            <v>King</v>
          </cell>
        </row>
        <row r="951">
          <cell r="P951" t="str">
            <v>King And Queen</v>
          </cell>
        </row>
        <row r="952">
          <cell r="P952" t="str">
            <v>King George</v>
          </cell>
        </row>
        <row r="953">
          <cell r="P953" t="str">
            <v>King William</v>
          </cell>
        </row>
        <row r="954">
          <cell r="P954" t="str">
            <v>Kingfisher</v>
          </cell>
        </row>
        <row r="955">
          <cell r="P955" t="str">
            <v>Kingman</v>
          </cell>
        </row>
        <row r="956">
          <cell r="P956" t="str">
            <v>Kings</v>
          </cell>
        </row>
        <row r="957">
          <cell r="P957" t="str">
            <v>Kingsbury</v>
          </cell>
        </row>
        <row r="958">
          <cell r="P958" t="str">
            <v>Kinney</v>
          </cell>
        </row>
        <row r="959">
          <cell r="P959" t="str">
            <v>Kiowa</v>
          </cell>
        </row>
        <row r="960">
          <cell r="P960" t="str">
            <v>Kit Carson</v>
          </cell>
        </row>
        <row r="961">
          <cell r="P961" t="str">
            <v>Kitsap</v>
          </cell>
        </row>
        <row r="962">
          <cell r="P962" t="str">
            <v>Kittitas</v>
          </cell>
        </row>
        <row r="963">
          <cell r="P963" t="str">
            <v>Kittson</v>
          </cell>
        </row>
        <row r="964">
          <cell r="P964" t="str">
            <v>Klamath</v>
          </cell>
        </row>
        <row r="965">
          <cell r="P965" t="str">
            <v>Kleberg</v>
          </cell>
        </row>
        <row r="966">
          <cell r="P966" t="str">
            <v>Klickitat</v>
          </cell>
        </row>
        <row r="967">
          <cell r="P967" t="str">
            <v>Knott</v>
          </cell>
        </row>
        <row r="968">
          <cell r="P968" t="str">
            <v>Knox</v>
          </cell>
        </row>
        <row r="969">
          <cell r="P969" t="str">
            <v>Kobuk (Pre 1992)</v>
          </cell>
        </row>
        <row r="970">
          <cell r="P970" t="str">
            <v>Kodiak Island (B)</v>
          </cell>
        </row>
        <row r="971">
          <cell r="P971" t="str">
            <v>Koochiching</v>
          </cell>
        </row>
        <row r="972">
          <cell r="P972" t="str">
            <v>Kootenai</v>
          </cell>
        </row>
        <row r="973">
          <cell r="P973" t="str">
            <v>Koror</v>
          </cell>
        </row>
        <row r="974">
          <cell r="P974" t="str">
            <v>Kosciusko</v>
          </cell>
        </row>
        <row r="975">
          <cell r="P975" t="str">
            <v>Kosrae</v>
          </cell>
        </row>
        <row r="976">
          <cell r="P976" t="str">
            <v>Kossuth</v>
          </cell>
        </row>
        <row r="977">
          <cell r="P977" t="str">
            <v>Kwajalein</v>
          </cell>
        </row>
        <row r="978">
          <cell r="P978" t="str">
            <v>La Crosse</v>
          </cell>
        </row>
        <row r="979">
          <cell r="P979" t="str">
            <v>La Moure</v>
          </cell>
        </row>
        <row r="980">
          <cell r="P980" t="str">
            <v>La Paz</v>
          </cell>
        </row>
        <row r="981">
          <cell r="P981" t="str">
            <v>La Plata</v>
          </cell>
        </row>
        <row r="982">
          <cell r="P982" t="str">
            <v>La Porte</v>
          </cell>
        </row>
        <row r="983">
          <cell r="P983" t="str">
            <v>La Salle</v>
          </cell>
        </row>
        <row r="984">
          <cell r="P984" t="str">
            <v>Labette</v>
          </cell>
        </row>
        <row r="985">
          <cell r="P985" t="str">
            <v>Lac Qui Parle</v>
          </cell>
        </row>
        <row r="986">
          <cell r="P986" t="str">
            <v>Lackawanna</v>
          </cell>
        </row>
        <row r="987">
          <cell r="P987" t="str">
            <v>Laclede</v>
          </cell>
        </row>
        <row r="988">
          <cell r="P988" t="str">
            <v>Lae</v>
          </cell>
        </row>
        <row r="989">
          <cell r="P989" t="str">
            <v>Lafayette</v>
          </cell>
        </row>
        <row r="990">
          <cell r="P990" t="str">
            <v>Lafourche</v>
          </cell>
        </row>
        <row r="991">
          <cell r="P991" t="str">
            <v>Lagrange</v>
          </cell>
        </row>
        <row r="992">
          <cell r="P992" t="str">
            <v>Lajas</v>
          </cell>
        </row>
        <row r="993">
          <cell r="P993" t="str">
            <v>Lake</v>
          </cell>
        </row>
        <row r="994">
          <cell r="P994" t="str">
            <v>Lake And Peninsula (B)</v>
          </cell>
        </row>
        <row r="995">
          <cell r="P995" t="str">
            <v>Lake Of The Woods</v>
          </cell>
        </row>
        <row r="996">
          <cell r="P996" t="str">
            <v>Lamar</v>
          </cell>
        </row>
        <row r="997">
          <cell r="P997" t="str">
            <v>Lamb</v>
          </cell>
        </row>
        <row r="998">
          <cell r="P998" t="str">
            <v>Lamoille</v>
          </cell>
        </row>
        <row r="999">
          <cell r="P999" t="str">
            <v>Lampasas</v>
          </cell>
        </row>
        <row r="1000">
          <cell r="P1000" t="str">
            <v>Lancaster</v>
          </cell>
        </row>
        <row r="1001">
          <cell r="P1001" t="str">
            <v>Lander</v>
          </cell>
        </row>
        <row r="1002">
          <cell r="P1002" t="str">
            <v>Lane</v>
          </cell>
        </row>
        <row r="1003">
          <cell r="P1003" t="str">
            <v>Langlade</v>
          </cell>
        </row>
        <row r="1004">
          <cell r="P1004" t="str">
            <v>Lanier</v>
          </cell>
        </row>
        <row r="1005">
          <cell r="P1005" t="str">
            <v>Lapeer</v>
          </cell>
        </row>
        <row r="1006">
          <cell r="P1006" t="str">
            <v>Laramie</v>
          </cell>
        </row>
        <row r="1007">
          <cell r="P1007" t="str">
            <v>Lares</v>
          </cell>
        </row>
        <row r="1008">
          <cell r="P1008" t="str">
            <v>Larimer</v>
          </cell>
        </row>
        <row r="1009">
          <cell r="P1009" t="str">
            <v>Larue</v>
          </cell>
        </row>
        <row r="1010">
          <cell r="P1010" t="str">
            <v>Las Animas</v>
          </cell>
        </row>
        <row r="1011">
          <cell r="P1011" t="str">
            <v>Las Marias</v>
          </cell>
        </row>
        <row r="1012">
          <cell r="P1012" t="str">
            <v>Las Piedras</v>
          </cell>
        </row>
        <row r="1013">
          <cell r="P1013" t="str">
            <v>Lassen</v>
          </cell>
        </row>
        <row r="1014">
          <cell r="P1014" t="str">
            <v>Latah</v>
          </cell>
        </row>
        <row r="1015">
          <cell r="P1015" t="str">
            <v>Latimer</v>
          </cell>
        </row>
        <row r="1016">
          <cell r="P1016" t="str">
            <v>Lauderdale</v>
          </cell>
        </row>
        <row r="1017">
          <cell r="P1017" t="str">
            <v>Laurel</v>
          </cell>
        </row>
        <row r="1018">
          <cell r="P1018" t="str">
            <v>Laurens</v>
          </cell>
        </row>
        <row r="1019">
          <cell r="P1019" t="str">
            <v>Lavaca</v>
          </cell>
        </row>
        <row r="1020">
          <cell r="P1020" t="str">
            <v>Lawrence</v>
          </cell>
        </row>
        <row r="1021">
          <cell r="P1021" t="str">
            <v>Le Flore</v>
          </cell>
        </row>
        <row r="1022">
          <cell r="P1022" t="str">
            <v>Le Sueur</v>
          </cell>
        </row>
        <row r="1023">
          <cell r="P1023" t="str">
            <v>Lea</v>
          </cell>
        </row>
        <row r="1024">
          <cell r="P1024" t="str">
            <v>Leake</v>
          </cell>
        </row>
        <row r="1025">
          <cell r="P1025" t="str">
            <v>Leavenworth</v>
          </cell>
        </row>
        <row r="1026">
          <cell r="P1026" t="str">
            <v>Lebanon</v>
          </cell>
        </row>
        <row r="1027">
          <cell r="P1027" t="str">
            <v>Lee</v>
          </cell>
        </row>
        <row r="1028">
          <cell r="P1028" t="str">
            <v>Leelanau</v>
          </cell>
        </row>
        <row r="1029">
          <cell r="P1029" t="str">
            <v>Leflore</v>
          </cell>
        </row>
        <row r="1030">
          <cell r="P1030" t="str">
            <v>Lehigh</v>
          </cell>
        </row>
        <row r="1031">
          <cell r="P1031" t="str">
            <v>Lemhi</v>
          </cell>
        </row>
        <row r="1032">
          <cell r="P1032" t="str">
            <v>Lenawee</v>
          </cell>
        </row>
        <row r="1033">
          <cell r="P1033" t="str">
            <v>Lenoir</v>
          </cell>
        </row>
        <row r="1034">
          <cell r="P1034" t="str">
            <v>Leon</v>
          </cell>
        </row>
        <row r="1035">
          <cell r="P1035" t="str">
            <v>Leslie</v>
          </cell>
        </row>
        <row r="1036">
          <cell r="P1036" t="str">
            <v>Letcher</v>
          </cell>
        </row>
        <row r="1037">
          <cell r="P1037" t="str">
            <v>Levy</v>
          </cell>
        </row>
        <row r="1038">
          <cell r="P1038" t="str">
            <v>Lewis</v>
          </cell>
        </row>
        <row r="1039">
          <cell r="P1039" t="str">
            <v>Lewis And Clark</v>
          </cell>
        </row>
        <row r="1040">
          <cell r="P1040" t="str">
            <v>Lexington</v>
          </cell>
        </row>
        <row r="1041">
          <cell r="P1041" t="str">
            <v>Lib</v>
          </cell>
        </row>
        <row r="1042">
          <cell r="P1042" t="str">
            <v>Liberty</v>
          </cell>
        </row>
        <row r="1043">
          <cell r="P1043" t="str">
            <v>Licking</v>
          </cell>
        </row>
        <row r="1044">
          <cell r="P1044" t="str">
            <v>Likiep</v>
          </cell>
        </row>
        <row r="1045">
          <cell r="P1045" t="str">
            <v>Limestone</v>
          </cell>
        </row>
        <row r="1046">
          <cell r="P1046" t="str">
            <v>Lincoln</v>
          </cell>
        </row>
        <row r="1047">
          <cell r="P1047" t="str">
            <v>Linn</v>
          </cell>
        </row>
        <row r="1048">
          <cell r="P1048" t="str">
            <v>Lipscomb</v>
          </cell>
        </row>
        <row r="1049">
          <cell r="P1049" t="str">
            <v>Litchfield</v>
          </cell>
        </row>
        <row r="1050">
          <cell r="P1050" t="str">
            <v>Little River</v>
          </cell>
        </row>
        <row r="1051">
          <cell r="P1051" t="str">
            <v>Live Oak</v>
          </cell>
        </row>
        <row r="1052">
          <cell r="P1052" t="str">
            <v>Livingston</v>
          </cell>
        </row>
        <row r="1053">
          <cell r="P1053" t="str">
            <v>Llano</v>
          </cell>
        </row>
        <row r="1054">
          <cell r="P1054" t="str">
            <v>Logan</v>
          </cell>
        </row>
        <row r="1055">
          <cell r="P1055" t="str">
            <v>Loiza</v>
          </cell>
        </row>
        <row r="1056">
          <cell r="P1056" t="str">
            <v>Long</v>
          </cell>
        </row>
        <row r="1057">
          <cell r="P1057" t="str">
            <v>Lonoke</v>
          </cell>
        </row>
        <row r="1058">
          <cell r="P1058" t="str">
            <v>Lorain</v>
          </cell>
        </row>
        <row r="1059">
          <cell r="P1059" t="str">
            <v>Los Alamos</v>
          </cell>
        </row>
        <row r="1060">
          <cell r="P1060" t="str">
            <v>Los Angeles</v>
          </cell>
        </row>
        <row r="1061">
          <cell r="P1061" t="str">
            <v>Loudon</v>
          </cell>
        </row>
        <row r="1062">
          <cell r="P1062" t="str">
            <v>Loudoun</v>
          </cell>
        </row>
        <row r="1063">
          <cell r="P1063" t="str">
            <v>Louisa</v>
          </cell>
        </row>
        <row r="1064">
          <cell r="P1064" t="str">
            <v>Loup</v>
          </cell>
        </row>
        <row r="1065">
          <cell r="P1065" t="str">
            <v>Love</v>
          </cell>
        </row>
        <row r="1066">
          <cell r="P1066" t="str">
            <v>Loving</v>
          </cell>
        </row>
        <row r="1067">
          <cell r="P1067" t="str">
            <v>Lowndes</v>
          </cell>
        </row>
        <row r="1068">
          <cell r="P1068" t="str">
            <v>Lubbock</v>
          </cell>
        </row>
        <row r="1069">
          <cell r="P1069" t="str">
            <v>Lucas</v>
          </cell>
        </row>
        <row r="1070">
          <cell r="P1070" t="str">
            <v>Luce</v>
          </cell>
        </row>
        <row r="1071">
          <cell r="P1071" t="str">
            <v>Lumpkin</v>
          </cell>
        </row>
        <row r="1072">
          <cell r="P1072" t="str">
            <v>Luna</v>
          </cell>
        </row>
        <row r="1073">
          <cell r="P1073" t="str">
            <v>Lunenburg</v>
          </cell>
        </row>
        <row r="1074">
          <cell r="P1074" t="str">
            <v>Luquillo</v>
          </cell>
        </row>
        <row r="1075">
          <cell r="P1075" t="str">
            <v>Luzerne</v>
          </cell>
        </row>
        <row r="1076">
          <cell r="P1076" t="str">
            <v>Lycoming</v>
          </cell>
        </row>
        <row r="1077">
          <cell r="P1077" t="str">
            <v>Lyman</v>
          </cell>
        </row>
        <row r="1078">
          <cell r="P1078" t="str">
            <v>Lynchburg</v>
          </cell>
        </row>
        <row r="1079">
          <cell r="P1079" t="str">
            <v>Lynn</v>
          </cell>
        </row>
        <row r="1080">
          <cell r="P1080" t="str">
            <v>Lyon</v>
          </cell>
        </row>
        <row r="1081">
          <cell r="P1081" t="str">
            <v>Mackinac</v>
          </cell>
        </row>
        <row r="1082">
          <cell r="P1082" t="str">
            <v>Macomb</v>
          </cell>
        </row>
        <row r="1083">
          <cell r="P1083" t="str">
            <v>Macon</v>
          </cell>
        </row>
        <row r="1084">
          <cell r="P1084" t="str">
            <v>Macoupin</v>
          </cell>
        </row>
        <row r="1085">
          <cell r="P1085" t="str">
            <v>Madera</v>
          </cell>
        </row>
        <row r="1086">
          <cell r="P1086" t="str">
            <v>Madison</v>
          </cell>
        </row>
        <row r="1087">
          <cell r="P1087" t="str">
            <v>Magoffin</v>
          </cell>
        </row>
        <row r="1088">
          <cell r="P1088" t="str">
            <v>Mahaska</v>
          </cell>
        </row>
        <row r="1089">
          <cell r="P1089" t="str">
            <v>Mahnomen</v>
          </cell>
        </row>
        <row r="1090">
          <cell r="P1090" t="str">
            <v>Mahoning</v>
          </cell>
        </row>
        <row r="1091">
          <cell r="P1091" t="str">
            <v>Major</v>
          </cell>
        </row>
        <row r="1092">
          <cell r="P1092" t="str">
            <v>Majuro</v>
          </cell>
        </row>
        <row r="1093">
          <cell r="P1093" t="str">
            <v>Malheur</v>
          </cell>
        </row>
        <row r="1094">
          <cell r="P1094" t="str">
            <v>Maloelap</v>
          </cell>
        </row>
        <row r="1095">
          <cell r="P1095" t="str">
            <v>Manassas</v>
          </cell>
        </row>
        <row r="1096">
          <cell r="P1096" t="str">
            <v>Manassas Park</v>
          </cell>
        </row>
        <row r="1097">
          <cell r="P1097" t="str">
            <v>Manatee</v>
          </cell>
        </row>
        <row r="1098">
          <cell r="P1098" t="str">
            <v>Manati</v>
          </cell>
        </row>
        <row r="1099">
          <cell r="P1099" t="str">
            <v>Manistee</v>
          </cell>
        </row>
        <row r="1100">
          <cell r="P1100" t="str">
            <v>Manitowoc</v>
          </cell>
        </row>
        <row r="1101">
          <cell r="P1101" t="str">
            <v>Manu'a</v>
          </cell>
        </row>
        <row r="1102">
          <cell r="P1102" t="str">
            <v>Marathon</v>
          </cell>
        </row>
        <row r="1103">
          <cell r="P1103" t="str">
            <v>Marengo</v>
          </cell>
        </row>
        <row r="1104">
          <cell r="P1104" t="str">
            <v>Mariana Islands</v>
          </cell>
        </row>
        <row r="1105">
          <cell r="P1105" t="str">
            <v>Maricao</v>
          </cell>
        </row>
        <row r="1106">
          <cell r="P1106" t="str">
            <v>Maricopa</v>
          </cell>
        </row>
        <row r="1107">
          <cell r="P1107" t="str">
            <v>Maries</v>
          </cell>
        </row>
        <row r="1108">
          <cell r="P1108" t="str">
            <v>Marin</v>
          </cell>
        </row>
        <row r="1109">
          <cell r="P1109" t="str">
            <v>Marinette</v>
          </cell>
        </row>
        <row r="1110">
          <cell r="P1110" t="str">
            <v>Marion</v>
          </cell>
        </row>
        <row r="1111">
          <cell r="P1111" t="str">
            <v>Mariposa</v>
          </cell>
        </row>
        <row r="1112">
          <cell r="P1112" t="str">
            <v>Marlboro</v>
          </cell>
        </row>
        <row r="1113">
          <cell r="P1113" t="str">
            <v>Marquette</v>
          </cell>
        </row>
        <row r="1114">
          <cell r="P1114" t="str">
            <v>Marshall</v>
          </cell>
        </row>
        <row r="1115">
          <cell r="P1115" t="str">
            <v>Martin</v>
          </cell>
        </row>
        <row r="1116">
          <cell r="P1116" t="str">
            <v>Martinsville</v>
          </cell>
        </row>
        <row r="1117">
          <cell r="P1117" t="str">
            <v>Mason</v>
          </cell>
        </row>
        <row r="1118">
          <cell r="P1118" t="str">
            <v>Massac</v>
          </cell>
        </row>
        <row r="1119">
          <cell r="P1119" t="str">
            <v>Matagorda</v>
          </cell>
        </row>
        <row r="1120">
          <cell r="P1120" t="str">
            <v>Matanuska-Susitna (B)</v>
          </cell>
        </row>
        <row r="1121">
          <cell r="P1121" t="str">
            <v>Mathews</v>
          </cell>
        </row>
        <row r="1122">
          <cell r="P1122" t="str">
            <v>Maui</v>
          </cell>
        </row>
        <row r="1123">
          <cell r="P1123" t="str">
            <v>Maunabo</v>
          </cell>
        </row>
        <row r="1124">
          <cell r="P1124" t="str">
            <v>Maury</v>
          </cell>
        </row>
        <row r="1125">
          <cell r="P1125" t="str">
            <v>Maverick</v>
          </cell>
        </row>
        <row r="1126">
          <cell r="P1126" t="str">
            <v>Mayaguez</v>
          </cell>
        </row>
        <row r="1127">
          <cell r="P1127" t="str">
            <v>Mayes</v>
          </cell>
        </row>
        <row r="1128">
          <cell r="P1128" t="str">
            <v>Mcclain</v>
          </cell>
        </row>
        <row r="1129">
          <cell r="P1129" t="str">
            <v>Mccone</v>
          </cell>
        </row>
        <row r="1130">
          <cell r="P1130" t="str">
            <v>Mccook</v>
          </cell>
        </row>
        <row r="1131">
          <cell r="P1131" t="str">
            <v>Mccormick</v>
          </cell>
        </row>
        <row r="1132">
          <cell r="P1132" t="str">
            <v>Mccracken</v>
          </cell>
        </row>
        <row r="1133">
          <cell r="P1133" t="str">
            <v>Mccreary</v>
          </cell>
        </row>
        <row r="1134">
          <cell r="P1134" t="str">
            <v>Mcculloch</v>
          </cell>
        </row>
        <row r="1135">
          <cell r="P1135" t="str">
            <v>Mccurtain</v>
          </cell>
        </row>
        <row r="1136">
          <cell r="P1136" t="str">
            <v>Mcdonald</v>
          </cell>
        </row>
        <row r="1137">
          <cell r="P1137" t="str">
            <v>Mcdonough</v>
          </cell>
        </row>
        <row r="1138">
          <cell r="P1138" t="str">
            <v>Mcdowell</v>
          </cell>
        </row>
        <row r="1139">
          <cell r="P1139" t="str">
            <v>Mcduffie</v>
          </cell>
        </row>
        <row r="1140">
          <cell r="P1140" t="str">
            <v>Mchenry</v>
          </cell>
        </row>
        <row r="1141">
          <cell r="P1141" t="str">
            <v>Mcintosh</v>
          </cell>
        </row>
        <row r="1142">
          <cell r="P1142" t="str">
            <v>Mckean</v>
          </cell>
        </row>
        <row r="1143">
          <cell r="P1143" t="str">
            <v>Mckenzie</v>
          </cell>
        </row>
        <row r="1144">
          <cell r="P1144" t="str">
            <v>Mckinley</v>
          </cell>
        </row>
        <row r="1145">
          <cell r="P1145" t="str">
            <v>Mclean</v>
          </cell>
        </row>
        <row r="1146">
          <cell r="P1146" t="str">
            <v>Mclennan</v>
          </cell>
        </row>
        <row r="1147">
          <cell r="P1147" t="str">
            <v>Mcleod</v>
          </cell>
        </row>
        <row r="1148">
          <cell r="P1148" t="str">
            <v>Mcminn</v>
          </cell>
        </row>
        <row r="1149">
          <cell r="P1149" t="str">
            <v>Mcmullen</v>
          </cell>
        </row>
        <row r="1150">
          <cell r="P1150" t="str">
            <v>Mcnairy</v>
          </cell>
        </row>
        <row r="1151">
          <cell r="P1151" t="str">
            <v>Mcpherson</v>
          </cell>
        </row>
        <row r="1152">
          <cell r="P1152" t="str">
            <v>Meade</v>
          </cell>
        </row>
        <row r="1153">
          <cell r="P1153" t="str">
            <v>Meagher</v>
          </cell>
        </row>
        <row r="1154">
          <cell r="P1154" t="str">
            <v>Mecklenburg</v>
          </cell>
        </row>
        <row r="1155">
          <cell r="P1155" t="str">
            <v>Mecosta</v>
          </cell>
        </row>
        <row r="1156">
          <cell r="P1156" t="str">
            <v>Medina</v>
          </cell>
        </row>
        <row r="1157">
          <cell r="P1157" t="str">
            <v>Meeker</v>
          </cell>
        </row>
        <row r="1158">
          <cell r="P1158" t="str">
            <v>Meigs</v>
          </cell>
        </row>
        <row r="1159">
          <cell r="P1159" t="str">
            <v>Mejit</v>
          </cell>
        </row>
        <row r="1160">
          <cell r="P1160" t="str">
            <v>Melekeiok</v>
          </cell>
        </row>
        <row r="1161">
          <cell r="P1161" t="str">
            <v>Mellette</v>
          </cell>
        </row>
        <row r="1162">
          <cell r="P1162" t="str">
            <v>Menard</v>
          </cell>
        </row>
        <row r="1163">
          <cell r="P1163" t="str">
            <v>Mendocino</v>
          </cell>
        </row>
        <row r="1164">
          <cell r="P1164" t="str">
            <v>Menifee</v>
          </cell>
        </row>
        <row r="1165">
          <cell r="P1165" t="str">
            <v>Menominee</v>
          </cell>
        </row>
        <row r="1166">
          <cell r="P1166" t="str">
            <v>Merced</v>
          </cell>
        </row>
        <row r="1167">
          <cell r="P1167" t="str">
            <v>Mercer</v>
          </cell>
        </row>
        <row r="1168">
          <cell r="P1168" t="str">
            <v>Meriwether</v>
          </cell>
        </row>
        <row r="1169">
          <cell r="P1169" t="str">
            <v>Merrick</v>
          </cell>
        </row>
        <row r="1170">
          <cell r="P1170" t="str">
            <v>Merrimack</v>
          </cell>
        </row>
        <row r="1171">
          <cell r="P1171" t="str">
            <v>Mesa</v>
          </cell>
        </row>
        <row r="1172">
          <cell r="P1172" t="str">
            <v>Metcalfe</v>
          </cell>
        </row>
        <row r="1173">
          <cell r="P1173" t="str">
            <v>Miami</v>
          </cell>
        </row>
        <row r="1174">
          <cell r="P1174" t="str">
            <v>Miami-Dade</v>
          </cell>
        </row>
        <row r="1175">
          <cell r="P1175" t="str">
            <v>Middlesex</v>
          </cell>
        </row>
        <row r="1176">
          <cell r="P1176" t="str">
            <v>Midland</v>
          </cell>
        </row>
        <row r="1177">
          <cell r="P1177" t="str">
            <v>Mifflin</v>
          </cell>
        </row>
        <row r="1178">
          <cell r="P1178" t="str">
            <v>Milam</v>
          </cell>
        </row>
        <row r="1179">
          <cell r="P1179" t="str">
            <v>Mili</v>
          </cell>
        </row>
        <row r="1180">
          <cell r="P1180" t="str">
            <v>Millard</v>
          </cell>
        </row>
        <row r="1181">
          <cell r="P1181" t="str">
            <v>Mille Lacs</v>
          </cell>
        </row>
        <row r="1182">
          <cell r="P1182" t="str">
            <v>Miller</v>
          </cell>
        </row>
        <row r="1183">
          <cell r="P1183" t="str">
            <v>Mills</v>
          </cell>
        </row>
        <row r="1184">
          <cell r="P1184" t="str">
            <v>Milwaukee</v>
          </cell>
        </row>
        <row r="1185">
          <cell r="P1185" t="str">
            <v>Miner</v>
          </cell>
        </row>
        <row r="1186">
          <cell r="P1186" t="str">
            <v>Mineral</v>
          </cell>
        </row>
        <row r="1187">
          <cell r="P1187" t="str">
            <v>Mingo</v>
          </cell>
        </row>
        <row r="1188">
          <cell r="P1188" t="str">
            <v>Minidoka</v>
          </cell>
        </row>
        <row r="1189">
          <cell r="P1189" t="str">
            <v>Minnehaha</v>
          </cell>
        </row>
        <row r="1190">
          <cell r="P1190" t="str">
            <v>Missaukee</v>
          </cell>
        </row>
        <row r="1191">
          <cell r="P1191" t="str">
            <v>Mississippi</v>
          </cell>
        </row>
        <row r="1192">
          <cell r="P1192" t="str">
            <v>Missoula</v>
          </cell>
        </row>
        <row r="1193">
          <cell r="P1193" t="str">
            <v>Mitchell</v>
          </cell>
        </row>
        <row r="1194">
          <cell r="P1194" t="str">
            <v>Mobile</v>
          </cell>
        </row>
        <row r="1195">
          <cell r="P1195" t="str">
            <v>Moca</v>
          </cell>
        </row>
        <row r="1196">
          <cell r="P1196" t="str">
            <v>Modoc</v>
          </cell>
        </row>
        <row r="1197">
          <cell r="P1197" t="str">
            <v>Moffat</v>
          </cell>
        </row>
        <row r="1198">
          <cell r="P1198" t="str">
            <v>Mohave</v>
          </cell>
        </row>
        <row r="1199">
          <cell r="P1199" t="str">
            <v>Moniteau</v>
          </cell>
        </row>
        <row r="1200">
          <cell r="P1200" t="str">
            <v>Monmouth</v>
          </cell>
        </row>
        <row r="1201">
          <cell r="P1201" t="str">
            <v>Mono</v>
          </cell>
        </row>
        <row r="1202">
          <cell r="P1202" t="str">
            <v>Monona</v>
          </cell>
        </row>
        <row r="1203">
          <cell r="P1203" t="str">
            <v>Monongalia</v>
          </cell>
        </row>
        <row r="1204">
          <cell r="P1204" t="str">
            <v>Monroe</v>
          </cell>
        </row>
        <row r="1205">
          <cell r="P1205" t="str">
            <v>Montague</v>
          </cell>
        </row>
        <row r="1206">
          <cell r="P1206" t="str">
            <v>Montcalm</v>
          </cell>
        </row>
        <row r="1207">
          <cell r="P1207" t="str">
            <v>Monterey</v>
          </cell>
        </row>
        <row r="1208">
          <cell r="P1208" t="str">
            <v>Montezuma</v>
          </cell>
        </row>
        <row r="1209">
          <cell r="P1209" t="str">
            <v>Montgomery</v>
          </cell>
        </row>
        <row r="1210">
          <cell r="P1210" t="str">
            <v>Montmorency</v>
          </cell>
        </row>
        <row r="1211">
          <cell r="P1211" t="str">
            <v>Montour</v>
          </cell>
        </row>
        <row r="1212">
          <cell r="P1212" t="str">
            <v>Montrose</v>
          </cell>
        </row>
        <row r="1213">
          <cell r="P1213" t="str">
            <v>Moody</v>
          </cell>
        </row>
        <row r="1214">
          <cell r="P1214" t="str">
            <v>Moore</v>
          </cell>
        </row>
        <row r="1215">
          <cell r="P1215" t="str">
            <v>Mora</v>
          </cell>
        </row>
        <row r="1216">
          <cell r="P1216" t="str">
            <v>Morehouse</v>
          </cell>
        </row>
        <row r="1217">
          <cell r="P1217" t="str">
            <v>Morgan</v>
          </cell>
        </row>
        <row r="1218">
          <cell r="P1218" t="str">
            <v>Morovis</v>
          </cell>
        </row>
        <row r="1219">
          <cell r="P1219" t="str">
            <v>Morrill</v>
          </cell>
        </row>
        <row r="1220">
          <cell r="P1220" t="str">
            <v>Morris</v>
          </cell>
        </row>
        <row r="1221">
          <cell r="P1221" t="str">
            <v>Morrison</v>
          </cell>
        </row>
        <row r="1222">
          <cell r="P1222" t="str">
            <v>Morrow</v>
          </cell>
        </row>
        <row r="1223">
          <cell r="P1223" t="str">
            <v>Morton</v>
          </cell>
        </row>
        <row r="1224">
          <cell r="P1224" t="str">
            <v>Motley</v>
          </cell>
        </row>
        <row r="1225">
          <cell r="P1225" t="str">
            <v>Moultrie</v>
          </cell>
        </row>
        <row r="1226">
          <cell r="P1226" t="str">
            <v>Mountrail</v>
          </cell>
        </row>
        <row r="1227">
          <cell r="P1227" t="str">
            <v>Mower</v>
          </cell>
        </row>
        <row r="1228">
          <cell r="P1228" t="str">
            <v>Muhlenberg</v>
          </cell>
        </row>
        <row r="1229">
          <cell r="P1229" t="str">
            <v>Multnomah</v>
          </cell>
        </row>
        <row r="1230">
          <cell r="P1230" t="str">
            <v>Murray</v>
          </cell>
        </row>
        <row r="1231">
          <cell r="P1231" t="str">
            <v>Muscatine</v>
          </cell>
        </row>
        <row r="1232">
          <cell r="P1232" t="str">
            <v>Muscogee</v>
          </cell>
        </row>
        <row r="1233">
          <cell r="P1233" t="str">
            <v>Muskegon</v>
          </cell>
        </row>
        <row r="1234">
          <cell r="P1234" t="str">
            <v>Muskingum</v>
          </cell>
        </row>
        <row r="1235">
          <cell r="P1235" t="str">
            <v>Muskogee</v>
          </cell>
        </row>
        <row r="1236">
          <cell r="P1236" t="str">
            <v>Musselshell</v>
          </cell>
        </row>
        <row r="1237">
          <cell r="P1237" t="str">
            <v>Nacogdoches</v>
          </cell>
        </row>
        <row r="1238">
          <cell r="P1238" t="str">
            <v>Naguabo</v>
          </cell>
        </row>
        <row r="1239">
          <cell r="P1239" t="str">
            <v>Namorik</v>
          </cell>
        </row>
        <row r="1240">
          <cell r="P1240" t="str">
            <v>Namu</v>
          </cell>
        </row>
        <row r="1241">
          <cell r="P1241" t="str">
            <v>Nance</v>
          </cell>
        </row>
        <row r="1242">
          <cell r="P1242" t="str">
            <v>Nantucket</v>
          </cell>
        </row>
        <row r="1243">
          <cell r="P1243" t="str">
            <v>Napa</v>
          </cell>
        </row>
        <row r="1244">
          <cell r="P1244" t="str">
            <v>Naranjito</v>
          </cell>
        </row>
        <row r="1245">
          <cell r="P1245" t="str">
            <v>Nash</v>
          </cell>
        </row>
        <row r="1246">
          <cell r="P1246" t="str">
            <v>Nassau</v>
          </cell>
        </row>
        <row r="1247">
          <cell r="P1247" t="str">
            <v>Natchitoches</v>
          </cell>
        </row>
        <row r="1248">
          <cell r="P1248" t="str">
            <v>Natrona</v>
          </cell>
        </row>
        <row r="1249">
          <cell r="P1249" t="str">
            <v>Navajo</v>
          </cell>
        </row>
        <row r="1250">
          <cell r="P1250" t="str">
            <v>Navarro</v>
          </cell>
        </row>
        <row r="1251">
          <cell r="P1251" t="str">
            <v>Nelson</v>
          </cell>
        </row>
        <row r="1252">
          <cell r="P1252" t="str">
            <v>Nemaha</v>
          </cell>
        </row>
        <row r="1253">
          <cell r="P1253" t="str">
            <v>Neosho</v>
          </cell>
        </row>
        <row r="1254">
          <cell r="P1254" t="str">
            <v>Neshoba</v>
          </cell>
        </row>
        <row r="1255">
          <cell r="P1255" t="str">
            <v>Ness</v>
          </cell>
        </row>
        <row r="1256">
          <cell r="P1256" t="str">
            <v>Nevada</v>
          </cell>
        </row>
        <row r="1257">
          <cell r="P1257" t="str">
            <v>New Castle</v>
          </cell>
        </row>
        <row r="1258">
          <cell r="P1258" t="str">
            <v>New Hanover</v>
          </cell>
        </row>
        <row r="1259">
          <cell r="P1259" t="str">
            <v>New Haven</v>
          </cell>
        </row>
        <row r="1260">
          <cell r="P1260" t="str">
            <v>New Kent</v>
          </cell>
        </row>
        <row r="1261">
          <cell r="P1261" t="str">
            <v>New London</v>
          </cell>
        </row>
        <row r="1262">
          <cell r="P1262" t="str">
            <v>New Madrid</v>
          </cell>
        </row>
        <row r="1263">
          <cell r="P1263" t="str">
            <v>New York</v>
          </cell>
        </row>
        <row r="1264">
          <cell r="P1264" t="str">
            <v>Newaygo</v>
          </cell>
        </row>
        <row r="1265">
          <cell r="P1265" t="str">
            <v>Newberry</v>
          </cell>
        </row>
        <row r="1266">
          <cell r="P1266" t="str">
            <v>Newport</v>
          </cell>
        </row>
        <row r="1267">
          <cell r="P1267" t="str">
            <v>Newport News</v>
          </cell>
        </row>
        <row r="1268">
          <cell r="P1268" t="str">
            <v>Newton</v>
          </cell>
        </row>
        <row r="1269">
          <cell r="P1269" t="str">
            <v>Nez Perce</v>
          </cell>
        </row>
        <row r="1270">
          <cell r="P1270" t="str">
            <v>Ngaraard</v>
          </cell>
        </row>
        <row r="1271">
          <cell r="P1271" t="str">
            <v>Ngarchelong</v>
          </cell>
        </row>
        <row r="1272">
          <cell r="P1272" t="str">
            <v>Ngardmau</v>
          </cell>
        </row>
        <row r="1273">
          <cell r="P1273" t="str">
            <v>Ngaremlengui</v>
          </cell>
        </row>
        <row r="1274">
          <cell r="P1274" t="str">
            <v>Ngatpang</v>
          </cell>
        </row>
        <row r="1275">
          <cell r="P1275" t="str">
            <v>Ngchesar</v>
          </cell>
        </row>
        <row r="1276">
          <cell r="P1276" t="str">
            <v>Ngiwal</v>
          </cell>
        </row>
        <row r="1277">
          <cell r="P1277" t="str">
            <v>Niagara</v>
          </cell>
        </row>
        <row r="1278">
          <cell r="P1278" t="str">
            <v>Nicholas</v>
          </cell>
        </row>
        <row r="1279">
          <cell r="P1279" t="str">
            <v>Nicollet</v>
          </cell>
        </row>
        <row r="1280">
          <cell r="P1280" t="str">
            <v>Niobrara</v>
          </cell>
        </row>
        <row r="1281">
          <cell r="P1281" t="str">
            <v>Noble</v>
          </cell>
        </row>
        <row r="1282">
          <cell r="P1282" t="str">
            <v>Nobles</v>
          </cell>
        </row>
        <row r="1283">
          <cell r="P1283" t="str">
            <v>Nodaway</v>
          </cell>
        </row>
        <row r="1284">
          <cell r="P1284" t="str">
            <v>Nolan</v>
          </cell>
        </row>
        <row r="1285">
          <cell r="P1285" t="str">
            <v>Nome (C)</v>
          </cell>
        </row>
        <row r="1286">
          <cell r="P1286" t="str">
            <v>Norfolk</v>
          </cell>
        </row>
        <row r="1287">
          <cell r="P1287" t="str">
            <v>Norman</v>
          </cell>
        </row>
        <row r="1288">
          <cell r="P1288" t="str">
            <v>North Slope (B)</v>
          </cell>
        </row>
        <row r="1289">
          <cell r="P1289" t="str">
            <v>Northampton</v>
          </cell>
        </row>
        <row r="1290">
          <cell r="P1290" t="str">
            <v>Northumberland</v>
          </cell>
        </row>
        <row r="1291">
          <cell r="P1291" t="str">
            <v>Northwest Arctic (B)</v>
          </cell>
        </row>
        <row r="1292">
          <cell r="P1292" t="str">
            <v>Norton</v>
          </cell>
        </row>
        <row r="1293">
          <cell r="P1293" t="str">
            <v>Nothern Islands</v>
          </cell>
        </row>
        <row r="1294">
          <cell r="P1294" t="str">
            <v>Nottoway</v>
          </cell>
        </row>
        <row r="1295">
          <cell r="P1295" t="str">
            <v>Nowata</v>
          </cell>
        </row>
        <row r="1296">
          <cell r="P1296" t="str">
            <v>Noxubee</v>
          </cell>
        </row>
        <row r="1297">
          <cell r="P1297" t="str">
            <v>Nuckolls</v>
          </cell>
        </row>
        <row r="1298">
          <cell r="P1298" t="str">
            <v>Nueces</v>
          </cell>
        </row>
        <row r="1299">
          <cell r="P1299" t="str">
            <v>Nye</v>
          </cell>
        </row>
        <row r="1300">
          <cell r="P1300" t="str">
            <v>O Brien</v>
          </cell>
        </row>
        <row r="1301">
          <cell r="P1301" t="str">
            <v>Oakland</v>
          </cell>
        </row>
        <row r="1302">
          <cell r="P1302" t="str">
            <v>Obion</v>
          </cell>
        </row>
        <row r="1303">
          <cell r="P1303" t="str">
            <v>Ocean</v>
          </cell>
        </row>
        <row r="1304">
          <cell r="P1304" t="str">
            <v>Oceana</v>
          </cell>
        </row>
        <row r="1305">
          <cell r="P1305" t="str">
            <v>Ochiltree</v>
          </cell>
        </row>
        <row r="1306">
          <cell r="P1306" t="str">
            <v>Oconee</v>
          </cell>
        </row>
        <row r="1307">
          <cell r="P1307" t="str">
            <v>Oconto</v>
          </cell>
        </row>
        <row r="1308">
          <cell r="P1308" t="str">
            <v>Ogemaw</v>
          </cell>
        </row>
        <row r="1309">
          <cell r="P1309" t="str">
            <v>Ogle</v>
          </cell>
        </row>
        <row r="1310">
          <cell r="P1310" t="str">
            <v>Oglethorpe</v>
          </cell>
        </row>
        <row r="1311">
          <cell r="P1311" t="str">
            <v>Ohio</v>
          </cell>
        </row>
        <row r="1312">
          <cell r="P1312" t="str">
            <v>Okaloosa</v>
          </cell>
        </row>
        <row r="1313">
          <cell r="P1313" t="str">
            <v>Okanogan</v>
          </cell>
        </row>
        <row r="1314">
          <cell r="P1314" t="str">
            <v>Okeechobee</v>
          </cell>
        </row>
        <row r="1315">
          <cell r="P1315" t="str">
            <v>Okfuskee</v>
          </cell>
        </row>
        <row r="1316">
          <cell r="P1316" t="str">
            <v>Oklahoma</v>
          </cell>
        </row>
        <row r="1317">
          <cell r="P1317" t="str">
            <v>Okmulgee</v>
          </cell>
        </row>
        <row r="1318">
          <cell r="P1318" t="str">
            <v>Oktibbeha</v>
          </cell>
        </row>
        <row r="1319">
          <cell r="P1319" t="str">
            <v>Oldham</v>
          </cell>
        </row>
        <row r="1320">
          <cell r="P1320" t="str">
            <v>Oliver</v>
          </cell>
        </row>
        <row r="1321">
          <cell r="P1321" t="str">
            <v>Olmsted</v>
          </cell>
        </row>
        <row r="1322">
          <cell r="P1322" t="str">
            <v>Oneida</v>
          </cell>
        </row>
        <row r="1323">
          <cell r="P1323" t="str">
            <v>Onondaga</v>
          </cell>
        </row>
        <row r="1324">
          <cell r="P1324" t="str">
            <v>Onslow</v>
          </cell>
        </row>
        <row r="1325">
          <cell r="P1325" t="str">
            <v>Ontario</v>
          </cell>
        </row>
        <row r="1326">
          <cell r="P1326" t="str">
            <v>Ontonagon</v>
          </cell>
        </row>
        <row r="1327">
          <cell r="P1327" t="str">
            <v>Orange</v>
          </cell>
        </row>
        <row r="1328">
          <cell r="P1328" t="str">
            <v>Orangeburg</v>
          </cell>
        </row>
        <row r="1329">
          <cell r="P1329" t="str">
            <v>Oregon</v>
          </cell>
        </row>
        <row r="1330">
          <cell r="P1330" t="str">
            <v>Orleans</v>
          </cell>
        </row>
        <row r="1331">
          <cell r="P1331" t="str">
            <v>Orocovis</v>
          </cell>
        </row>
        <row r="1332">
          <cell r="P1332" t="str">
            <v>Osage</v>
          </cell>
        </row>
        <row r="1333">
          <cell r="P1333" t="str">
            <v>Osborne</v>
          </cell>
        </row>
        <row r="1334">
          <cell r="P1334" t="str">
            <v>Osceola</v>
          </cell>
        </row>
        <row r="1335">
          <cell r="P1335" t="str">
            <v>Oscoda</v>
          </cell>
        </row>
        <row r="1336">
          <cell r="P1336" t="str">
            <v>Oswego</v>
          </cell>
        </row>
        <row r="1337">
          <cell r="P1337" t="str">
            <v>Otero</v>
          </cell>
        </row>
        <row r="1338">
          <cell r="P1338" t="str">
            <v>Otoe</v>
          </cell>
        </row>
        <row r="1339">
          <cell r="P1339" t="str">
            <v>Otsego</v>
          </cell>
        </row>
        <row r="1340">
          <cell r="P1340" t="str">
            <v>Ottawa</v>
          </cell>
        </row>
        <row r="1341">
          <cell r="P1341" t="str">
            <v>Otter Tail</v>
          </cell>
        </row>
        <row r="1342">
          <cell r="P1342" t="str">
            <v>Ouachita</v>
          </cell>
        </row>
        <row r="1343">
          <cell r="P1343" t="str">
            <v>Ouray</v>
          </cell>
        </row>
        <row r="1344">
          <cell r="P1344" t="str">
            <v>Outagamie</v>
          </cell>
        </row>
        <row r="1345">
          <cell r="P1345" t="str">
            <v>Overton</v>
          </cell>
        </row>
        <row r="1346">
          <cell r="P1346" t="str">
            <v>Owen</v>
          </cell>
        </row>
        <row r="1347">
          <cell r="P1347" t="str">
            <v>Owsley</v>
          </cell>
        </row>
        <row r="1348">
          <cell r="P1348" t="str">
            <v>Owyhee</v>
          </cell>
        </row>
        <row r="1349">
          <cell r="P1349" t="str">
            <v>Oxford</v>
          </cell>
        </row>
        <row r="1350">
          <cell r="P1350" t="str">
            <v>Ozark</v>
          </cell>
        </row>
        <row r="1351">
          <cell r="P1351" t="str">
            <v>Ozaukee</v>
          </cell>
        </row>
        <row r="1352">
          <cell r="P1352" t="str">
            <v>Pacific</v>
          </cell>
        </row>
        <row r="1353">
          <cell r="P1353" t="str">
            <v>Page</v>
          </cell>
        </row>
        <row r="1354">
          <cell r="P1354" t="str">
            <v>Palau-Unorg.</v>
          </cell>
        </row>
        <row r="1355">
          <cell r="P1355" t="str">
            <v>Palm Beach</v>
          </cell>
        </row>
        <row r="1356">
          <cell r="P1356" t="str">
            <v>Palo Alto</v>
          </cell>
        </row>
        <row r="1357">
          <cell r="P1357" t="str">
            <v>Palo Pinto</v>
          </cell>
        </row>
        <row r="1358">
          <cell r="P1358" t="str">
            <v>Pamlico</v>
          </cell>
        </row>
        <row r="1359">
          <cell r="P1359" t="str">
            <v>Panola</v>
          </cell>
        </row>
        <row r="1360">
          <cell r="P1360" t="str">
            <v>Park</v>
          </cell>
        </row>
        <row r="1361">
          <cell r="P1361" t="str">
            <v>Parke</v>
          </cell>
        </row>
        <row r="1362">
          <cell r="P1362" t="str">
            <v>Parker</v>
          </cell>
        </row>
        <row r="1363">
          <cell r="P1363" t="str">
            <v>Parmer</v>
          </cell>
        </row>
        <row r="1364">
          <cell r="P1364" t="str">
            <v>Pasco</v>
          </cell>
        </row>
        <row r="1365">
          <cell r="P1365" t="str">
            <v>Pasquotank</v>
          </cell>
        </row>
        <row r="1366">
          <cell r="P1366" t="str">
            <v>Passaic</v>
          </cell>
        </row>
        <row r="1367">
          <cell r="P1367" t="str">
            <v>Patillas</v>
          </cell>
        </row>
        <row r="1368">
          <cell r="P1368" t="str">
            <v>Patrick</v>
          </cell>
        </row>
        <row r="1369">
          <cell r="P1369" t="str">
            <v>Paulding</v>
          </cell>
        </row>
        <row r="1370">
          <cell r="P1370" t="str">
            <v>Pawnee</v>
          </cell>
        </row>
        <row r="1371">
          <cell r="P1371" t="str">
            <v>Payette</v>
          </cell>
        </row>
        <row r="1372">
          <cell r="P1372" t="str">
            <v>Payne</v>
          </cell>
        </row>
        <row r="1373">
          <cell r="P1373" t="str">
            <v>Peach</v>
          </cell>
        </row>
        <row r="1374">
          <cell r="P1374" t="str">
            <v>Pearl River</v>
          </cell>
        </row>
        <row r="1375">
          <cell r="P1375" t="str">
            <v>Pecos</v>
          </cell>
        </row>
        <row r="1376">
          <cell r="P1376" t="str">
            <v>Peleliu</v>
          </cell>
        </row>
        <row r="1377">
          <cell r="P1377" t="str">
            <v>Pembina</v>
          </cell>
        </row>
        <row r="1378">
          <cell r="P1378" t="str">
            <v>Pemiscot</v>
          </cell>
        </row>
        <row r="1379">
          <cell r="P1379" t="str">
            <v>Pend Oreille</v>
          </cell>
        </row>
        <row r="1380">
          <cell r="P1380" t="str">
            <v>Pender</v>
          </cell>
        </row>
        <row r="1381">
          <cell r="P1381" t="str">
            <v>Pendleton</v>
          </cell>
        </row>
        <row r="1382">
          <cell r="P1382" t="str">
            <v>Pennington</v>
          </cell>
        </row>
        <row r="1383">
          <cell r="P1383" t="str">
            <v>Penobscot</v>
          </cell>
        </row>
        <row r="1384">
          <cell r="P1384" t="str">
            <v>Penuelas</v>
          </cell>
        </row>
        <row r="1385">
          <cell r="P1385" t="str">
            <v>Peoria</v>
          </cell>
        </row>
        <row r="1386">
          <cell r="P1386" t="str">
            <v>Pepin</v>
          </cell>
        </row>
        <row r="1387">
          <cell r="P1387" t="str">
            <v>Perkins</v>
          </cell>
        </row>
        <row r="1388">
          <cell r="P1388" t="str">
            <v>Perquimans</v>
          </cell>
        </row>
        <row r="1389">
          <cell r="P1389" t="str">
            <v>Perry</v>
          </cell>
        </row>
        <row r="1390">
          <cell r="P1390" t="str">
            <v>Pershing</v>
          </cell>
        </row>
        <row r="1391">
          <cell r="P1391" t="str">
            <v>Person</v>
          </cell>
        </row>
        <row r="1392">
          <cell r="P1392" t="str">
            <v>Petersburg</v>
          </cell>
        </row>
        <row r="1393">
          <cell r="P1393" t="str">
            <v>Petroleum</v>
          </cell>
        </row>
        <row r="1394">
          <cell r="P1394" t="str">
            <v>Pettis</v>
          </cell>
        </row>
        <row r="1395">
          <cell r="P1395" t="str">
            <v>Phelps</v>
          </cell>
        </row>
        <row r="1396">
          <cell r="P1396" t="str">
            <v>Philadelphia</v>
          </cell>
        </row>
        <row r="1397">
          <cell r="P1397" t="str">
            <v>Phillips</v>
          </cell>
        </row>
        <row r="1398">
          <cell r="P1398" t="str">
            <v>Piatt</v>
          </cell>
        </row>
        <row r="1399">
          <cell r="P1399" t="str">
            <v>Pickaway</v>
          </cell>
        </row>
        <row r="1400">
          <cell r="P1400" t="str">
            <v>Pickens</v>
          </cell>
        </row>
        <row r="1401">
          <cell r="P1401" t="str">
            <v>Pickett</v>
          </cell>
        </row>
        <row r="1402">
          <cell r="P1402" t="str">
            <v>Pierce</v>
          </cell>
        </row>
        <row r="1403">
          <cell r="P1403" t="str">
            <v>Pike</v>
          </cell>
        </row>
        <row r="1404">
          <cell r="P1404" t="str">
            <v>Pima</v>
          </cell>
        </row>
        <row r="1405">
          <cell r="P1405" t="str">
            <v>Pinal</v>
          </cell>
        </row>
        <row r="1406">
          <cell r="P1406" t="str">
            <v>Pine</v>
          </cell>
        </row>
        <row r="1407">
          <cell r="P1407" t="str">
            <v>Pinellas</v>
          </cell>
        </row>
        <row r="1408">
          <cell r="P1408" t="str">
            <v>Pipestone</v>
          </cell>
        </row>
        <row r="1409">
          <cell r="P1409" t="str">
            <v>Piscataquis</v>
          </cell>
        </row>
        <row r="1410">
          <cell r="P1410" t="str">
            <v>Pitkin</v>
          </cell>
        </row>
        <row r="1411">
          <cell r="P1411" t="str">
            <v>Pitt</v>
          </cell>
        </row>
        <row r="1412">
          <cell r="P1412" t="str">
            <v>Pittsburg</v>
          </cell>
        </row>
        <row r="1413">
          <cell r="P1413" t="str">
            <v>Pittsylvania</v>
          </cell>
        </row>
        <row r="1414">
          <cell r="P1414" t="str">
            <v>Piute</v>
          </cell>
        </row>
        <row r="1415">
          <cell r="P1415" t="str">
            <v>Placer</v>
          </cell>
        </row>
        <row r="1416">
          <cell r="P1416" t="str">
            <v>Plaquemines</v>
          </cell>
        </row>
        <row r="1417">
          <cell r="P1417" t="str">
            <v>Platte</v>
          </cell>
        </row>
        <row r="1418">
          <cell r="P1418" t="str">
            <v>Pleasants</v>
          </cell>
        </row>
        <row r="1419">
          <cell r="P1419" t="str">
            <v>Plumas</v>
          </cell>
        </row>
        <row r="1420">
          <cell r="P1420" t="str">
            <v>Plymouth</v>
          </cell>
        </row>
        <row r="1421">
          <cell r="P1421" t="str">
            <v>Pocahontas</v>
          </cell>
        </row>
        <row r="1422">
          <cell r="P1422" t="str">
            <v>Poinsett</v>
          </cell>
        </row>
        <row r="1423">
          <cell r="P1423" t="str">
            <v>Pointe Coupee</v>
          </cell>
        </row>
        <row r="1424">
          <cell r="P1424" t="str">
            <v>Polk</v>
          </cell>
        </row>
        <row r="1425">
          <cell r="P1425" t="str">
            <v>Ponape</v>
          </cell>
        </row>
        <row r="1426">
          <cell r="P1426" t="str">
            <v>Ponce</v>
          </cell>
        </row>
        <row r="1427">
          <cell r="P1427" t="str">
            <v>Pondera</v>
          </cell>
        </row>
        <row r="1428">
          <cell r="P1428" t="str">
            <v>Pontotoc</v>
          </cell>
        </row>
        <row r="1429">
          <cell r="P1429" t="str">
            <v>Pope</v>
          </cell>
        </row>
        <row r="1430">
          <cell r="P1430" t="str">
            <v>Poquoson</v>
          </cell>
        </row>
        <row r="1431">
          <cell r="P1431" t="str">
            <v>Portage</v>
          </cell>
        </row>
        <row r="1432">
          <cell r="P1432" t="str">
            <v>Porter</v>
          </cell>
        </row>
        <row r="1433">
          <cell r="P1433" t="str">
            <v>Portsmouth</v>
          </cell>
        </row>
        <row r="1434">
          <cell r="P1434" t="str">
            <v>Posey</v>
          </cell>
        </row>
        <row r="1435">
          <cell r="P1435" t="str">
            <v>Pottawatomie</v>
          </cell>
        </row>
        <row r="1436">
          <cell r="P1436" t="str">
            <v>Pottawattamie</v>
          </cell>
        </row>
        <row r="1437">
          <cell r="P1437" t="str">
            <v>Potter</v>
          </cell>
        </row>
        <row r="1438">
          <cell r="P1438" t="str">
            <v>Powder River</v>
          </cell>
        </row>
        <row r="1439">
          <cell r="P1439" t="str">
            <v>Powell</v>
          </cell>
        </row>
        <row r="1440">
          <cell r="P1440" t="str">
            <v>Power</v>
          </cell>
        </row>
        <row r="1441">
          <cell r="P1441" t="str">
            <v>Poweshiek</v>
          </cell>
        </row>
        <row r="1442">
          <cell r="P1442" t="str">
            <v>Powhatan</v>
          </cell>
        </row>
        <row r="1443">
          <cell r="P1443" t="str">
            <v>Pr Of Wales-Out Ketc (C)</v>
          </cell>
        </row>
        <row r="1444">
          <cell r="P1444" t="str">
            <v>Prairie</v>
          </cell>
        </row>
        <row r="1445">
          <cell r="P1445" t="str">
            <v>Pratt</v>
          </cell>
        </row>
        <row r="1446">
          <cell r="P1446" t="str">
            <v>Preble</v>
          </cell>
        </row>
        <row r="1447">
          <cell r="P1447" t="str">
            <v>Prentiss</v>
          </cell>
        </row>
        <row r="1448">
          <cell r="P1448" t="str">
            <v>Presidio</v>
          </cell>
        </row>
        <row r="1449">
          <cell r="P1449" t="str">
            <v>Presque Isle</v>
          </cell>
        </row>
        <row r="1450">
          <cell r="P1450" t="str">
            <v>Preston</v>
          </cell>
        </row>
        <row r="1451">
          <cell r="P1451" t="str">
            <v>Price</v>
          </cell>
        </row>
        <row r="1452">
          <cell r="P1452" t="str">
            <v>Prince Edward</v>
          </cell>
        </row>
        <row r="1453">
          <cell r="P1453" t="str">
            <v>Prince George</v>
          </cell>
        </row>
        <row r="1454">
          <cell r="P1454" t="str">
            <v>Prince George'S</v>
          </cell>
        </row>
        <row r="1455">
          <cell r="P1455" t="str">
            <v>Prince William</v>
          </cell>
        </row>
        <row r="1456">
          <cell r="P1456" t="str">
            <v>Providence</v>
          </cell>
        </row>
        <row r="1457">
          <cell r="P1457" t="str">
            <v>Prowers</v>
          </cell>
        </row>
        <row r="1458">
          <cell r="P1458" t="str">
            <v>Pueblo</v>
          </cell>
        </row>
        <row r="1459">
          <cell r="P1459" t="str">
            <v>Pulaski</v>
          </cell>
        </row>
        <row r="1460">
          <cell r="P1460" t="str">
            <v>Pushmataha</v>
          </cell>
        </row>
        <row r="1461">
          <cell r="P1461" t="str">
            <v>Putnam</v>
          </cell>
        </row>
        <row r="1462">
          <cell r="P1462" t="str">
            <v>Quay</v>
          </cell>
        </row>
        <row r="1463">
          <cell r="P1463" t="str">
            <v>Quebradillas</v>
          </cell>
        </row>
        <row r="1464">
          <cell r="P1464" t="str">
            <v>Queen Anne'S</v>
          </cell>
        </row>
        <row r="1465">
          <cell r="P1465" t="str">
            <v>Queens</v>
          </cell>
        </row>
        <row r="1466">
          <cell r="P1466" t="str">
            <v>Quitman</v>
          </cell>
        </row>
        <row r="1467">
          <cell r="P1467" t="str">
            <v>Rabun</v>
          </cell>
        </row>
        <row r="1468">
          <cell r="P1468" t="str">
            <v>Racine</v>
          </cell>
        </row>
        <row r="1469">
          <cell r="P1469" t="str">
            <v>Radford</v>
          </cell>
        </row>
        <row r="1470">
          <cell r="P1470" t="str">
            <v>Rains</v>
          </cell>
        </row>
        <row r="1471">
          <cell r="P1471" t="str">
            <v>Raleigh</v>
          </cell>
        </row>
        <row r="1472">
          <cell r="P1472" t="str">
            <v>Ralls</v>
          </cell>
        </row>
        <row r="1473">
          <cell r="P1473" t="str">
            <v>Ramsey</v>
          </cell>
        </row>
        <row r="1474">
          <cell r="P1474" t="str">
            <v>Randall</v>
          </cell>
        </row>
        <row r="1475">
          <cell r="P1475" t="str">
            <v>Randolph</v>
          </cell>
        </row>
        <row r="1476">
          <cell r="P1476" t="str">
            <v>Rankin</v>
          </cell>
        </row>
        <row r="1477">
          <cell r="P1477" t="str">
            <v>Ransom</v>
          </cell>
        </row>
        <row r="1478">
          <cell r="P1478" t="str">
            <v>Rapides</v>
          </cell>
        </row>
        <row r="1479">
          <cell r="P1479" t="str">
            <v>Rappahannock</v>
          </cell>
        </row>
        <row r="1480">
          <cell r="P1480" t="str">
            <v>Ravalli</v>
          </cell>
        </row>
        <row r="1481">
          <cell r="P1481" t="str">
            <v>Rawlins</v>
          </cell>
        </row>
        <row r="1482">
          <cell r="P1482" t="str">
            <v>Ray</v>
          </cell>
        </row>
        <row r="1483">
          <cell r="P1483" t="str">
            <v>Reagan</v>
          </cell>
        </row>
        <row r="1484">
          <cell r="P1484" t="str">
            <v>Real</v>
          </cell>
        </row>
        <row r="1485">
          <cell r="P1485" t="str">
            <v>Red Lake</v>
          </cell>
        </row>
        <row r="1486">
          <cell r="P1486" t="str">
            <v>Red River</v>
          </cell>
        </row>
        <row r="1487">
          <cell r="P1487" t="str">
            <v>Red Willow</v>
          </cell>
        </row>
        <row r="1488">
          <cell r="P1488" t="str">
            <v>Redwood</v>
          </cell>
        </row>
        <row r="1489">
          <cell r="P1489" t="str">
            <v>Reeves</v>
          </cell>
        </row>
        <row r="1490">
          <cell r="P1490" t="str">
            <v>Refugio</v>
          </cell>
        </row>
        <row r="1491">
          <cell r="P1491" t="str">
            <v>Reno</v>
          </cell>
        </row>
        <row r="1492">
          <cell r="P1492" t="str">
            <v>Rensselaer</v>
          </cell>
        </row>
        <row r="1493">
          <cell r="P1493" t="str">
            <v>Renville</v>
          </cell>
        </row>
        <row r="1494">
          <cell r="P1494" t="str">
            <v>Republic</v>
          </cell>
        </row>
        <row r="1495">
          <cell r="P1495" t="str">
            <v>Reynolds</v>
          </cell>
        </row>
        <row r="1496">
          <cell r="P1496" t="str">
            <v>Rhea</v>
          </cell>
        </row>
        <row r="1497">
          <cell r="P1497" t="str">
            <v>Rice</v>
          </cell>
        </row>
        <row r="1498">
          <cell r="P1498" t="str">
            <v>Rich</v>
          </cell>
        </row>
        <row r="1499">
          <cell r="P1499" t="str">
            <v>Richardson</v>
          </cell>
        </row>
        <row r="1500">
          <cell r="P1500" t="str">
            <v>Richland</v>
          </cell>
        </row>
        <row r="1501">
          <cell r="P1501" t="str">
            <v>Richmond</v>
          </cell>
        </row>
        <row r="1502">
          <cell r="P1502" t="str">
            <v>Riley</v>
          </cell>
        </row>
        <row r="1503">
          <cell r="P1503" t="str">
            <v>Rincon</v>
          </cell>
        </row>
        <row r="1504">
          <cell r="P1504" t="str">
            <v>Ringgold</v>
          </cell>
        </row>
        <row r="1505">
          <cell r="P1505" t="str">
            <v>Rio Arriba</v>
          </cell>
        </row>
        <row r="1506">
          <cell r="P1506" t="str">
            <v>Rio Blanco</v>
          </cell>
        </row>
        <row r="1507">
          <cell r="P1507" t="str">
            <v>Rio Grande</v>
          </cell>
        </row>
        <row r="1508">
          <cell r="P1508" t="str">
            <v>Ripley</v>
          </cell>
        </row>
        <row r="1509">
          <cell r="P1509" t="str">
            <v>Ritchie</v>
          </cell>
        </row>
        <row r="1510">
          <cell r="P1510" t="str">
            <v>Riverside</v>
          </cell>
        </row>
        <row r="1511">
          <cell r="P1511" t="str">
            <v>Roane</v>
          </cell>
        </row>
        <row r="1512">
          <cell r="P1512" t="str">
            <v>Roanoke</v>
          </cell>
        </row>
        <row r="1513">
          <cell r="P1513" t="str">
            <v>Roanoke City</v>
          </cell>
        </row>
        <row r="1514">
          <cell r="P1514" t="str">
            <v>Roberts</v>
          </cell>
        </row>
        <row r="1515">
          <cell r="P1515" t="str">
            <v>Robertson</v>
          </cell>
        </row>
        <row r="1516">
          <cell r="P1516" t="str">
            <v>Robeson</v>
          </cell>
        </row>
        <row r="1517">
          <cell r="P1517" t="str">
            <v>Rock</v>
          </cell>
        </row>
        <row r="1518">
          <cell r="P1518" t="str">
            <v>Rock Island</v>
          </cell>
        </row>
        <row r="1519">
          <cell r="P1519" t="str">
            <v>Rockbridge</v>
          </cell>
        </row>
        <row r="1520">
          <cell r="P1520" t="str">
            <v>Rockcastle</v>
          </cell>
        </row>
        <row r="1521">
          <cell r="P1521" t="str">
            <v>Rockdale</v>
          </cell>
        </row>
        <row r="1522">
          <cell r="P1522" t="str">
            <v>Rockingham</v>
          </cell>
        </row>
        <row r="1523">
          <cell r="P1523" t="str">
            <v>Rockland</v>
          </cell>
        </row>
        <row r="1524">
          <cell r="P1524" t="str">
            <v>Rockwall</v>
          </cell>
        </row>
        <row r="1525">
          <cell r="P1525" t="str">
            <v>Roger Mills</v>
          </cell>
        </row>
        <row r="1526">
          <cell r="P1526" t="str">
            <v>Rogers</v>
          </cell>
        </row>
        <row r="1527">
          <cell r="P1527" t="str">
            <v>Rolette</v>
          </cell>
        </row>
        <row r="1528">
          <cell r="P1528" t="str">
            <v>Rongelap</v>
          </cell>
        </row>
        <row r="1529">
          <cell r="P1529" t="str">
            <v>Rongrik</v>
          </cell>
        </row>
        <row r="1530">
          <cell r="P1530" t="str">
            <v>Rooks</v>
          </cell>
        </row>
        <row r="1531">
          <cell r="P1531" t="str">
            <v>Roosevelt</v>
          </cell>
        </row>
        <row r="1532">
          <cell r="P1532" t="str">
            <v>Roscommon</v>
          </cell>
        </row>
        <row r="1533">
          <cell r="P1533" t="str">
            <v>Rose Island</v>
          </cell>
        </row>
        <row r="1534">
          <cell r="P1534" t="str">
            <v>Roseau</v>
          </cell>
        </row>
        <row r="1535">
          <cell r="P1535" t="str">
            <v>Rosebud</v>
          </cell>
        </row>
        <row r="1536">
          <cell r="P1536" t="str">
            <v>Ross</v>
          </cell>
        </row>
        <row r="1537">
          <cell r="P1537" t="str">
            <v>Rota</v>
          </cell>
        </row>
        <row r="1538">
          <cell r="P1538" t="str">
            <v>Routt</v>
          </cell>
        </row>
        <row r="1539">
          <cell r="P1539" t="str">
            <v>Rowan</v>
          </cell>
        </row>
        <row r="1540">
          <cell r="P1540" t="str">
            <v>Runnels</v>
          </cell>
        </row>
        <row r="1541">
          <cell r="P1541" t="str">
            <v>Rush</v>
          </cell>
        </row>
        <row r="1542">
          <cell r="P1542" t="str">
            <v>Rusk</v>
          </cell>
        </row>
        <row r="1543">
          <cell r="P1543" t="str">
            <v>Russell</v>
          </cell>
        </row>
        <row r="1544">
          <cell r="P1544" t="str">
            <v>Rutherford</v>
          </cell>
        </row>
        <row r="1545">
          <cell r="P1545" t="str">
            <v>Rutland</v>
          </cell>
        </row>
        <row r="1546">
          <cell r="P1546" t="str">
            <v>Sabana Grande</v>
          </cell>
        </row>
        <row r="1547">
          <cell r="P1547" t="str">
            <v>Sabine</v>
          </cell>
        </row>
        <row r="1548">
          <cell r="P1548" t="str">
            <v>Sac</v>
          </cell>
        </row>
        <row r="1549">
          <cell r="P1549" t="str">
            <v>Sacramento</v>
          </cell>
        </row>
        <row r="1550">
          <cell r="P1550" t="str">
            <v>Sagadahoc</v>
          </cell>
        </row>
        <row r="1551">
          <cell r="P1551" t="str">
            <v>Saginaw</v>
          </cell>
        </row>
        <row r="1552">
          <cell r="P1552" t="str">
            <v>Saguache</v>
          </cell>
        </row>
        <row r="1553">
          <cell r="P1553" t="str">
            <v>Saipan</v>
          </cell>
        </row>
        <row r="1554">
          <cell r="P1554" t="str">
            <v>Salem</v>
          </cell>
        </row>
        <row r="1555">
          <cell r="P1555" t="str">
            <v>Salinas</v>
          </cell>
        </row>
        <row r="1556">
          <cell r="P1556" t="str">
            <v>Saline</v>
          </cell>
        </row>
        <row r="1557">
          <cell r="P1557" t="str">
            <v>Salt Lake</v>
          </cell>
        </row>
        <row r="1558">
          <cell r="P1558" t="str">
            <v>Saluda</v>
          </cell>
        </row>
        <row r="1559">
          <cell r="P1559" t="str">
            <v>Sampson</v>
          </cell>
        </row>
        <row r="1560">
          <cell r="P1560" t="str">
            <v>San Augustine</v>
          </cell>
        </row>
        <row r="1561">
          <cell r="P1561" t="str">
            <v>San Benito</v>
          </cell>
        </row>
        <row r="1562">
          <cell r="P1562" t="str">
            <v>San Bernardino</v>
          </cell>
        </row>
        <row r="1563">
          <cell r="P1563" t="str">
            <v>San Diego</v>
          </cell>
        </row>
        <row r="1564">
          <cell r="P1564" t="str">
            <v>San Francisco</v>
          </cell>
        </row>
        <row r="1565">
          <cell r="P1565" t="str">
            <v>San German</v>
          </cell>
        </row>
        <row r="1566">
          <cell r="P1566" t="str">
            <v>San Jacinto</v>
          </cell>
        </row>
        <row r="1567">
          <cell r="P1567" t="str">
            <v>San Joaquin</v>
          </cell>
        </row>
        <row r="1568">
          <cell r="P1568" t="str">
            <v>San Juan</v>
          </cell>
        </row>
        <row r="1569">
          <cell r="P1569" t="str">
            <v>San Lorenzo</v>
          </cell>
        </row>
        <row r="1570">
          <cell r="P1570" t="str">
            <v>San Luis Obispo</v>
          </cell>
        </row>
        <row r="1571">
          <cell r="P1571" t="str">
            <v>San Mateo</v>
          </cell>
        </row>
        <row r="1572">
          <cell r="P1572" t="str">
            <v>San Miguel</v>
          </cell>
        </row>
        <row r="1573">
          <cell r="P1573" t="str">
            <v>San Patricio</v>
          </cell>
        </row>
        <row r="1574">
          <cell r="P1574" t="str">
            <v>San Saba</v>
          </cell>
        </row>
        <row r="1575">
          <cell r="P1575" t="str">
            <v>San Sebastian</v>
          </cell>
        </row>
        <row r="1576">
          <cell r="P1576" t="str">
            <v>Sanborn</v>
          </cell>
        </row>
        <row r="1577">
          <cell r="P1577" t="str">
            <v>Sanders</v>
          </cell>
        </row>
        <row r="1578">
          <cell r="P1578" t="str">
            <v>Sandoval</v>
          </cell>
        </row>
        <row r="1579">
          <cell r="P1579" t="str">
            <v>Sandusky</v>
          </cell>
        </row>
        <row r="1580">
          <cell r="P1580" t="str">
            <v>Sangamon</v>
          </cell>
        </row>
        <row r="1581">
          <cell r="P1581" t="str">
            <v>Sanilac</v>
          </cell>
        </row>
        <row r="1582">
          <cell r="P1582" t="str">
            <v>Sanpete</v>
          </cell>
        </row>
        <row r="1583">
          <cell r="P1583" t="str">
            <v>Santa Barbara</v>
          </cell>
        </row>
        <row r="1584">
          <cell r="P1584" t="str">
            <v>Santa Clara</v>
          </cell>
        </row>
        <row r="1585">
          <cell r="P1585" t="str">
            <v>Santa Cruz</v>
          </cell>
        </row>
        <row r="1586">
          <cell r="P1586" t="str">
            <v>Santa Fe</v>
          </cell>
        </row>
        <row r="1587">
          <cell r="P1587" t="str">
            <v>Santa Isabel</v>
          </cell>
        </row>
        <row r="1588">
          <cell r="P1588" t="str">
            <v>Santa Rosa</v>
          </cell>
        </row>
        <row r="1589">
          <cell r="P1589" t="str">
            <v>Sarasota</v>
          </cell>
        </row>
        <row r="1590">
          <cell r="P1590" t="str">
            <v>Saratoga</v>
          </cell>
        </row>
        <row r="1591">
          <cell r="P1591" t="str">
            <v>Sargent</v>
          </cell>
        </row>
        <row r="1592">
          <cell r="P1592" t="str">
            <v>Sarpy</v>
          </cell>
        </row>
        <row r="1593">
          <cell r="P1593" t="str">
            <v>Sauk</v>
          </cell>
        </row>
        <row r="1594">
          <cell r="P1594" t="str">
            <v>Saunders</v>
          </cell>
        </row>
        <row r="1595">
          <cell r="P1595" t="str">
            <v>Sawyer</v>
          </cell>
        </row>
        <row r="1596">
          <cell r="P1596" t="str">
            <v>Schenectady</v>
          </cell>
        </row>
        <row r="1597">
          <cell r="P1597" t="str">
            <v>Schleicher</v>
          </cell>
        </row>
        <row r="1598">
          <cell r="P1598" t="str">
            <v>Schley</v>
          </cell>
        </row>
        <row r="1599">
          <cell r="P1599" t="str">
            <v>Schoharie</v>
          </cell>
        </row>
        <row r="1600">
          <cell r="P1600" t="str">
            <v>Schoolcraft</v>
          </cell>
        </row>
        <row r="1601">
          <cell r="P1601" t="str">
            <v>Schuyler</v>
          </cell>
        </row>
        <row r="1602">
          <cell r="P1602" t="str">
            <v>Schuylkill</v>
          </cell>
        </row>
        <row r="1603">
          <cell r="P1603" t="str">
            <v>Scioto</v>
          </cell>
        </row>
        <row r="1604">
          <cell r="P1604" t="str">
            <v>Scotland</v>
          </cell>
        </row>
        <row r="1605">
          <cell r="P1605" t="str">
            <v>Scott</v>
          </cell>
        </row>
        <row r="1606">
          <cell r="P1606" t="str">
            <v>Scotts Bluff</v>
          </cell>
        </row>
        <row r="1607">
          <cell r="P1607" t="str">
            <v>Screven</v>
          </cell>
        </row>
        <row r="1608">
          <cell r="P1608" t="str">
            <v>Scurry</v>
          </cell>
        </row>
        <row r="1609">
          <cell r="P1609" t="str">
            <v>Searcy</v>
          </cell>
        </row>
        <row r="1610">
          <cell r="P1610" t="str">
            <v>Sebastian</v>
          </cell>
        </row>
        <row r="1611">
          <cell r="P1611" t="str">
            <v>Sedgwick</v>
          </cell>
        </row>
        <row r="1612">
          <cell r="P1612" t="str">
            <v>Seminole</v>
          </cell>
        </row>
        <row r="1613">
          <cell r="P1613" t="str">
            <v>Seneca</v>
          </cell>
        </row>
        <row r="1614">
          <cell r="P1614" t="str">
            <v>Sequatchie</v>
          </cell>
        </row>
        <row r="1615">
          <cell r="P1615" t="str">
            <v>Sequoyah</v>
          </cell>
        </row>
        <row r="1616">
          <cell r="P1616" t="str">
            <v>Sevier</v>
          </cell>
        </row>
        <row r="1617">
          <cell r="P1617" t="str">
            <v>Seward</v>
          </cell>
        </row>
        <row r="1618">
          <cell r="P1618" t="str">
            <v>Shackelford</v>
          </cell>
        </row>
        <row r="1619">
          <cell r="P1619" t="str">
            <v>Shannon</v>
          </cell>
        </row>
        <row r="1620">
          <cell r="P1620" t="str">
            <v>Sharkey</v>
          </cell>
        </row>
        <row r="1621">
          <cell r="P1621" t="str">
            <v>Sharp</v>
          </cell>
        </row>
        <row r="1622">
          <cell r="P1622" t="str">
            <v>Shasta</v>
          </cell>
        </row>
        <row r="1623">
          <cell r="P1623" t="str">
            <v>Shawano</v>
          </cell>
        </row>
        <row r="1624">
          <cell r="P1624" t="str">
            <v>Shawnee</v>
          </cell>
        </row>
        <row r="1625">
          <cell r="P1625" t="str">
            <v>Sheboygan</v>
          </cell>
        </row>
        <row r="1626">
          <cell r="P1626" t="str">
            <v>Shelby</v>
          </cell>
        </row>
        <row r="1627">
          <cell r="P1627" t="str">
            <v>Shenandoah</v>
          </cell>
        </row>
        <row r="1628">
          <cell r="P1628" t="str">
            <v>Sherburne</v>
          </cell>
        </row>
        <row r="1629">
          <cell r="P1629" t="str">
            <v>Sheridan</v>
          </cell>
        </row>
        <row r="1630">
          <cell r="P1630" t="str">
            <v>Sherman</v>
          </cell>
        </row>
        <row r="1631">
          <cell r="P1631" t="str">
            <v>Shiawassee</v>
          </cell>
        </row>
        <row r="1632">
          <cell r="P1632" t="str">
            <v>Shoshone</v>
          </cell>
        </row>
        <row r="1633">
          <cell r="P1633" t="str">
            <v>Sibley</v>
          </cell>
        </row>
        <row r="1634">
          <cell r="P1634" t="str">
            <v>Sierra</v>
          </cell>
        </row>
        <row r="1635">
          <cell r="P1635" t="str">
            <v>Silver Bow</v>
          </cell>
        </row>
        <row r="1636">
          <cell r="P1636" t="str">
            <v>Simpson</v>
          </cell>
        </row>
        <row r="1637">
          <cell r="P1637" t="str">
            <v>Sioux</v>
          </cell>
        </row>
        <row r="1638">
          <cell r="P1638" t="str">
            <v>Siskiyou</v>
          </cell>
        </row>
        <row r="1639">
          <cell r="P1639" t="str">
            <v>Sitka (B)</v>
          </cell>
        </row>
        <row r="1640">
          <cell r="P1640" t="str">
            <v>Skagit</v>
          </cell>
        </row>
        <row r="1641">
          <cell r="P1641" t="str">
            <v>Skagway-Hoonah-Angoon(C)</v>
          </cell>
        </row>
        <row r="1642">
          <cell r="P1642" t="str">
            <v>Skamania</v>
          </cell>
        </row>
        <row r="1643">
          <cell r="P1643" t="str">
            <v>Slope</v>
          </cell>
        </row>
        <row r="1644">
          <cell r="P1644" t="str">
            <v>Smith</v>
          </cell>
        </row>
        <row r="1645">
          <cell r="P1645" t="str">
            <v>Smyth</v>
          </cell>
        </row>
        <row r="1646">
          <cell r="P1646" t="str">
            <v>Snohomish</v>
          </cell>
        </row>
        <row r="1647">
          <cell r="P1647" t="str">
            <v>Snyder</v>
          </cell>
        </row>
        <row r="1648">
          <cell r="P1648" t="str">
            <v>Socorro</v>
          </cell>
        </row>
        <row r="1649">
          <cell r="P1649" t="str">
            <v>Solano</v>
          </cell>
        </row>
        <row r="1650">
          <cell r="P1650" t="str">
            <v>Somerset</v>
          </cell>
        </row>
        <row r="1651">
          <cell r="P1651" t="str">
            <v>Somervell</v>
          </cell>
        </row>
        <row r="1652">
          <cell r="P1652" t="str">
            <v>Sonoma</v>
          </cell>
        </row>
        <row r="1653">
          <cell r="P1653" t="str">
            <v>Sonsorol</v>
          </cell>
        </row>
        <row r="1654">
          <cell r="P1654" t="str">
            <v>South Boston (Pre-1995)</v>
          </cell>
        </row>
        <row r="1655">
          <cell r="P1655" t="str">
            <v>Southampton</v>
          </cell>
        </row>
        <row r="1656">
          <cell r="P1656" t="str">
            <v>Southeast Fairbanks (C)</v>
          </cell>
        </row>
        <row r="1657">
          <cell r="P1657" t="str">
            <v>Spalding</v>
          </cell>
        </row>
        <row r="1658">
          <cell r="P1658" t="str">
            <v>Spartanburg</v>
          </cell>
        </row>
        <row r="1659">
          <cell r="P1659" t="str">
            <v>Spencer</v>
          </cell>
        </row>
        <row r="1660">
          <cell r="P1660" t="str">
            <v>Spink</v>
          </cell>
        </row>
        <row r="1661">
          <cell r="P1661" t="str">
            <v>Spokane</v>
          </cell>
        </row>
        <row r="1662">
          <cell r="P1662" t="str">
            <v>Spotsylvania</v>
          </cell>
        </row>
        <row r="1663">
          <cell r="P1663" t="str">
            <v>St Bernard</v>
          </cell>
        </row>
        <row r="1664">
          <cell r="P1664" t="str">
            <v>St Charles</v>
          </cell>
        </row>
        <row r="1665">
          <cell r="P1665" t="str">
            <v>St Clair</v>
          </cell>
        </row>
        <row r="1666">
          <cell r="P1666" t="str">
            <v>St Croix</v>
          </cell>
        </row>
        <row r="1667">
          <cell r="P1667" t="str">
            <v>St Francis</v>
          </cell>
        </row>
        <row r="1668">
          <cell r="P1668" t="str">
            <v>St Francois</v>
          </cell>
        </row>
        <row r="1669">
          <cell r="P1669" t="str">
            <v>St Helena</v>
          </cell>
        </row>
        <row r="1670">
          <cell r="P1670" t="str">
            <v>St James</v>
          </cell>
        </row>
        <row r="1671">
          <cell r="P1671" t="str">
            <v>St John The Baptist</v>
          </cell>
        </row>
        <row r="1672">
          <cell r="P1672" t="str">
            <v>St Johns</v>
          </cell>
        </row>
        <row r="1673">
          <cell r="P1673" t="str">
            <v>St Joseph</v>
          </cell>
        </row>
        <row r="1674">
          <cell r="P1674" t="str">
            <v>St Landry</v>
          </cell>
        </row>
        <row r="1675">
          <cell r="P1675" t="str">
            <v>St Lawrence</v>
          </cell>
        </row>
        <row r="1676">
          <cell r="P1676" t="str">
            <v>St Louis</v>
          </cell>
        </row>
        <row r="1677">
          <cell r="P1677" t="str">
            <v>St Louis City</v>
          </cell>
        </row>
        <row r="1678">
          <cell r="P1678" t="str">
            <v>St Lucie</v>
          </cell>
        </row>
        <row r="1679">
          <cell r="P1679" t="str">
            <v>St Martin</v>
          </cell>
        </row>
        <row r="1680">
          <cell r="P1680" t="str">
            <v>St Mary</v>
          </cell>
        </row>
        <row r="1681">
          <cell r="P1681" t="str">
            <v>St Mary'S</v>
          </cell>
        </row>
        <row r="1682">
          <cell r="P1682" t="str">
            <v>St Tammany</v>
          </cell>
        </row>
        <row r="1683">
          <cell r="P1683" t="str">
            <v>St. Croix</v>
          </cell>
        </row>
        <row r="1684">
          <cell r="P1684" t="str">
            <v>St. John</v>
          </cell>
        </row>
        <row r="1685">
          <cell r="P1685" t="str">
            <v>St. Thomas</v>
          </cell>
        </row>
        <row r="1686">
          <cell r="P1686" t="str">
            <v>Stafford</v>
          </cell>
        </row>
        <row r="1687">
          <cell r="P1687" t="str">
            <v>Stanislaus</v>
          </cell>
        </row>
        <row r="1688">
          <cell r="P1688" t="str">
            <v>Stanley</v>
          </cell>
        </row>
        <row r="1689">
          <cell r="P1689" t="str">
            <v>Stanly</v>
          </cell>
        </row>
        <row r="1690">
          <cell r="P1690" t="str">
            <v>Stanton</v>
          </cell>
        </row>
        <row r="1691">
          <cell r="P1691" t="str">
            <v>Stark</v>
          </cell>
        </row>
        <row r="1692">
          <cell r="P1692" t="str">
            <v>Starke</v>
          </cell>
        </row>
        <row r="1693">
          <cell r="P1693" t="str">
            <v>Starr</v>
          </cell>
        </row>
        <row r="1694">
          <cell r="P1694" t="str">
            <v>Staunton</v>
          </cell>
        </row>
        <row r="1695">
          <cell r="P1695" t="str">
            <v>Ste Genevieve</v>
          </cell>
        </row>
        <row r="1696">
          <cell r="P1696" t="str">
            <v>Stearns</v>
          </cell>
        </row>
        <row r="1697">
          <cell r="P1697" t="str">
            <v>Steele</v>
          </cell>
        </row>
        <row r="1698">
          <cell r="P1698" t="str">
            <v>Stephens</v>
          </cell>
        </row>
        <row r="1699">
          <cell r="P1699" t="str">
            <v>Stephenson</v>
          </cell>
        </row>
        <row r="1700">
          <cell r="P1700" t="str">
            <v>Sterling</v>
          </cell>
        </row>
        <row r="1701">
          <cell r="P1701" t="str">
            <v>Steuben</v>
          </cell>
        </row>
        <row r="1702">
          <cell r="P1702" t="str">
            <v>Stevens</v>
          </cell>
        </row>
        <row r="1703">
          <cell r="P1703" t="str">
            <v>Stewart</v>
          </cell>
        </row>
        <row r="1704">
          <cell r="P1704" t="str">
            <v>Stillwater</v>
          </cell>
        </row>
        <row r="1705">
          <cell r="P1705" t="str">
            <v>Stoddard</v>
          </cell>
        </row>
        <row r="1706">
          <cell r="P1706" t="str">
            <v>Stokes</v>
          </cell>
        </row>
        <row r="1707">
          <cell r="P1707" t="str">
            <v>Stone</v>
          </cell>
        </row>
        <row r="1708">
          <cell r="P1708" t="str">
            <v>Stonewall</v>
          </cell>
        </row>
        <row r="1709">
          <cell r="P1709" t="str">
            <v>Storey</v>
          </cell>
        </row>
        <row r="1710">
          <cell r="P1710" t="str">
            <v>Story</v>
          </cell>
        </row>
        <row r="1711">
          <cell r="P1711" t="str">
            <v>Strafford</v>
          </cell>
        </row>
        <row r="1712">
          <cell r="P1712" t="str">
            <v>Stutsman</v>
          </cell>
        </row>
        <row r="1713">
          <cell r="P1713" t="str">
            <v>Sublette</v>
          </cell>
        </row>
        <row r="1714">
          <cell r="P1714" t="str">
            <v>Suffolk</v>
          </cell>
        </row>
        <row r="1715">
          <cell r="P1715" t="str">
            <v>Sullivan</v>
          </cell>
        </row>
        <row r="1716">
          <cell r="P1716" t="str">
            <v>Sully</v>
          </cell>
        </row>
        <row r="1717">
          <cell r="P1717" t="str">
            <v>Summers</v>
          </cell>
        </row>
        <row r="1718">
          <cell r="P1718" t="str">
            <v>Summit</v>
          </cell>
        </row>
        <row r="1719">
          <cell r="P1719" t="str">
            <v>Sumner</v>
          </cell>
        </row>
        <row r="1720">
          <cell r="P1720" t="str">
            <v>Sumter</v>
          </cell>
        </row>
        <row r="1721">
          <cell r="P1721" t="str">
            <v>Sunflower</v>
          </cell>
        </row>
        <row r="1722">
          <cell r="P1722" t="str">
            <v>Surry</v>
          </cell>
        </row>
        <row r="1723">
          <cell r="P1723" t="str">
            <v>Susquehanna</v>
          </cell>
        </row>
        <row r="1724">
          <cell r="P1724" t="str">
            <v>Sussex</v>
          </cell>
        </row>
        <row r="1725">
          <cell r="P1725" t="str">
            <v>Sutter</v>
          </cell>
        </row>
        <row r="1726">
          <cell r="P1726" t="str">
            <v>Sutton</v>
          </cell>
        </row>
        <row r="1727">
          <cell r="P1727" t="str">
            <v>Suwannee</v>
          </cell>
        </row>
        <row r="1728">
          <cell r="P1728" t="str">
            <v>Swain</v>
          </cell>
        </row>
        <row r="1729">
          <cell r="P1729" t="str">
            <v>Swains Island</v>
          </cell>
        </row>
        <row r="1730">
          <cell r="P1730" t="str">
            <v>Sweet Grass</v>
          </cell>
        </row>
        <row r="1731">
          <cell r="P1731" t="str">
            <v>Sweetwater</v>
          </cell>
        </row>
        <row r="1732">
          <cell r="P1732" t="str">
            <v>Swift</v>
          </cell>
        </row>
        <row r="1733">
          <cell r="P1733" t="str">
            <v>Swisher</v>
          </cell>
        </row>
        <row r="1734">
          <cell r="P1734" t="str">
            <v>Switzerland</v>
          </cell>
        </row>
        <row r="1735">
          <cell r="P1735" t="str">
            <v>Talbot</v>
          </cell>
        </row>
        <row r="1736">
          <cell r="P1736" t="str">
            <v>Taliaferro</v>
          </cell>
        </row>
        <row r="1737">
          <cell r="P1737" t="str">
            <v>Talladega</v>
          </cell>
        </row>
        <row r="1738">
          <cell r="P1738" t="str">
            <v>Tallahatchie</v>
          </cell>
        </row>
        <row r="1739">
          <cell r="P1739" t="str">
            <v>Tallapoosa</v>
          </cell>
        </row>
        <row r="1740">
          <cell r="P1740" t="str">
            <v>Tama</v>
          </cell>
        </row>
        <row r="1741">
          <cell r="P1741" t="str">
            <v>Taney</v>
          </cell>
        </row>
        <row r="1742">
          <cell r="P1742" t="str">
            <v>Tangipahoa</v>
          </cell>
        </row>
        <row r="1743">
          <cell r="P1743" t="str">
            <v>Taos</v>
          </cell>
        </row>
        <row r="1744">
          <cell r="P1744" t="str">
            <v>Tarrant</v>
          </cell>
        </row>
        <row r="1745">
          <cell r="P1745" t="str">
            <v>Tate</v>
          </cell>
        </row>
        <row r="1746">
          <cell r="P1746" t="str">
            <v>Tattnall</v>
          </cell>
        </row>
        <row r="1747">
          <cell r="P1747" t="str">
            <v>Taylor</v>
          </cell>
        </row>
        <row r="1748">
          <cell r="P1748" t="str">
            <v>Tazewell</v>
          </cell>
        </row>
        <row r="1749">
          <cell r="P1749" t="str">
            <v>Tehama</v>
          </cell>
        </row>
        <row r="1750">
          <cell r="P1750" t="str">
            <v>Telfair</v>
          </cell>
        </row>
        <row r="1751">
          <cell r="P1751" t="str">
            <v>Teller</v>
          </cell>
        </row>
        <row r="1752">
          <cell r="P1752" t="str">
            <v>Tensas</v>
          </cell>
        </row>
        <row r="1753">
          <cell r="P1753" t="str">
            <v>Terrebonne</v>
          </cell>
        </row>
        <row r="1754">
          <cell r="P1754" t="str">
            <v>Terrell</v>
          </cell>
        </row>
        <row r="1755">
          <cell r="P1755" t="str">
            <v>Terry</v>
          </cell>
        </row>
        <row r="1756">
          <cell r="P1756" t="str">
            <v>Teton</v>
          </cell>
        </row>
        <row r="1757">
          <cell r="P1757" t="str">
            <v>Texas</v>
          </cell>
        </row>
        <row r="1758">
          <cell r="P1758" t="str">
            <v>Thayer</v>
          </cell>
        </row>
        <row r="1759">
          <cell r="P1759" t="str">
            <v>Thomas</v>
          </cell>
        </row>
        <row r="1760">
          <cell r="P1760" t="str">
            <v>Throckmorton</v>
          </cell>
        </row>
        <row r="1761">
          <cell r="P1761" t="str">
            <v>Thurston</v>
          </cell>
        </row>
        <row r="1762">
          <cell r="P1762" t="str">
            <v>Tift</v>
          </cell>
        </row>
        <row r="1763">
          <cell r="P1763" t="str">
            <v>Tillamook</v>
          </cell>
        </row>
        <row r="1764">
          <cell r="P1764" t="str">
            <v>Tillman</v>
          </cell>
        </row>
        <row r="1765">
          <cell r="P1765" t="str">
            <v>Tinian</v>
          </cell>
        </row>
        <row r="1766">
          <cell r="P1766" t="str">
            <v>Tioga</v>
          </cell>
        </row>
        <row r="1767">
          <cell r="P1767" t="str">
            <v>Tippah</v>
          </cell>
        </row>
        <row r="1768">
          <cell r="P1768" t="str">
            <v>Tippecanoe</v>
          </cell>
        </row>
        <row r="1769">
          <cell r="P1769" t="str">
            <v>Tipton</v>
          </cell>
        </row>
        <row r="1770">
          <cell r="P1770" t="str">
            <v>Tishomingo</v>
          </cell>
        </row>
        <row r="1771">
          <cell r="P1771" t="str">
            <v>Titus</v>
          </cell>
        </row>
        <row r="1772">
          <cell r="P1772" t="str">
            <v>Toa Alta</v>
          </cell>
        </row>
        <row r="1773">
          <cell r="P1773" t="str">
            <v>Toa Baja</v>
          </cell>
        </row>
        <row r="1774">
          <cell r="P1774" t="str">
            <v>Tobi</v>
          </cell>
        </row>
        <row r="1775">
          <cell r="P1775" t="str">
            <v>Todd</v>
          </cell>
        </row>
        <row r="1776">
          <cell r="P1776" t="str">
            <v>Toke</v>
          </cell>
        </row>
        <row r="1777">
          <cell r="P1777" t="str">
            <v>Tolland</v>
          </cell>
        </row>
        <row r="1778">
          <cell r="P1778" t="str">
            <v>Tom Green</v>
          </cell>
        </row>
        <row r="1779">
          <cell r="P1779" t="str">
            <v>Tompkins</v>
          </cell>
        </row>
        <row r="1780">
          <cell r="P1780" t="str">
            <v>Tooele</v>
          </cell>
        </row>
        <row r="1781">
          <cell r="P1781" t="str">
            <v>Toole</v>
          </cell>
        </row>
        <row r="1782">
          <cell r="P1782" t="str">
            <v>Toombs</v>
          </cell>
        </row>
        <row r="1783">
          <cell r="P1783" t="str">
            <v>Torrance</v>
          </cell>
        </row>
        <row r="1784">
          <cell r="P1784" t="str">
            <v>Towner</v>
          </cell>
        </row>
        <row r="1785">
          <cell r="P1785" t="str">
            <v>Towns</v>
          </cell>
        </row>
        <row r="1786">
          <cell r="P1786" t="str">
            <v>Traill</v>
          </cell>
        </row>
        <row r="1787">
          <cell r="P1787" t="str">
            <v>Transylvania</v>
          </cell>
        </row>
        <row r="1788">
          <cell r="P1788" t="str">
            <v>Traverse</v>
          </cell>
        </row>
        <row r="1789">
          <cell r="P1789" t="str">
            <v>Travis</v>
          </cell>
        </row>
        <row r="1790">
          <cell r="P1790" t="str">
            <v>Treasure</v>
          </cell>
        </row>
        <row r="1791">
          <cell r="P1791" t="str">
            <v>Trego</v>
          </cell>
        </row>
        <row r="1792">
          <cell r="P1792" t="str">
            <v>Trempealeau</v>
          </cell>
        </row>
        <row r="1793">
          <cell r="P1793" t="str">
            <v>Treutlen</v>
          </cell>
        </row>
        <row r="1794">
          <cell r="P1794" t="str">
            <v>Trigg</v>
          </cell>
        </row>
        <row r="1795">
          <cell r="P1795" t="str">
            <v>Trimble</v>
          </cell>
        </row>
        <row r="1796">
          <cell r="P1796" t="str">
            <v>Trinity</v>
          </cell>
        </row>
        <row r="1797">
          <cell r="P1797" t="str">
            <v>Tripp</v>
          </cell>
        </row>
        <row r="1798">
          <cell r="P1798" t="str">
            <v>Troup</v>
          </cell>
        </row>
        <row r="1799">
          <cell r="P1799" t="str">
            <v>Trousdale</v>
          </cell>
        </row>
        <row r="1800">
          <cell r="P1800" t="str">
            <v>Trujillo Alto</v>
          </cell>
        </row>
        <row r="1801">
          <cell r="P1801" t="str">
            <v>Truk</v>
          </cell>
        </row>
        <row r="1802">
          <cell r="P1802" t="str">
            <v>Trumbull</v>
          </cell>
        </row>
        <row r="1803">
          <cell r="P1803" t="str">
            <v>Tucker</v>
          </cell>
        </row>
        <row r="1804">
          <cell r="P1804" t="str">
            <v>Tulare</v>
          </cell>
        </row>
        <row r="1805">
          <cell r="P1805" t="str">
            <v>Tulsa</v>
          </cell>
        </row>
        <row r="1806">
          <cell r="P1806" t="str">
            <v>Tunica</v>
          </cell>
        </row>
        <row r="1807">
          <cell r="P1807" t="str">
            <v>Tuolumne</v>
          </cell>
        </row>
        <row r="1808">
          <cell r="P1808" t="str">
            <v>Turner</v>
          </cell>
        </row>
        <row r="1809">
          <cell r="P1809" t="str">
            <v>Tuscaloosa</v>
          </cell>
        </row>
        <row r="1810">
          <cell r="P1810" t="str">
            <v>Tuscarawas</v>
          </cell>
        </row>
        <row r="1811">
          <cell r="P1811" t="str">
            <v>Tuscola</v>
          </cell>
        </row>
        <row r="1812">
          <cell r="P1812" t="str">
            <v>Twiggs</v>
          </cell>
        </row>
        <row r="1813">
          <cell r="P1813" t="str">
            <v>Twin Falls</v>
          </cell>
        </row>
        <row r="1814">
          <cell r="P1814" t="str">
            <v>Tyler</v>
          </cell>
        </row>
        <row r="1815">
          <cell r="P1815" t="str">
            <v>Tyrrell</v>
          </cell>
        </row>
        <row r="1816">
          <cell r="P1816" t="str">
            <v>Uinta</v>
          </cell>
        </row>
        <row r="1817">
          <cell r="P1817" t="str">
            <v>Uintah</v>
          </cell>
        </row>
        <row r="1818">
          <cell r="P1818" t="str">
            <v>Ujae</v>
          </cell>
        </row>
        <row r="1819">
          <cell r="P1819" t="str">
            <v>Ujelang</v>
          </cell>
        </row>
        <row r="1820">
          <cell r="P1820" t="str">
            <v>Ulster</v>
          </cell>
        </row>
        <row r="1821">
          <cell r="P1821" t="str">
            <v>Umatilla</v>
          </cell>
        </row>
        <row r="1822">
          <cell r="P1822" t="str">
            <v>Unicoi</v>
          </cell>
        </row>
        <row r="1823">
          <cell r="P1823" t="str">
            <v>Union</v>
          </cell>
        </row>
        <row r="1824">
          <cell r="P1824" t="str">
            <v>Upshur</v>
          </cell>
        </row>
        <row r="1825">
          <cell r="P1825" t="str">
            <v>Upson</v>
          </cell>
        </row>
        <row r="1826">
          <cell r="P1826" t="str">
            <v>Upton</v>
          </cell>
        </row>
        <row r="1827">
          <cell r="P1827" t="str">
            <v>Utah</v>
          </cell>
        </row>
        <row r="1828">
          <cell r="P1828" t="str">
            <v>Utrik</v>
          </cell>
        </row>
        <row r="1829">
          <cell r="P1829" t="str">
            <v>Utuado</v>
          </cell>
        </row>
        <row r="1830">
          <cell r="P1830" t="str">
            <v>Uvalde</v>
          </cell>
        </row>
        <row r="1831">
          <cell r="P1831" t="str">
            <v>Val Verde</v>
          </cell>
        </row>
        <row r="1832">
          <cell r="P1832" t="str">
            <v>Valdez-Cordova (C)</v>
          </cell>
        </row>
        <row r="1833">
          <cell r="P1833" t="str">
            <v>Valencia</v>
          </cell>
        </row>
        <row r="1834">
          <cell r="P1834" t="str">
            <v>Valley</v>
          </cell>
        </row>
        <row r="1835">
          <cell r="P1835" t="str">
            <v>Van Buren</v>
          </cell>
        </row>
        <row r="1836">
          <cell r="P1836" t="str">
            <v>Van Wert</v>
          </cell>
        </row>
        <row r="1837">
          <cell r="P1837" t="str">
            <v>Van Zandt</v>
          </cell>
        </row>
        <row r="1838">
          <cell r="P1838" t="str">
            <v>Vance</v>
          </cell>
        </row>
        <row r="1839">
          <cell r="P1839" t="str">
            <v>Vanderburgh</v>
          </cell>
        </row>
        <row r="1840">
          <cell r="P1840" t="str">
            <v>Vega Alta</v>
          </cell>
        </row>
        <row r="1841">
          <cell r="P1841" t="str">
            <v>Vega Baja</v>
          </cell>
        </row>
        <row r="1842">
          <cell r="P1842" t="str">
            <v>Venango</v>
          </cell>
        </row>
        <row r="1843">
          <cell r="P1843" t="str">
            <v>Ventura</v>
          </cell>
        </row>
        <row r="1844">
          <cell r="P1844" t="str">
            <v>Vermilion</v>
          </cell>
        </row>
        <row r="1845">
          <cell r="P1845" t="str">
            <v>Vermillion</v>
          </cell>
        </row>
        <row r="1846">
          <cell r="P1846" t="str">
            <v>Vernon</v>
          </cell>
        </row>
        <row r="1847">
          <cell r="P1847" t="str">
            <v>Victoria</v>
          </cell>
        </row>
        <row r="1848">
          <cell r="P1848" t="str">
            <v>Vieques</v>
          </cell>
        </row>
        <row r="1849">
          <cell r="P1849" t="str">
            <v>Vigo</v>
          </cell>
        </row>
        <row r="1850">
          <cell r="P1850" t="str">
            <v>Vilas</v>
          </cell>
        </row>
        <row r="1851">
          <cell r="P1851" t="str">
            <v>Villalba</v>
          </cell>
        </row>
        <row r="1852">
          <cell r="P1852" t="str">
            <v>Vinton</v>
          </cell>
        </row>
        <row r="1853">
          <cell r="P1853" t="str">
            <v>Virginia Beach</v>
          </cell>
        </row>
        <row r="1854">
          <cell r="P1854" t="str">
            <v>Volusia</v>
          </cell>
        </row>
        <row r="1855">
          <cell r="P1855" t="str">
            <v>Wabash</v>
          </cell>
        </row>
        <row r="1856">
          <cell r="P1856" t="str">
            <v>Wabasha</v>
          </cell>
        </row>
        <row r="1857">
          <cell r="P1857" t="str">
            <v>Wabaunsee</v>
          </cell>
        </row>
        <row r="1858">
          <cell r="P1858" t="str">
            <v>Wade Hampton (C)</v>
          </cell>
        </row>
        <row r="1859">
          <cell r="P1859" t="str">
            <v>Wadena</v>
          </cell>
        </row>
        <row r="1860">
          <cell r="P1860" t="str">
            <v>Wagoner</v>
          </cell>
        </row>
        <row r="1861">
          <cell r="P1861" t="str">
            <v>Wahkiakum</v>
          </cell>
        </row>
        <row r="1862">
          <cell r="P1862" t="str">
            <v>Wake</v>
          </cell>
        </row>
        <row r="1863">
          <cell r="P1863" t="str">
            <v>Wakulla</v>
          </cell>
        </row>
        <row r="1864">
          <cell r="P1864" t="str">
            <v>Waldo</v>
          </cell>
        </row>
        <row r="1865">
          <cell r="P1865" t="str">
            <v>Walker</v>
          </cell>
        </row>
        <row r="1866">
          <cell r="P1866" t="str">
            <v>Walla Walla</v>
          </cell>
        </row>
        <row r="1867">
          <cell r="P1867" t="str">
            <v>Wallace</v>
          </cell>
        </row>
        <row r="1868">
          <cell r="P1868" t="str">
            <v>Waller</v>
          </cell>
        </row>
        <row r="1869">
          <cell r="P1869" t="str">
            <v>Wallowa</v>
          </cell>
        </row>
        <row r="1870">
          <cell r="P1870" t="str">
            <v>Walsh</v>
          </cell>
        </row>
        <row r="1871">
          <cell r="P1871" t="str">
            <v>Walthall</v>
          </cell>
        </row>
        <row r="1872">
          <cell r="P1872" t="str">
            <v>Walton</v>
          </cell>
        </row>
        <row r="1873">
          <cell r="P1873" t="str">
            <v>Walworth</v>
          </cell>
        </row>
        <row r="1874">
          <cell r="P1874" t="str">
            <v>Wapello</v>
          </cell>
        </row>
        <row r="1875">
          <cell r="P1875" t="str">
            <v>Ward</v>
          </cell>
        </row>
        <row r="1876">
          <cell r="P1876" t="str">
            <v>Ware</v>
          </cell>
        </row>
        <row r="1877">
          <cell r="P1877" t="str">
            <v>Warren</v>
          </cell>
        </row>
        <row r="1878">
          <cell r="P1878" t="str">
            <v>Warrick</v>
          </cell>
        </row>
        <row r="1879">
          <cell r="P1879" t="str">
            <v>Wasatch</v>
          </cell>
        </row>
        <row r="1880">
          <cell r="P1880" t="str">
            <v>Wasco</v>
          </cell>
        </row>
        <row r="1881">
          <cell r="P1881" t="str">
            <v>Waseca</v>
          </cell>
        </row>
        <row r="1882">
          <cell r="P1882" t="str">
            <v>Washakie</v>
          </cell>
        </row>
        <row r="1883">
          <cell r="P1883" t="str">
            <v>Washburn</v>
          </cell>
        </row>
        <row r="1884">
          <cell r="P1884" t="str">
            <v>Washington</v>
          </cell>
        </row>
        <row r="1885">
          <cell r="P1885" t="str">
            <v>Washita</v>
          </cell>
        </row>
        <row r="1886">
          <cell r="P1886" t="str">
            <v>Washoe</v>
          </cell>
        </row>
        <row r="1887">
          <cell r="P1887" t="str">
            <v>Washtenaw</v>
          </cell>
        </row>
        <row r="1888">
          <cell r="P1888" t="str">
            <v>Watauga</v>
          </cell>
        </row>
        <row r="1889">
          <cell r="P1889" t="str">
            <v>Watonwan</v>
          </cell>
        </row>
        <row r="1890">
          <cell r="P1890" t="str">
            <v>Waukesha</v>
          </cell>
        </row>
        <row r="1891">
          <cell r="P1891" t="str">
            <v>Waupaca</v>
          </cell>
        </row>
        <row r="1892">
          <cell r="P1892" t="str">
            <v>Waushara</v>
          </cell>
        </row>
        <row r="1893">
          <cell r="P1893" t="str">
            <v>Wayne</v>
          </cell>
        </row>
        <row r="1894">
          <cell r="P1894" t="str">
            <v>Waynesboro</v>
          </cell>
        </row>
        <row r="1895">
          <cell r="P1895" t="str">
            <v>Weakley</v>
          </cell>
        </row>
        <row r="1896">
          <cell r="P1896" t="str">
            <v>Webb</v>
          </cell>
        </row>
        <row r="1897">
          <cell r="P1897" t="str">
            <v>Weber</v>
          </cell>
        </row>
        <row r="1898">
          <cell r="P1898" t="str">
            <v>Webster</v>
          </cell>
        </row>
        <row r="1899">
          <cell r="P1899" t="str">
            <v>Weld</v>
          </cell>
        </row>
        <row r="1900">
          <cell r="P1900" t="str">
            <v>Wells</v>
          </cell>
        </row>
        <row r="1901">
          <cell r="P1901" t="str">
            <v>West Baton Rouge</v>
          </cell>
        </row>
        <row r="1902">
          <cell r="P1902" t="str">
            <v>West Carroll</v>
          </cell>
        </row>
        <row r="1903">
          <cell r="P1903" t="str">
            <v>West Feliciana</v>
          </cell>
        </row>
        <row r="1904">
          <cell r="P1904" t="str">
            <v>Westchester</v>
          </cell>
        </row>
        <row r="1905">
          <cell r="P1905" t="str">
            <v>Western</v>
          </cell>
        </row>
        <row r="1906">
          <cell r="P1906" t="str">
            <v>Westmoreland</v>
          </cell>
        </row>
        <row r="1907">
          <cell r="P1907" t="str">
            <v>Weston</v>
          </cell>
        </row>
        <row r="1908">
          <cell r="P1908" t="str">
            <v>Wetzel</v>
          </cell>
        </row>
        <row r="1909">
          <cell r="P1909" t="str">
            <v>Wexford</v>
          </cell>
        </row>
        <row r="1910">
          <cell r="P1910" t="str">
            <v>Wharton</v>
          </cell>
        </row>
        <row r="1911">
          <cell r="P1911" t="str">
            <v>Whatcom</v>
          </cell>
        </row>
        <row r="1912">
          <cell r="P1912" t="str">
            <v>Wheatland</v>
          </cell>
        </row>
        <row r="1913">
          <cell r="P1913" t="str">
            <v>Wheeler</v>
          </cell>
        </row>
        <row r="1914">
          <cell r="P1914" t="str">
            <v>White</v>
          </cell>
        </row>
        <row r="1915">
          <cell r="P1915" t="str">
            <v>White Pine</v>
          </cell>
        </row>
        <row r="1916">
          <cell r="P1916" t="str">
            <v>Whiteside</v>
          </cell>
        </row>
        <row r="1917">
          <cell r="P1917" t="str">
            <v>Whitfield</v>
          </cell>
        </row>
        <row r="1918">
          <cell r="P1918" t="str">
            <v>Whitley</v>
          </cell>
        </row>
        <row r="1919">
          <cell r="P1919" t="str">
            <v>Whitman</v>
          </cell>
        </row>
        <row r="1920">
          <cell r="P1920" t="str">
            <v>Wibaux</v>
          </cell>
        </row>
        <row r="1921">
          <cell r="P1921" t="str">
            <v>Wichita</v>
          </cell>
        </row>
        <row r="1922">
          <cell r="P1922" t="str">
            <v>Wicomico</v>
          </cell>
        </row>
        <row r="1923">
          <cell r="P1923" t="str">
            <v>Wilbarger</v>
          </cell>
        </row>
        <row r="1924">
          <cell r="P1924" t="str">
            <v>Wilcox</v>
          </cell>
        </row>
        <row r="1925">
          <cell r="P1925" t="str">
            <v>Wilkes</v>
          </cell>
        </row>
        <row r="1926">
          <cell r="P1926" t="str">
            <v>Wilkin</v>
          </cell>
        </row>
        <row r="1927">
          <cell r="P1927" t="str">
            <v>Wilkinson</v>
          </cell>
        </row>
        <row r="1928">
          <cell r="P1928" t="str">
            <v>Will</v>
          </cell>
        </row>
        <row r="1929">
          <cell r="P1929" t="str">
            <v>Willacy</v>
          </cell>
        </row>
        <row r="1930">
          <cell r="P1930" t="str">
            <v>Williams</v>
          </cell>
        </row>
        <row r="1931">
          <cell r="P1931" t="str">
            <v>Williamsburg</v>
          </cell>
        </row>
        <row r="1932">
          <cell r="P1932" t="str">
            <v>Williamson</v>
          </cell>
        </row>
        <row r="1933">
          <cell r="P1933" t="str">
            <v>Wilson</v>
          </cell>
        </row>
        <row r="1934">
          <cell r="P1934" t="str">
            <v>Winchester</v>
          </cell>
        </row>
        <row r="1935">
          <cell r="P1935" t="str">
            <v>Windham</v>
          </cell>
        </row>
        <row r="1936">
          <cell r="P1936" t="str">
            <v>Windsor</v>
          </cell>
        </row>
        <row r="1937">
          <cell r="P1937" t="str">
            <v>Winkler</v>
          </cell>
        </row>
        <row r="1938">
          <cell r="P1938" t="str">
            <v>Winn</v>
          </cell>
        </row>
        <row r="1939">
          <cell r="P1939" t="str">
            <v>Winnebago</v>
          </cell>
        </row>
        <row r="1940">
          <cell r="P1940" t="str">
            <v>Winneshiek</v>
          </cell>
        </row>
        <row r="1941">
          <cell r="P1941" t="str">
            <v>Winona</v>
          </cell>
        </row>
        <row r="1942">
          <cell r="P1942" t="str">
            <v>Winston</v>
          </cell>
        </row>
        <row r="1943">
          <cell r="P1943" t="str">
            <v>Wirt</v>
          </cell>
        </row>
        <row r="1944">
          <cell r="P1944" t="str">
            <v>Wise</v>
          </cell>
        </row>
        <row r="1945">
          <cell r="P1945" t="str">
            <v>Wolfe</v>
          </cell>
        </row>
        <row r="1946">
          <cell r="P1946" t="str">
            <v>Wood</v>
          </cell>
        </row>
        <row r="1947">
          <cell r="P1947" t="str">
            <v>Woodbury</v>
          </cell>
        </row>
        <row r="1948">
          <cell r="P1948" t="str">
            <v>Woodford</v>
          </cell>
        </row>
        <row r="1949">
          <cell r="P1949" t="str">
            <v>Woodruff</v>
          </cell>
        </row>
        <row r="1950">
          <cell r="P1950" t="str">
            <v>Woods</v>
          </cell>
        </row>
        <row r="1951">
          <cell r="P1951" t="str">
            <v>Woodson</v>
          </cell>
        </row>
        <row r="1952">
          <cell r="P1952" t="str">
            <v>Woodward</v>
          </cell>
        </row>
        <row r="1953">
          <cell r="P1953" t="str">
            <v>Worcester</v>
          </cell>
        </row>
        <row r="1954">
          <cell r="P1954" t="str">
            <v>Worth</v>
          </cell>
        </row>
        <row r="1955">
          <cell r="P1955" t="str">
            <v>Wotho</v>
          </cell>
        </row>
        <row r="1956">
          <cell r="P1956" t="str">
            <v>Wotje</v>
          </cell>
        </row>
        <row r="1957">
          <cell r="P1957" t="str">
            <v>Wrangell-Petersburg (C)</v>
          </cell>
        </row>
        <row r="1958">
          <cell r="P1958" t="str">
            <v>Wright</v>
          </cell>
        </row>
        <row r="1959">
          <cell r="P1959" t="str">
            <v>Wyandot</v>
          </cell>
        </row>
        <row r="1960">
          <cell r="P1960" t="str">
            <v>Wyandotte</v>
          </cell>
        </row>
        <row r="1961">
          <cell r="P1961" t="str">
            <v>Wyoming</v>
          </cell>
        </row>
        <row r="1962">
          <cell r="P1962" t="str">
            <v>Wythe</v>
          </cell>
        </row>
        <row r="1963">
          <cell r="P1963" t="str">
            <v>Yabucoa</v>
          </cell>
        </row>
        <row r="1964">
          <cell r="P1964" t="str">
            <v>Yadkin</v>
          </cell>
        </row>
        <row r="1965">
          <cell r="P1965" t="str">
            <v>Yakima</v>
          </cell>
        </row>
        <row r="1966">
          <cell r="P1966" t="str">
            <v>Yakutat (B)</v>
          </cell>
        </row>
        <row r="1967">
          <cell r="P1967" t="str">
            <v>Yalobusha</v>
          </cell>
        </row>
        <row r="1968">
          <cell r="P1968" t="str">
            <v>Yamhill</v>
          </cell>
        </row>
        <row r="1969">
          <cell r="P1969" t="str">
            <v>Yancey</v>
          </cell>
        </row>
        <row r="1970">
          <cell r="P1970" t="str">
            <v>Yankton</v>
          </cell>
        </row>
        <row r="1971">
          <cell r="P1971" t="str">
            <v>Yap</v>
          </cell>
        </row>
        <row r="1972">
          <cell r="P1972" t="str">
            <v>Yates</v>
          </cell>
        </row>
        <row r="1973">
          <cell r="P1973" t="str">
            <v>Yauco</v>
          </cell>
        </row>
        <row r="1974">
          <cell r="P1974" t="str">
            <v>Yavapai</v>
          </cell>
        </row>
        <row r="1975">
          <cell r="P1975" t="str">
            <v>Yazoo</v>
          </cell>
        </row>
        <row r="1976">
          <cell r="P1976" t="str">
            <v>Yell</v>
          </cell>
        </row>
        <row r="1977">
          <cell r="P1977" t="str">
            <v>Yellow Medicine</v>
          </cell>
        </row>
        <row r="1978">
          <cell r="P1978" t="str">
            <v>Yellowstone</v>
          </cell>
        </row>
        <row r="1979">
          <cell r="P1979" t="str">
            <v>Yellowstone Np (Pre 1999)</v>
          </cell>
        </row>
        <row r="1980">
          <cell r="P1980" t="str">
            <v>Yoakum</v>
          </cell>
        </row>
        <row r="1981">
          <cell r="P1981" t="str">
            <v>Yolo</v>
          </cell>
        </row>
        <row r="1982">
          <cell r="P1982" t="str">
            <v>York</v>
          </cell>
        </row>
        <row r="1983">
          <cell r="P1983" t="str">
            <v>Young</v>
          </cell>
        </row>
        <row r="1984">
          <cell r="P1984" t="str">
            <v>Yuba</v>
          </cell>
        </row>
        <row r="1985">
          <cell r="P1985" t="str">
            <v>Yukon-Koyukuk (C)</v>
          </cell>
        </row>
        <row r="1986">
          <cell r="P1986" t="str">
            <v>Yuma</v>
          </cell>
        </row>
        <row r="1987">
          <cell r="P1987" t="str">
            <v>Zapata</v>
          </cell>
        </row>
        <row r="1988">
          <cell r="P1988" t="str">
            <v>Zavala</v>
          </cell>
        </row>
        <row r="1989">
          <cell r="P1989" t="str">
            <v>Ziebach</v>
          </cell>
        </row>
      </sheetData>
      <sheetData sheetId="6"/>
      <sheetData sheetId="7">
        <row r="1">
          <cell r="B1">
            <v>0</v>
          </cell>
        </row>
        <row r="2">
          <cell r="B2" t="str">
            <v>Characteristics</v>
          </cell>
        </row>
        <row r="3">
          <cell r="B3" t="str">
            <v>Name</v>
          </cell>
        </row>
        <row r="4">
          <cell r="B4" t="str">
            <v>2,4,5-Trimethylphenol</v>
          </cell>
        </row>
        <row r="5">
          <cell r="B5" t="str">
            <v>% undercut bank</v>
          </cell>
        </row>
        <row r="6">
          <cell r="B6" t="str">
            <v>(+)-cis-Permethrin</v>
          </cell>
        </row>
        <row r="7">
          <cell r="B7" t="str">
            <v>(+/-)11-nor-9-carboxy-delta-THC</v>
          </cell>
        </row>
        <row r="8">
          <cell r="B8" t="str">
            <v>(-)-cis-Permethrin</v>
          </cell>
        </row>
        <row r="9">
          <cell r="B9" t="str">
            <v>(-)-trans-Permethrin</v>
          </cell>
        </row>
        <row r="10">
          <cell r="B10" t="str">
            <v>(1R,2S,5R)-Menthol</v>
          </cell>
        </row>
        <row r="11">
          <cell r="B11" t="str">
            <v>(2-Methyl-1-propenyl)benzene</v>
          </cell>
        </row>
        <row r="12">
          <cell r="B12" t="str">
            <v>(3-Bromopropyl)benzene</v>
          </cell>
        </row>
        <row r="13">
          <cell r="B13" t="str">
            <v>(E)-6-Methyl-3-undecene</v>
          </cell>
        </row>
        <row r="14">
          <cell r="B14" t="str">
            <v>(E)-Dimethomorph</v>
          </cell>
        </row>
        <row r="15">
          <cell r="B15" t="str">
            <v>(E,E)-Farnesol</v>
          </cell>
        </row>
        <row r="16">
          <cell r="B16" t="str">
            <v>(RS)-AMPA (Aminomethyl phosphonic acid)</v>
          </cell>
        </row>
        <row r="17">
          <cell r="B17" t="str">
            <v>(S)-Norfluoxetine</v>
          </cell>
        </row>
        <row r="18">
          <cell r="B18" t="str">
            <v>(Z)-Chloro-1-propene</v>
          </cell>
        </row>
        <row r="19">
          <cell r="B19" t="str">
            <v>(Z)-Dimethomorph</v>
          </cell>
        </row>
        <row r="20">
          <cell r="B20" t="str">
            <v>(Z,Z)-11,13-Hexadecadienal</v>
          </cell>
        </row>
        <row r="21">
          <cell r="B21" t="str">
            <v>.alpha.,.alpha.-Dimethylphenethylamine</v>
          </cell>
        </row>
        <row r="22">
          <cell r="B22" t="str">
            <v>.alpha.-1,2,3,4,5,6-Hexachlorocyclohexane-D6 or alpha-HCH D6</v>
          </cell>
        </row>
        <row r="23">
          <cell r="B23" t="str">
            <v>.alpha.-Amino-2,3-dihydro-5-methyl-3-oxo-4-isoxazolepropanoic acid</v>
          </cell>
        </row>
        <row r="24">
          <cell r="B24" t="str">
            <v>.alpha.-Chlordene</v>
          </cell>
        </row>
        <row r="25">
          <cell r="B25" t="str">
            <v>.alpha.-Endosulfan</v>
          </cell>
        </row>
        <row r="26">
          <cell r="B26" t="str">
            <v>.alpha.-Hexachlorocyclohexane</v>
          </cell>
        </row>
        <row r="27">
          <cell r="B27" t="str">
            <v>.alpha.-Methylstyrene</v>
          </cell>
        </row>
        <row r="28">
          <cell r="B28" t="str">
            <v>.alpha.-Naphthylthiourea</v>
          </cell>
        </row>
        <row r="29">
          <cell r="B29" t="str">
            <v>.alpha.-Nitrotoluene</v>
          </cell>
        </row>
        <row r="30">
          <cell r="B30" t="str">
            <v>.Alpha.-Pinene</v>
          </cell>
        </row>
        <row r="31">
          <cell r="B31" t="str">
            <v>.alpha.-Terpineol</v>
          </cell>
        </row>
        <row r="32">
          <cell r="B32" t="str">
            <v>.beta.-Chlordene</v>
          </cell>
        </row>
        <row r="33">
          <cell r="B33" t="str">
            <v>.beta.-Endosulfan</v>
          </cell>
        </row>
        <row r="34">
          <cell r="B34" t="str">
            <v>.beta.-Hexachlorocyclohexane</v>
          </cell>
        </row>
        <row r="35">
          <cell r="B35" t="str">
            <v>.beta.-Methylstyrene</v>
          </cell>
        </row>
        <row r="36">
          <cell r="B36" t="str">
            <v>.beta.-Sitosterol</v>
          </cell>
        </row>
        <row r="37">
          <cell r="B37" t="str">
            <v>.delta.-Hexachlorocyclohexane</v>
          </cell>
        </row>
        <row r="38">
          <cell r="B38" t="str">
            <v>.gamma.-Butyrolactone</v>
          </cell>
        </row>
        <row r="39">
          <cell r="B39" t="str">
            <v>.gamma.-Chlordene</v>
          </cell>
        </row>
        <row r="40">
          <cell r="B40" t="str">
            <v>.gamma.-Terpinene</v>
          </cell>
        </row>
        <row r="41">
          <cell r="B41" t="str">
            <v>.lambda.-Cyhalothrin</v>
          </cell>
        </row>
        <row r="42">
          <cell r="B42" t="str">
            <v>1,1'-(1-Pentene-3,5-diyl)dibenzene</v>
          </cell>
        </row>
        <row r="43">
          <cell r="B43" t="str">
            <v>1,1'-(2-chloroethylidene)bis(4-chlorobenzene)</v>
          </cell>
        </row>
        <row r="44">
          <cell r="B44" t="str">
            <v>1,1'-Binaphthalene</v>
          </cell>
        </row>
        <row r="45">
          <cell r="B45" t="str">
            <v>1,1'-Oxybis[3-chloropropane]</v>
          </cell>
        </row>
        <row r="46">
          <cell r="B46" t="str">
            <v>1,1,1,2-Tetrachloroethane</v>
          </cell>
        </row>
        <row r="47">
          <cell r="B47" t="str">
            <v>1,1,1-Trichloro-2-propanone</v>
          </cell>
        </row>
        <row r="48">
          <cell r="B48" t="str">
            <v>1,1,1-Trichloroethane</v>
          </cell>
        </row>
        <row r="49">
          <cell r="B49" t="str">
            <v>1,1,1-trichloropentane</v>
          </cell>
        </row>
        <row r="50">
          <cell r="B50" t="str">
            <v>1,1,1-Trichloropropane</v>
          </cell>
        </row>
        <row r="51">
          <cell r="B51" t="str">
            <v>1,1,2,2-Tetrabromoethane</v>
          </cell>
        </row>
        <row r="52">
          <cell r="B52" t="str">
            <v>1,1,2,2-Tetrachloroethane</v>
          </cell>
        </row>
        <row r="53">
          <cell r="B53" t="str">
            <v>1,1,2-Trichloroethane</v>
          </cell>
        </row>
        <row r="54">
          <cell r="B54" t="str">
            <v>1,1,3,3-Tetramethyl-1,3,5-trisilacyclohexane</v>
          </cell>
        </row>
        <row r="55">
          <cell r="B55" t="str">
            <v>1,1,3-Trimethyl-3-(2-methallyl)cyclopentane</v>
          </cell>
        </row>
        <row r="56">
          <cell r="B56" t="str">
            <v>1,1,3-Trimethylcyclopentane</v>
          </cell>
        </row>
        <row r="57">
          <cell r="B57" t="str">
            <v>1,1,4,6-Tetramethylindan</v>
          </cell>
        </row>
        <row r="58">
          <cell r="B58" t="str">
            <v>1,1,4,7-Tetramethylindan</v>
          </cell>
        </row>
        <row r="59">
          <cell r="B59" t="str">
            <v>1,1-Dichloroethane</v>
          </cell>
        </row>
        <row r="60">
          <cell r="B60" t="str">
            <v>1,1-Dichloroethylene</v>
          </cell>
        </row>
        <row r="61">
          <cell r="B61" t="str">
            <v>1,1-Dichloropropane</v>
          </cell>
        </row>
        <row r="62">
          <cell r="B62" t="str">
            <v>1,1-Dichloropropanone</v>
          </cell>
        </row>
        <row r="63">
          <cell r="B63" t="str">
            <v>1,1-Dichloropropene</v>
          </cell>
        </row>
        <row r="64">
          <cell r="B64" t="str">
            <v>1,1-Dimethoxyethane</v>
          </cell>
        </row>
        <row r="65">
          <cell r="B65" t="str">
            <v>1,1-Dimethyl-2-octylcyclobutane</v>
          </cell>
        </row>
        <row r="66">
          <cell r="B66" t="str">
            <v>1,1-Dimethylbiguanide</v>
          </cell>
        </row>
        <row r="67">
          <cell r="B67" t="str">
            <v>1,1-Dimethylcyclopentane</v>
          </cell>
        </row>
        <row r="68">
          <cell r="B68" t="str">
            <v>1,1-Dimethylcyclopropane</v>
          </cell>
        </row>
        <row r="69">
          <cell r="B69" t="str">
            <v>1,1-Dimethylindan</v>
          </cell>
        </row>
        <row r="70">
          <cell r="B70" t="str">
            <v>1,16-hexadecalactone</v>
          </cell>
        </row>
        <row r="71">
          <cell r="B71" t="str">
            <v>1,2,3,4,5,6-Hexachlorocyclohexane</v>
          </cell>
        </row>
        <row r="72">
          <cell r="B72" t="str">
            <v>1,2,3,4,5,6-Hexachloronaphthalene</v>
          </cell>
        </row>
        <row r="73">
          <cell r="B73" t="str">
            <v>1,2,3,4,5,7,7-Heptachloro-2-norbornene</v>
          </cell>
        </row>
        <row r="74">
          <cell r="B74" t="str">
            <v>1,2,3,4,5,8-Hexachloronaphthalene</v>
          </cell>
        </row>
        <row r="75">
          <cell r="B75" t="str">
            <v>1,2,3,4,6,7,8,9-Octachlorodibenzo-p-dioxin</v>
          </cell>
        </row>
        <row r="76">
          <cell r="B76" t="str">
            <v>1,2,3,4,6,7,8,9-Octachlorodibenzofuran</v>
          </cell>
        </row>
        <row r="77">
          <cell r="B77" t="str">
            <v>1,2,3,4,6,7,8-Heptabromodibenzofuran</v>
          </cell>
        </row>
        <row r="78">
          <cell r="B78" t="str">
            <v>1,2,3,4,6,7,8-Heptachlorodibenzo-p-dioxin</v>
          </cell>
        </row>
        <row r="79">
          <cell r="B79" t="str">
            <v>1,2,3,4,6,7,8-Heptachlorodibenzofuran</v>
          </cell>
        </row>
        <row r="80">
          <cell r="B80" t="str">
            <v>1,2,3,4,7,7-Hexachloronorbornadiene</v>
          </cell>
        </row>
        <row r="81">
          <cell r="B81" t="str">
            <v>1,2,3,4,7,8,9-Heptachlorodibenzofuran</v>
          </cell>
        </row>
        <row r="82">
          <cell r="B82" t="str">
            <v>1,2,3,4,7,8-Hexabromodibenzo-p-dioxin</v>
          </cell>
        </row>
        <row r="83">
          <cell r="B83" t="str">
            <v>1,2,3,4,7,8-Hexachlorodibenzo-p-dioxin</v>
          </cell>
        </row>
        <row r="84">
          <cell r="B84" t="str">
            <v>1,2,3,4,7,8-Hexachlorodibenzofuran</v>
          </cell>
        </row>
        <row r="85">
          <cell r="B85" t="str">
            <v>1,2,3,4-Tetrachlorobenzene</v>
          </cell>
        </row>
        <row r="86">
          <cell r="B86" t="str">
            <v>1,2,3,4-Tetrahydronaphthalene</v>
          </cell>
        </row>
        <row r="87">
          <cell r="B87" t="str">
            <v>1,2,3,4-Tetramethylbenzene</v>
          </cell>
        </row>
        <row r="88">
          <cell r="B88" t="str">
            <v>1,2,3,4-Tetramethylphenanthrene</v>
          </cell>
        </row>
        <row r="89">
          <cell r="B89" t="str">
            <v>1,2,3,5,7,8-Hexachloronaphthalene</v>
          </cell>
        </row>
        <row r="90">
          <cell r="B90" t="str">
            <v>1,2,3,5-Tetrachlorobenzene</v>
          </cell>
        </row>
        <row r="91">
          <cell r="B91" t="str">
            <v>1,2,3,5-Tetramethylbenzene</v>
          </cell>
        </row>
        <row r="92">
          <cell r="B92" t="str">
            <v>1,2,3,6,7,8-Hexachlorodibenzo-p-dioxin</v>
          </cell>
        </row>
        <row r="93">
          <cell r="B93" t="str">
            <v>1,2,3,6,7,8-Hexachlorodibenzofuran</v>
          </cell>
        </row>
        <row r="94">
          <cell r="B94" t="str">
            <v>1,2,3,6,7,8-Hexachloronaphthalene</v>
          </cell>
        </row>
        <row r="95">
          <cell r="B95" t="str">
            <v>1,2,3,6,7-Pentachloronaphthalene</v>
          </cell>
        </row>
        <row r="96">
          <cell r="B96" t="str">
            <v>1,2,3,7,8,9-Hexachlorodibenzo-p-dioxin</v>
          </cell>
        </row>
        <row r="97">
          <cell r="B97" t="str">
            <v>1,2,3,7,8,9-Hexachlorodibenzofuran</v>
          </cell>
        </row>
        <row r="98">
          <cell r="B98" t="str">
            <v>1,2,3,7,8-Pentachlorodibenzo-p-dioxin</v>
          </cell>
        </row>
        <row r="99">
          <cell r="B99" t="str">
            <v>1,2,3,7,8-Pentachlorodibenzofuran</v>
          </cell>
        </row>
        <row r="100">
          <cell r="B100" t="str">
            <v>1,2,3,7,8-Pentachloronaphthalene</v>
          </cell>
        </row>
        <row r="101">
          <cell r="B101" t="str">
            <v>1,2,3,8-Tetrachloronaphthalene</v>
          </cell>
        </row>
        <row r="102">
          <cell r="B102" t="str">
            <v>1,2,3-Benzotriazole</v>
          </cell>
        </row>
        <row r="103">
          <cell r="B103" t="str">
            <v>1,2,3-Trichlorobenzene</v>
          </cell>
        </row>
        <row r="104">
          <cell r="B104" t="str">
            <v>1,2,3-Trichloropropane</v>
          </cell>
        </row>
        <row r="105">
          <cell r="B105" t="str">
            <v>1,2,3-Trimethylbenzene</v>
          </cell>
        </row>
        <row r="106">
          <cell r="B106" t="str">
            <v>1,2,3-Trimethylcyclopentane</v>
          </cell>
        </row>
        <row r="107">
          <cell r="B107" t="str">
            <v>1,2,4,5,6-Pentachloronaphthalene</v>
          </cell>
        </row>
        <row r="108">
          <cell r="B108" t="str">
            <v>1,2,4,5,7-Pentachloronaphthalene</v>
          </cell>
        </row>
        <row r="109">
          <cell r="B109" t="str">
            <v>1,2,4,5,8-Pentachloronaphthalene</v>
          </cell>
        </row>
        <row r="110">
          <cell r="B110" t="str">
            <v>1,2,4,5-Tetrachlorobenzene</v>
          </cell>
        </row>
        <row r="111">
          <cell r="B111" t="str">
            <v>1,2,4,5-Tetrachloronaphthalene</v>
          </cell>
        </row>
        <row r="112">
          <cell r="B112" t="str">
            <v>1,2,4,5-Tetramethylbenzene</v>
          </cell>
        </row>
        <row r="113">
          <cell r="B113" t="str">
            <v>1,2,4,6,8-Pentachloronaphthalene</v>
          </cell>
        </row>
        <row r="114">
          <cell r="B114" t="str">
            <v>1,2,4,7,8-Pentachloronaphthalene</v>
          </cell>
        </row>
        <row r="115">
          <cell r="B115" t="str">
            <v>1,2,4-Trichlorobenzene</v>
          </cell>
        </row>
        <row r="116">
          <cell r="B116" t="str">
            <v>1,2,4-Trimethylbenzene</v>
          </cell>
        </row>
        <row r="117">
          <cell r="B117" t="str">
            <v>1,2,4-Trimethylcyclopentane</v>
          </cell>
        </row>
        <row r="118">
          <cell r="B118" t="str">
            <v>1,2,5-Trichloronaphthalene</v>
          </cell>
        </row>
        <row r="119">
          <cell r="B119" t="str">
            <v>1,2,6-Trichloronaphthalene</v>
          </cell>
        </row>
        <row r="120">
          <cell r="B120" t="str">
            <v>1,2,6-Trimethylphenanthrene</v>
          </cell>
        </row>
        <row r="121">
          <cell r="B121" t="str">
            <v>1,2,7,8-Tetrachloronaphthalene</v>
          </cell>
        </row>
        <row r="122">
          <cell r="B122" t="str">
            <v>1,2,8-Trichloronaphthalene</v>
          </cell>
        </row>
        <row r="123">
          <cell r="B123" t="str">
            <v>1,2-Benzenedicarboxylic acid, 4,4'-carbonylbis-, tricesium salt</v>
          </cell>
        </row>
        <row r="124">
          <cell r="B124" t="str">
            <v>1,2-Benzisothiazole</v>
          </cell>
        </row>
        <row r="125">
          <cell r="B125" t="str">
            <v>1,2-Benzisothiazolin-3-one</v>
          </cell>
        </row>
        <row r="126">
          <cell r="B126" t="str">
            <v>1,2-Bis(2-chloroethoxy)ethane</v>
          </cell>
        </row>
        <row r="127">
          <cell r="B127" t="str">
            <v>1,2-Butylene oxide</v>
          </cell>
        </row>
        <row r="128">
          <cell r="B128" t="str">
            <v>1,2-Dehydro-3-methylcholanthrene</v>
          </cell>
        </row>
        <row r="129">
          <cell r="B129" t="str">
            <v>1,2-Dibromo-3-chloropropane</v>
          </cell>
        </row>
        <row r="130">
          <cell r="B130" t="str">
            <v>1,2-Dichlorobenzene-d4</v>
          </cell>
        </row>
        <row r="131">
          <cell r="B131" t="str">
            <v>1,2-Dichlorobutane</v>
          </cell>
        </row>
        <row r="132">
          <cell r="B132" t="str">
            <v>1,2-Dichloroethane</v>
          </cell>
        </row>
        <row r="133">
          <cell r="B133" t="str">
            <v>1,2-Dichloroethane-d4</v>
          </cell>
        </row>
        <row r="134">
          <cell r="B134" t="str">
            <v>1,2-Dichloroethylene</v>
          </cell>
        </row>
        <row r="135">
          <cell r="B135" t="str">
            <v>1,2-Dichloronaphthalene</v>
          </cell>
        </row>
        <row r="136">
          <cell r="B136" t="str">
            <v>1,2-Dichloropropane</v>
          </cell>
        </row>
        <row r="137">
          <cell r="B137" t="str">
            <v>1,2-Dichloropropene</v>
          </cell>
        </row>
        <row r="138">
          <cell r="B138" t="str">
            <v>1,2-Dimethyl-3-ethylbenzene</v>
          </cell>
        </row>
        <row r="139">
          <cell r="B139" t="str">
            <v>1,2-Dimethyl-4-ethylbenzene</v>
          </cell>
        </row>
        <row r="140">
          <cell r="B140" t="str">
            <v>1,2-Dimethylhydrazine</v>
          </cell>
        </row>
        <row r="141">
          <cell r="B141" t="str">
            <v>1,2-Dimethylnaphthalene</v>
          </cell>
        </row>
        <row r="142">
          <cell r="B142" t="str">
            <v>1,2-Diphenylhydrazine</v>
          </cell>
        </row>
        <row r="143">
          <cell r="B143" t="str">
            <v>1,2-Epithiocyclohexane</v>
          </cell>
        </row>
        <row r="144">
          <cell r="B144" t="str">
            <v>1,2-Octanediol</v>
          </cell>
        </row>
        <row r="145">
          <cell r="B145" t="str">
            <v>1,2-Propadienylbenzene</v>
          </cell>
        </row>
        <row r="146">
          <cell r="B146" t="str">
            <v>1,3,4,6,7,8-Hexahydro-4,6,6,7,8,8-hexamethylcyclopenta[g]-2-benzopyran</v>
          </cell>
        </row>
        <row r="147">
          <cell r="B147" t="str">
            <v>1,3,5,7-Tetrachloronaphthalene</v>
          </cell>
        </row>
        <row r="148">
          <cell r="B148" t="str">
            <v>1,3,5-Triazine-2,4-diamine</v>
          </cell>
        </row>
        <row r="149">
          <cell r="B149" t="str">
            <v>1,3,5-Trichlorobenzene</v>
          </cell>
        </row>
        <row r="150">
          <cell r="B150" t="str">
            <v>1,3,5-Trimethylbenzene</v>
          </cell>
        </row>
        <row r="151">
          <cell r="B151" t="str">
            <v>1,3,5-Trinitrobenzene</v>
          </cell>
        </row>
        <row r="152">
          <cell r="B152" t="str">
            <v>1,3,6,7-Tetrachloronaphthalene</v>
          </cell>
        </row>
        <row r="153">
          <cell r="B153" t="str">
            <v>1,3,6-Trioxocane</v>
          </cell>
        </row>
        <row r="154">
          <cell r="B154" t="str">
            <v>1,3,7-Trichloronaphthalene</v>
          </cell>
        </row>
        <row r="155">
          <cell r="B155" t="str">
            <v>1,3,8-Trichloronaphthalene</v>
          </cell>
        </row>
        <row r="156">
          <cell r="B156" t="str">
            <v>1,3-Butadiene</v>
          </cell>
        </row>
        <row r="157">
          <cell r="B157" t="str">
            <v>1,3-Dibromo-5,5-dimethylhydantoin</v>
          </cell>
        </row>
        <row r="158">
          <cell r="B158" t="str">
            <v>1,3-Dichloro-2-propanol</v>
          </cell>
        </row>
        <row r="159">
          <cell r="B159" t="str">
            <v>1,3-Dichloropropane</v>
          </cell>
        </row>
        <row r="160">
          <cell r="B160" t="str">
            <v>1,3-Dichloropropene</v>
          </cell>
        </row>
        <row r="161">
          <cell r="B161" t="str">
            <v>1,3-Dimethyl-4-ethylbenzene</v>
          </cell>
        </row>
        <row r="162">
          <cell r="B162" t="str">
            <v>1,3-Dimethyl-5-ethylbenzene</v>
          </cell>
        </row>
        <row r="163">
          <cell r="B163" t="str">
            <v>1,3-Dimethylindan</v>
          </cell>
        </row>
        <row r="164">
          <cell r="B164" t="str">
            <v>1,3-Dimethylnaphthalene</v>
          </cell>
        </row>
        <row r="165">
          <cell r="B165" t="str">
            <v>1,3-Dinitropyrene</v>
          </cell>
        </row>
        <row r="166">
          <cell r="B166" t="str">
            <v>1,3-Dioxolane</v>
          </cell>
        </row>
        <row r="167">
          <cell r="B167" t="str">
            <v>1,4,5,8-Tetrachloronaphthalene</v>
          </cell>
        </row>
        <row r="168">
          <cell r="B168" t="str">
            <v>1,4,5-Trichloronaphthalene</v>
          </cell>
        </row>
        <row r="169">
          <cell r="B169" t="str">
            <v>1,4,6,7-Tetrachloronaphthalene</v>
          </cell>
        </row>
        <row r="170">
          <cell r="B170" t="str">
            <v>1,4,6,7-Tetramethylnaphthalene</v>
          </cell>
        </row>
        <row r="171">
          <cell r="B171" t="str">
            <v>1,4-Cineole</v>
          </cell>
        </row>
        <row r="172">
          <cell r="B172" t="str">
            <v>1,4-Cyclohexanedione</v>
          </cell>
        </row>
        <row r="173">
          <cell r="B173" t="str">
            <v>1,4-Dichloro-2-butene</v>
          </cell>
        </row>
        <row r="174">
          <cell r="B174" t="str">
            <v>1,4-Dichloro-2-butyne</v>
          </cell>
        </row>
        <row r="175">
          <cell r="B175" t="str">
            <v>1,4-Dichlorobenzene-d4</v>
          </cell>
        </row>
        <row r="176">
          <cell r="B176" t="str">
            <v>1,4-Dichlorobutane</v>
          </cell>
        </row>
        <row r="177">
          <cell r="B177" t="str">
            <v>1,4-Dichloronaphthalene</v>
          </cell>
        </row>
        <row r="178">
          <cell r="B178" t="str">
            <v>1,4-Difluorobenzene</v>
          </cell>
        </row>
        <row r="179">
          <cell r="B179" t="str">
            <v>1,4-Dimethoxyanthracene</v>
          </cell>
        </row>
        <row r="180">
          <cell r="B180" t="str">
            <v>1,4-Dimethylnaphthalene</v>
          </cell>
        </row>
        <row r="181">
          <cell r="B181" t="str">
            <v>1,4-Dioxane</v>
          </cell>
        </row>
        <row r="182">
          <cell r="B182" t="str">
            <v>1,4-Naphthoquinone</v>
          </cell>
        </row>
        <row r="183">
          <cell r="B183" t="str">
            <v>1,5-Dichloronaphthalene</v>
          </cell>
        </row>
        <row r="184">
          <cell r="B184" t="str">
            <v>1,5-Dimethylnaphthalene</v>
          </cell>
        </row>
        <row r="185">
          <cell r="B185" t="str">
            <v>1,6,7-Trimethylnaphthalene</v>
          </cell>
        </row>
        <row r="186">
          <cell r="B186" t="str">
            <v>1,6-Dimethylindan</v>
          </cell>
        </row>
        <row r="187">
          <cell r="B187" t="str">
            <v>1,6-Dimethylnaphthalene</v>
          </cell>
        </row>
        <row r="188">
          <cell r="B188" t="str">
            <v>1,7-Dimethylfluorene</v>
          </cell>
        </row>
        <row r="189">
          <cell r="B189" t="str">
            <v>1,7-Dimethylphenanthrene</v>
          </cell>
        </row>
        <row r="190">
          <cell r="B190" t="str">
            <v>1,7-Dimethylxanthine</v>
          </cell>
        </row>
        <row r="191">
          <cell r="B191" t="str">
            <v>1,8-Dichloronaphthalene</v>
          </cell>
        </row>
        <row r="192">
          <cell r="B192" t="str">
            <v>1,8-Dimethylnaphthalene</v>
          </cell>
        </row>
        <row r="193">
          <cell r="B193" t="str">
            <v>1,8-Dimethylphenanthrene</v>
          </cell>
        </row>
        <row r="194">
          <cell r="B194" t="str">
            <v>1,8-Naphthalic anhydride</v>
          </cell>
        </row>
        <row r="195">
          <cell r="B195" t="str">
            <v>1,9-Nonanediol</v>
          </cell>
        </row>
        <row r="196">
          <cell r="B196" t="str">
            <v>1-(2-Butoxyethoxy)ethanol</v>
          </cell>
        </row>
        <row r="197">
          <cell r="B197" t="str">
            <v>1-(3,4-dichlorophenyl)-3-methyl urea</v>
          </cell>
        </row>
        <row r="198">
          <cell r="B198" t="str">
            <v>1-(Aminomethyl)cyclohexaneacetic acid</v>
          </cell>
        </row>
        <row r="199">
          <cell r="B199" t="str">
            <v>1-Bromo-2-chloroethane</v>
          </cell>
        </row>
        <row r="200">
          <cell r="B200" t="str">
            <v>1-Bromo-3-chloro-5,5-dimethyl-2,4-imidazolidinedione</v>
          </cell>
        </row>
        <row r="201">
          <cell r="B201" t="str">
            <v>1-Bromobutane</v>
          </cell>
        </row>
        <row r="202">
          <cell r="B202" t="str">
            <v>1-Butanol</v>
          </cell>
        </row>
        <row r="203">
          <cell r="B203" t="str">
            <v>1-Butene</v>
          </cell>
        </row>
        <row r="204">
          <cell r="B204" t="str">
            <v>1-Butoxy-2-propanol</v>
          </cell>
        </row>
        <row r="205">
          <cell r="B205" t="str">
            <v>1-Chloro-2,2-dimethylpropane</v>
          </cell>
        </row>
        <row r="206">
          <cell r="B206" t="str">
            <v>1-Chloroanthraquinone</v>
          </cell>
        </row>
        <row r="207">
          <cell r="B207" t="str">
            <v>1-Chlorobutane</v>
          </cell>
        </row>
        <row r="208">
          <cell r="B208" t="str">
            <v>1-Chlorocyclohexene</v>
          </cell>
        </row>
        <row r="209">
          <cell r="B209" t="str">
            <v>1-Chlorohexane</v>
          </cell>
        </row>
        <row r="210">
          <cell r="B210" t="str">
            <v>1-Chloronaphthalene</v>
          </cell>
        </row>
        <row r="211">
          <cell r="B211" t="str">
            <v>1-Chloropropane</v>
          </cell>
        </row>
        <row r="212">
          <cell r="B212" t="str">
            <v>1-Cyclopentyl-4-n-octyldodecane</v>
          </cell>
        </row>
        <row r="213">
          <cell r="B213" t="str">
            <v>1-Decanesulfonic acid, 1,1,2,2,3,3,4,4,5,5,6,6,7,7,8,8,9,9,10,10,10-heneicosafluoro-</v>
          </cell>
        </row>
        <row r="214">
          <cell r="B214" t="str">
            <v>1-Decanol</v>
          </cell>
        </row>
        <row r="215">
          <cell r="B215" t="str">
            <v>1-Dodecanol</v>
          </cell>
        </row>
        <row r="216">
          <cell r="B216" t="str">
            <v>1-Eicosanol</v>
          </cell>
        </row>
        <row r="217">
          <cell r="B217" t="str">
            <v>1-Ethylnaphthalene</v>
          </cell>
        </row>
        <row r="218">
          <cell r="B218" t="str">
            <v>1-Heptadecanol</v>
          </cell>
        </row>
        <row r="219">
          <cell r="B219" t="str">
            <v>1-Heptanesulfonic acid, 1,1,2,2,3,3,4,4,5,5,6,6,7,7,7-pentadecafluoro-</v>
          </cell>
        </row>
        <row r="220">
          <cell r="B220" t="str">
            <v>1-Hexadecanol</v>
          </cell>
        </row>
        <row r="221">
          <cell r="B221" t="str">
            <v>1-Hexadecene</v>
          </cell>
        </row>
        <row r="222">
          <cell r="B222" t="str">
            <v>1-Hexanol</v>
          </cell>
        </row>
        <row r="223">
          <cell r="B223" t="str">
            <v>1-Hydroxychlordene</v>
          </cell>
        </row>
        <row r="224">
          <cell r="B224" t="str">
            <v>1-Methoxy-2-butanol</v>
          </cell>
        </row>
        <row r="225">
          <cell r="B225" t="str">
            <v>1-methyl-2-propyl-Cyclohexane</v>
          </cell>
        </row>
        <row r="226">
          <cell r="B226" t="str">
            <v>1-Methylanthracene</v>
          </cell>
        </row>
        <row r="227">
          <cell r="B227" t="str">
            <v>1-Methylchrysene</v>
          </cell>
        </row>
        <row r="228">
          <cell r="B228" t="str">
            <v>1-Methylfluorene</v>
          </cell>
        </row>
        <row r="229">
          <cell r="B229" t="str">
            <v>1-Methylindan</v>
          </cell>
        </row>
        <row r="230">
          <cell r="B230" t="str">
            <v>1-Methylnaphthalene</v>
          </cell>
        </row>
        <row r="231">
          <cell r="B231" t="str">
            <v>1-Methylnaphthalene-D10</v>
          </cell>
        </row>
        <row r="232">
          <cell r="B232" t="str">
            <v>1-Methylphenanthrene</v>
          </cell>
        </row>
        <row r="233">
          <cell r="B233" t="str">
            <v>1-Methylpyrene</v>
          </cell>
        </row>
        <row r="234">
          <cell r="B234" t="str">
            <v>1-Naphthalenamine</v>
          </cell>
        </row>
        <row r="235">
          <cell r="B235" t="str">
            <v>1-Naphthol</v>
          </cell>
        </row>
        <row r="236">
          <cell r="B236" t="str">
            <v>1-Nitropyrene</v>
          </cell>
        </row>
        <row r="237">
          <cell r="B237" t="str">
            <v>1-Nonadecene</v>
          </cell>
        </row>
        <row r="238">
          <cell r="B238" t="str">
            <v>1-Octadecene</v>
          </cell>
        </row>
        <row r="239">
          <cell r="B239" t="str">
            <v>1-Octanol</v>
          </cell>
        </row>
        <row r="240">
          <cell r="B240" t="str">
            <v>1-Pentanol</v>
          </cell>
        </row>
        <row r="241">
          <cell r="B241" t="str">
            <v>1-Pentene</v>
          </cell>
        </row>
        <row r="242">
          <cell r="B242" t="str">
            <v>1-Phenethyl-4-(phenylpropionylamino)piperidine</v>
          </cell>
        </row>
        <row r="243">
          <cell r="B243" t="str">
            <v>1-phenyl-1H-Indene</v>
          </cell>
        </row>
        <row r="244">
          <cell r="B244" t="str">
            <v>1-Phenylnaphthalene</v>
          </cell>
        </row>
        <row r="245">
          <cell r="B245" t="str">
            <v>1-Propanol</v>
          </cell>
        </row>
        <row r="246">
          <cell r="B246" t="str">
            <v>1-Tailed Critical (H)</v>
          </cell>
        </row>
        <row r="247">
          <cell r="B247" t="str">
            <v>1-Tailed Critical (W)</v>
          </cell>
        </row>
        <row r="248">
          <cell r="B248" t="str">
            <v>1-Tetradecanol</v>
          </cell>
        </row>
        <row r="249">
          <cell r="B249" t="str">
            <v>1-Tetradecene</v>
          </cell>
        </row>
        <row r="250">
          <cell r="B250" t="str">
            <v>10,11-Dihydro-10-hydroxy Carbamazepine</v>
          </cell>
        </row>
        <row r="251">
          <cell r="B251" t="str">
            <v>11-KetoTestosterone</v>
          </cell>
        </row>
        <row r="252">
          <cell r="B252" t="str">
            <v>11-Tricosene</v>
          </cell>
        </row>
        <row r="253">
          <cell r="B253" t="str">
            <v>11H-Benzo[a]fluorene</v>
          </cell>
        </row>
        <row r="254">
          <cell r="B254" t="str">
            <v>11H-Benzo[b]fluorene</v>
          </cell>
        </row>
        <row r="255">
          <cell r="B255" t="str">
            <v>12-Chlorodehydroabietic acid</v>
          </cell>
        </row>
        <row r="256">
          <cell r="B256" t="str">
            <v>13-C12-2,2',3,3',4,4',5,5',6,6'-DeCB</v>
          </cell>
        </row>
        <row r="257">
          <cell r="B257" t="str">
            <v>13-C12-2,2',3,3',4,4',5,5',6-NoCB</v>
          </cell>
        </row>
        <row r="258">
          <cell r="B258" t="str">
            <v>13-C12-2,2',3,3',5,5',6,6'-OcCB</v>
          </cell>
        </row>
        <row r="259">
          <cell r="B259" t="str">
            <v>13-C12-2,2',3,4,4',5,5'-HpCB</v>
          </cell>
        </row>
        <row r="260">
          <cell r="B260" t="str">
            <v>13-C12-2,2',4,5,5'-PeCB</v>
          </cell>
        </row>
        <row r="261">
          <cell r="B261" t="str">
            <v>13-C12-2,3',4,4',5-PeCB</v>
          </cell>
        </row>
        <row r="262">
          <cell r="B262" t="str">
            <v>13-C12-2,4'-DiCB</v>
          </cell>
        </row>
        <row r="263">
          <cell r="B263" t="str">
            <v>13-C12-2,4,4'-TriCB</v>
          </cell>
        </row>
        <row r="264">
          <cell r="B264" t="str">
            <v>13-C12-4-MoCB</v>
          </cell>
        </row>
        <row r="265">
          <cell r="B265" t="str">
            <v>14-Chlorodehydroabietic acid</v>
          </cell>
        </row>
        <row r="266">
          <cell r="B266" t="str">
            <v>16-Epiestriol-d2</v>
          </cell>
        </row>
        <row r="267">
          <cell r="B267" t="str">
            <v>17.alpha.-Dihydroequilin</v>
          </cell>
        </row>
        <row r="268">
          <cell r="B268" t="str">
            <v>17.alpha.-Estradiol</v>
          </cell>
        </row>
        <row r="269">
          <cell r="B269" t="str">
            <v>17.beta.-Estradiol-13C6</v>
          </cell>
        </row>
        <row r="270">
          <cell r="B270" t="str">
            <v>17.beta.-Estradiol-d4</v>
          </cell>
        </row>
        <row r="271">
          <cell r="B271" t="str">
            <v>19-Norpregna-1,3,5(10)-trien-20-yne-3,17-diol,(17.alpha.)-***retired***use Ethinyl estradiol</v>
          </cell>
        </row>
        <row r="272">
          <cell r="B272" t="str">
            <v>1H-Benzotriazole, 5-chloro-</v>
          </cell>
        </row>
        <row r="273">
          <cell r="B273" t="str">
            <v>1H-Inden-1-one, 2,3-dihydro-3,3-dimethyl</v>
          </cell>
        </row>
        <row r="274">
          <cell r="B274" t="str">
            <v>1H-Indene, 2,3-dihydro-1,2-dimethyl-</v>
          </cell>
        </row>
        <row r="275">
          <cell r="B275" t="str">
            <v>1H-Indol-4-ol</v>
          </cell>
        </row>
        <row r="276">
          <cell r="B276" t="str">
            <v>1H-Indol-5-ol</v>
          </cell>
        </row>
        <row r="277">
          <cell r="B277" t="str">
            <v>1H-Pyrazole-3-carbonitrile, 5-amino-1-[2,6-dichloro-4-(trifluoromethyl)phenyl]-4-(trifluoromethyl)-</v>
          </cell>
        </row>
        <row r="278">
          <cell r="B278" t="str">
            <v>1rs Cis-Permethrin</v>
          </cell>
        </row>
        <row r="279">
          <cell r="B279" t="str">
            <v>2(3H)-Benzothiazolone</v>
          </cell>
        </row>
        <row r="280">
          <cell r="B280" t="str">
            <v>2,2',3',4,5-Pentabromodiphenyl ether</v>
          </cell>
        </row>
        <row r="281">
          <cell r="B281" t="str">
            <v>2,2',3',4,6-Pentabromodiphenyl ether</v>
          </cell>
        </row>
        <row r="282">
          <cell r="B282" t="str">
            <v>2,2',3,3',4',5,6-Heptabromodiphenyl ether</v>
          </cell>
        </row>
        <row r="283">
          <cell r="B283" t="str">
            <v>2,2',3,3',4,4',5,5',6-NOBDE***retired***use Nonabromophenoxybenzene</v>
          </cell>
        </row>
        <row r="284">
          <cell r="B284" t="str">
            <v>2,2',3,3',4,4',5,5',6-Nonachlorobiphenyl</v>
          </cell>
        </row>
        <row r="285">
          <cell r="B285" t="str">
            <v>2,2',3,3',4,4',5,5'-Octabromodiphenyl ether</v>
          </cell>
        </row>
        <row r="286">
          <cell r="B286" t="str">
            <v>2,2',3,3',4,4',5,5'-Octachlorobiphenyl</v>
          </cell>
        </row>
        <row r="287">
          <cell r="B287" t="str">
            <v>2,2',3,3',4,4',5,6'-Octachlorobiphenyl</v>
          </cell>
        </row>
        <row r="288">
          <cell r="B288" t="str">
            <v>2,2',3,3',4,4',5,6,6'-NOBDE***retired***use BDE-207</v>
          </cell>
        </row>
        <row r="289">
          <cell r="B289" t="str">
            <v>2,2',3,3',4,4',5,6,6'-Nonachlorobiphenyl</v>
          </cell>
        </row>
        <row r="290">
          <cell r="B290" t="str">
            <v>2,2',3,3',4,4',5,6-Octachlorobiphenyl</v>
          </cell>
        </row>
        <row r="291">
          <cell r="B291" t="str">
            <v>2,2',3,3',4,4',5-Heptabromodiphenyl ether</v>
          </cell>
        </row>
        <row r="292">
          <cell r="B292" t="str">
            <v>2,2',3,3',4,4',5-Heptachlorobiphenyl</v>
          </cell>
        </row>
        <row r="293">
          <cell r="B293" t="str">
            <v>2,2',3,3',4,4',6,6'-Octachlorobiphenyl</v>
          </cell>
        </row>
        <row r="294">
          <cell r="B294" t="str">
            <v>2,2',3,3',4,4',6-Heptabromodiphenyl ether</v>
          </cell>
        </row>
        <row r="295">
          <cell r="B295" t="str">
            <v>2,2',3,3',4,4',6-Heptachlorobiphenyl</v>
          </cell>
        </row>
        <row r="296">
          <cell r="B296" t="str">
            <v>2,2',3,3',4,4'-Hexachlorobiphenyl</v>
          </cell>
        </row>
        <row r="297">
          <cell r="B297" t="str">
            <v>2,2',3,3',4,4'-HXBDE***retired*** use Hexabromodiphenyl ether</v>
          </cell>
        </row>
        <row r="298">
          <cell r="B298" t="str">
            <v>2,2',3,3',4,5',6'-Heptachlorobiphenyl</v>
          </cell>
        </row>
        <row r="299">
          <cell r="B299" t="str">
            <v>2,2',3,3',4,5',6,6'-Octabromodiphenyl ether</v>
          </cell>
        </row>
        <row r="300">
          <cell r="B300" t="str">
            <v>2,2',3,3',4,5',6,6'-Octachlorobiphenyl</v>
          </cell>
        </row>
        <row r="301">
          <cell r="B301" t="str">
            <v>2,2',3,3',4,5',6-Heptabromodiphenyl ether</v>
          </cell>
        </row>
        <row r="302">
          <cell r="B302" t="str">
            <v>2,2',3,3',4,5',6-Heptachlorobiphenyl</v>
          </cell>
        </row>
        <row r="303">
          <cell r="B303" t="str">
            <v>2,2',3,3',4,5'-Hexabromodiphenyl ether</v>
          </cell>
        </row>
        <row r="304">
          <cell r="B304" t="str">
            <v>2,2',3,3',4,5'-Hexachlorobiphenyl</v>
          </cell>
        </row>
        <row r="305">
          <cell r="B305" t="str">
            <v>2,2',3,3',4,5,5',6'-Octabromodiphenyl ether</v>
          </cell>
        </row>
        <row r="306">
          <cell r="B306" t="str">
            <v>2,2',3,3',4,5,5',6'-Octachlorobiphenyl</v>
          </cell>
        </row>
        <row r="307">
          <cell r="B307" t="str">
            <v>2,2',3,3',4,5,5',6,6'-NOBDE</v>
          </cell>
        </row>
        <row r="308">
          <cell r="B308" t="str">
            <v>2,2',3,3',4,5,5',6,6'-Nonachlorobiphenyl</v>
          </cell>
        </row>
        <row r="309">
          <cell r="B309" t="str">
            <v>2,2',3,3',4,5,5',6-Octabromodiphenyl ether</v>
          </cell>
        </row>
        <row r="310">
          <cell r="B310" t="str">
            <v>2,2',3,3',4,5,5',6-Octachlorobiphenyl</v>
          </cell>
        </row>
        <row r="311">
          <cell r="B311" t="str">
            <v>2,2',3,3',4,5,5'-Heptabromodiphenyl ether</v>
          </cell>
        </row>
        <row r="312">
          <cell r="B312" t="str">
            <v>2,2',3,3',4,5,5'-Heptachlorobiphenyl</v>
          </cell>
        </row>
        <row r="313">
          <cell r="B313" t="str">
            <v>2,2',3,3',4,5,6'-Heptabromodiphenyl ether</v>
          </cell>
        </row>
        <row r="314">
          <cell r="B314" t="str">
            <v>2,2',3,3',4,5,6'-Heptachlorobiphenyl</v>
          </cell>
        </row>
        <row r="315">
          <cell r="B315" t="str">
            <v>2,2',3,3',4,5,6,6'-Octabromodiphenyl ether</v>
          </cell>
        </row>
        <row r="316">
          <cell r="B316" t="str">
            <v>2,2',3,3',4,5,6,6'-Octachlorobiphenyl</v>
          </cell>
        </row>
        <row r="317">
          <cell r="B317" t="str">
            <v>2,2',3,3',4,5,6-Heptabromodiphenyl ether</v>
          </cell>
        </row>
        <row r="318">
          <cell r="B318" t="str">
            <v>2,2',3,3',4,5,6-Heptachlorobiphenyl</v>
          </cell>
        </row>
        <row r="319">
          <cell r="B319" t="str">
            <v>2,2',3,3',4,5-Hexabromodiphenyl ether</v>
          </cell>
        </row>
        <row r="320">
          <cell r="B320" t="str">
            <v>2,2',3,3',4,5-Hexachlorobiphenyl</v>
          </cell>
        </row>
        <row r="321">
          <cell r="B321" t="str">
            <v>2,2',3,3',4,6'-Hexabromodiphenyl ether</v>
          </cell>
        </row>
        <row r="322">
          <cell r="B322" t="str">
            <v>2,2',3,3',4,6'-Hexachlorobiphenyl</v>
          </cell>
        </row>
        <row r="323">
          <cell r="B323" t="str">
            <v>2,2',3,3',4,6,6'-Heptabromodiphenyl ether</v>
          </cell>
        </row>
        <row r="324">
          <cell r="B324" t="str">
            <v>2,2',3,3',4,6,6'-Heptachlorobiphenyl</v>
          </cell>
        </row>
        <row r="325">
          <cell r="B325" t="str">
            <v>2,2',3,3',4,6-Hexabromodiphenyl ether</v>
          </cell>
        </row>
        <row r="326">
          <cell r="B326" t="str">
            <v>2,2',3,3',4,6-Hexachlorobiphenyl</v>
          </cell>
        </row>
        <row r="327">
          <cell r="B327" t="str">
            <v>2,2',3,3',4-PEBDE</v>
          </cell>
        </row>
        <row r="328">
          <cell r="B328" t="str">
            <v>2,2',3,3',4-Pentabromodiphenyl ether</v>
          </cell>
        </row>
        <row r="329">
          <cell r="B329" t="str">
            <v>2,2',3,3',4-Pentachlorobiphenyl</v>
          </cell>
        </row>
        <row r="330">
          <cell r="B330" t="str">
            <v>2,2',3,3',5,5',6,6'-Octabromodiphenyl ether</v>
          </cell>
        </row>
        <row r="331">
          <cell r="B331" t="str">
            <v>2,2',3,3',5,5',6,6'-Octachlorobiphenyl</v>
          </cell>
        </row>
        <row r="332">
          <cell r="B332" t="str">
            <v>2,2',3,3',5,5',6-Heptabromodiphenyl ether</v>
          </cell>
        </row>
        <row r="333">
          <cell r="B333" t="str">
            <v>2,2',3,3',5,5',6-Heptachlorobiphenyl</v>
          </cell>
        </row>
        <row r="334">
          <cell r="B334" t="str">
            <v>2,2',3,3',5,5'-Hexabromodiphenyl ether</v>
          </cell>
        </row>
        <row r="335">
          <cell r="B335" t="str">
            <v>2,2',3,3',5,5'-Hexachlorobiphenyl</v>
          </cell>
        </row>
        <row r="336">
          <cell r="B336" t="str">
            <v>2,2',3,3',5,6'-Hexabromodiphenyl ether</v>
          </cell>
        </row>
        <row r="337">
          <cell r="B337" t="str">
            <v>2,2',3,3',5,6'-Hexachlorobiphenyl</v>
          </cell>
        </row>
        <row r="338">
          <cell r="B338" t="str">
            <v>2,2',3,3',5,6,6'-Heptabromodiphenyl ether</v>
          </cell>
        </row>
        <row r="339">
          <cell r="B339" t="str">
            <v>2,2',3,3',5,6,6'-Heptachlorobiphenyl</v>
          </cell>
        </row>
        <row r="340">
          <cell r="B340" t="str">
            <v>2,2',3,3',5,6-Hexabromodiphenyl ether</v>
          </cell>
        </row>
        <row r="341">
          <cell r="B341" t="str">
            <v>2,2',3,3',5,6-Hexachlorobiphenyl</v>
          </cell>
        </row>
        <row r="342">
          <cell r="B342" t="str">
            <v>2,2',3,3',5-Pentabromodiphenyl ether</v>
          </cell>
        </row>
        <row r="343">
          <cell r="B343" t="str">
            <v>2,2',3,3',5-Pentachlorobiphenyl</v>
          </cell>
        </row>
        <row r="344">
          <cell r="B344" t="str">
            <v>2,2',3,3',6,6'-Hexabromodiphenyl ether</v>
          </cell>
        </row>
        <row r="345">
          <cell r="B345" t="str">
            <v>2,2',3,3',6,6'-Hexachlorobiphenyl</v>
          </cell>
        </row>
        <row r="346">
          <cell r="B346" t="str">
            <v>2,2',3,3',6-Pentachlorobiphenyl</v>
          </cell>
        </row>
        <row r="347">
          <cell r="B347" t="str">
            <v>2,2',3,3'-TEBDE</v>
          </cell>
        </row>
        <row r="348">
          <cell r="B348" t="str">
            <v>2,2',3,3'-Tetrabromodiphenyl ether</v>
          </cell>
        </row>
        <row r="349">
          <cell r="B349" t="str">
            <v>2,2',3,3'-Tetrachlorobiphenyl</v>
          </cell>
        </row>
        <row r="350">
          <cell r="B350" t="str">
            <v>2,2',3,4',5',6-Hexabromodiphenyl ether</v>
          </cell>
        </row>
        <row r="351">
          <cell r="B351" t="str">
            <v>2,2',3,4',5',6-Hexachlorobiphenyl</v>
          </cell>
        </row>
        <row r="352">
          <cell r="B352" t="str">
            <v>2,2',3,4',5'-Pentachlorobiphenyl</v>
          </cell>
        </row>
        <row r="353">
          <cell r="B353" t="str">
            <v>2,2',3,4',5,5',6-Heptabromodiphenyl ether</v>
          </cell>
        </row>
        <row r="354">
          <cell r="B354" t="str">
            <v>2,2',3,4',5,5',6-Heptachlorobiphenyl</v>
          </cell>
        </row>
        <row r="355">
          <cell r="B355" t="str">
            <v>2,2',3,4',5,5'-Hexabromodiphenyl ether</v>
          </cell>
        </row>
        <row r="356">
          <cell r="B356" t="str">
            <v>2,2',3,4',5,5'-Hexachlorobiphenyl</v>
          </cell>
        </row>
        <row r="357">
          <cell r="B357" t="str">
            <v>2,2',3,4',5,6'-Hexabromodiphenyl ether</v>
          </cell>
        </row>
        <row r="358">
          <cell r="B358" t="str">
            <v>2,2',3,4',5,6'-Hexachlorobiphenyl</v>
          </cell>
        </row>
        <row r="359">
          <cell r="B359" t="str">
            <v>2,2',3,4',5,6,6'-Heptabromodiphenyl ether</v>
          </cell>
        </row>
        <row r="360">
          <cell r="B360" t="str">
            <v>2,2',3,4',5,6,6'-Heptachlorobiphenyl</v>
          </cell>
        </row>
        <row r="361">
          <cell r="B361" t="str">
            <v>2,2',3,4',5,6-Hexabromodiphenyl ether</v>
          </cell>
        </row>
        <row r="362">
          <cell r="B362" t="str">
            <v>2,2',3,4',5,6-Hexachlorobiphenyl</v>
          </cell>
        </row>
        <row r="363">
          <cell r="B363" t="str">
            <v>2,2',3,4',5-Pentabromodiphenyl ether</v>
          </cell>
        </row>
        <row r="364">
          <cell r="B364" t="str">
            <v>2,2',3,4',5-Pentachlorobiphenyl</v>
          </cell>
        </row>
        <row r="365">
          <cell r="B365" t="str">
            <v>2,2',3,4',6'-Pentachlorobiphenyl</v>
          </cell>
        </row>
        <row r="366">
          <cell r="B366" t="str">
            <v>2,2',3,4',6,6'-Hexabromodiphenyl ether</v>
          </cell>
        </row>
        <row r="367">
          <cell r="B367" t="str">
            <v>2,2',3,4',6,6'-Hexachlorobiphenyl</v>
          </cell>
        </row>
        <row r="368">
          <cell r="B368" t="str">
            <v>2,2',3,4',6-Pentabromodiphenyl ether</v>
          </cell>
        </row>
        <row r="369">
          <cell r="B369" t="str">
            <v>2,2',3,4',6-Pentachlorobiphenyl</v>
          </cell>
        </row>
        <row r="370">
          <cell r="B370" t="str">
            <v>2,2',3,4'-Tetrabromodiphenyl ether</v>
          </cell>
        </row>
        <row r="371">
          <cell r="B371" t="str">
            <v>2,2',3,4'-Tetrachlorobiphenyl</v>
          </cell>
        </row>
        <row r="372">
          <cell r="B372" t="str">
            <v>2,2',3,4,4',5',6-Heptabromodiphenyl ether</v>
          </cell>
        </row>
        <row r="373">
          <cell r="B373" t="str">
            <v>2,2',3,4,4',5',6-Heptachlorobiphenyl</v>
          </cell>
        </row>
        <row r="374">
          <cell r="B374" t="str">
            <v>2,2',3,4,4',5'-Hexachlorobiphenyl</v>
          </cell>
        </row>
        <row r="375">
          <cell r="B375" t="str">
            <v>2,2',3,4,4',5'-HXBDE/2,3,4,4',5,6-HxBDE</v>
          </cell>
        </row>
        <row r="376">
          <cell r="B376" t="str">
            <v>2,2',3,4,4',5,5',6-OCBDE</v>
          </cell>
        </row>
        <row r="377">
          <cell r="B377" t="str">
            <v>2,2',3,4,4',5,5',6-Octachlorobiphenyl</v>
          </cell>
        </row>
        <row r="378">
          <cell r="B378" t="str">
            <v>2,2',3,4,4',5,5'-Heptabromodiphenyl ether</v>
          </cell>
        </row>
        <row r="379">
          <cell r="B379" t="str">
            <v>2,2',3,4,4',5,5'-Heptachlorobiphenyl</v>
          </cell>
        </row>
        <row r="380">
          <cell r="B380" t="str">
            <v>2,2',3,4,4',5,6'-Heptabromodiphenyl ether</v>
          </cell>
        </row>
        <row r="381">
          <cell r="B381" t="str">
            <v>2,2',3,4,4',5,6'-Heptachlorobiphenyl</v>
          </cell>
        </row>
        <row r="382">
          <cell r="B382" t="str">
            <v>2,2',3,4,4',5,6,6'-Octabromodiphenyl ether</v>
          </cell>
        </row>
        <row r="383">
          <cell r="B383" t="str">
            <v>2,2',3,4,4',5,6,6'-Octachlorobiphenyl</v>
          </cell>
        </row>
        <row r="384">
          <cell r="B384" t="str">
            <v>2,2',3,4,4',5,6-Heptabromodiphenyl ether</v>
          </cell>
        </row>
        <row r="385">
          <cell r="B385" t="str">
            <v>2,2',3,4,4',5,6-Heptachlorobiphenyl</v>
          </cell>
        </row>
        <row r="386">
          <cell r="B386" t="str">
            <v>2,2',3,4,4',5-Hexachlorobiphenyl</v>
          </cell>
        </row>
        <row r="387">
          <cell r="B387" t="str">
            <v>2,2',3,4,4',6'-Hexachlorobiphenyl</v>
          </cell>
        </row>
        <row r="388">
          <cell r="B388" t="str">
            <v>2,2',3,4,4',6,6'-Heptachlorobiphenyl</v>
          </cell>
        </row>
        <row r="389">
          <cell r="B389" t="str">
            <v>2,2',3,4,4',6-Hexabromodiphenyl ether</v>
          </cell>
        </row>
        <row r="390">
          <cell r="B390" t="str">
            <v>2,2',3,4,4',6-Hexachlorobiphenyl</v>
          </cell>
        </row>
        <row r="391">
          <cell r="B391" t="str">
            <v>2,2',3,4,4'-Pentachlorobiphenyl</v>
          </cell>
        </row>
        <row r="392">
          <cell r="B392" t="str">
            <v>2,2',3,4,5',6-Hexabromodiphenyl ether</v>
          </cell>
        </row>
        <row r="393">
          <cell r="B393" t="str">
            <v>2,2',3,4,5',6-Hexachlorobiphenyl</v>
          </cell>
        </row>
        <row r="394">
          <cell r="B394" t="str">
            <v>2,2',3,4,5'-Pentabromodiphenyl ether</v>
          </cell>
        </row>
        <row r="395">
          <cell r="B395" t="str">
            <v>2,2',3,4,5'-Pentachlorobiphenyl</v>
          </cell>
        </row>
        <row r="396">
          <cell r="B396" t="str">
            <v>2,2',3,4,5,5',6-Heptabromodiphenyl ether</v>
          </cell>
        </row>
        <row r="397">
          <cell r="B397" t="str">
            <v>2,2',3,4,5,5',6-Heptachlorobiphenyl</v>
          </cell>
        </row>
        <row r="398">
          <cell r="B398" t="str">
            <v>2,2',3,4,5,5'-Hexabromodiphenyl ether</v>
          </cell>
        </row>
        <row r="399">
          <cell r="B399" t="str">
            <v>2,2',3,4,5,5'-Hexachlorobiphenyl</v>
          </cell>
        </row>
        <row r="400">
          <cell r="B400" t="str">
            <v>2,2',3,4,5,6'-Hexabromodiphenyl ether</v>
          </cell>
        </row>
        <row r="401">
          <cell r="B401" t="str">
            <v>2,2',3,4,5,6'-Hexachlorobiphenyl</v>
          </cell>
        </row>
        <row r="402">
          <cell r="B402" t="str">
            <v>2,2',3,4,5,6,6'-Heptabromodiphenyl ether</v>
          </cell>
        </row>
        <row r="403">
          <cell r="B403" t="str">
            <v>2,2',3,4,5,6,6'-Heptachlorobiphenyl</v>
          </cell>
        </row>
        <row r="404">
          <cell r="B404" t="str">
            <v>2,2',3,4,5,6-Hexabromodiphenyl ether</v>
          </cell>
        </row>
        <row r="405">
          <cell r="B405" t="str">
            <v>2,2',3,4,5,6-Hexachlorobiphenyl</v>
          </cell>
        </row>
        <row r="406">
          <cell r="B406" t="str">
            <v>2,2',3,4,5-Pentabromodiphenyl ether</v>
          </cell>
        </row>
        <row r="407">
          <cell r="B407" t="str">
            <v>2,2',3,4,5-Pentachlorobiphenyl</v>
          </cell>
        </row>
        <row r="408">
          <cell r="B408" t="str">
            <v>2,2',3,4,6'-Pentabromodiphenyl ether</v>
          </cell>
        </row>
        <row r="409">
          <cell r="B409" t="str">
            <v>2,2',3,4,6'-Pentachlorobiphenyl</v>
          </cell>
        </row>
        <row r="410">
          <cell r="B410" t="str">
            <v>2,2',3,4,6,6'-Hexabromodiphenyl ether</v>
          </cell>
        </row>
        <row r="411">
          <cell r="B411" t="str">
            <v>2,2',3,4,6,6'-Hexachlorobiphenyl</v>
          </cell>
        </row>
        <row r="412">
          <cell r="B412" t="str">
            <v>2,2',3,4,6-Pentabromodiphenyl ether</v>
          </cell>
        </row>
        <row r="413">
          <cell r="B413" t="str">
            <v>2,2',3,4,6-Pentachlorobiphenyl</v>
          </cell>
        </row>
        <row r="414">
          <cell r="B414" t="str">
            <v>2,2',3,4-Tetrabromodiphenyl ether</v>
          </cell>
        </row>
        <row r="415">
          <cell r="B415" t="str">
            <v>2,2',3,4-Tetrachlorobiphenyl</v>
          </cell>
        </row>
        <row r="416">
          <cell r="B416" t="str">
            <v>2,2',3,5',6-Pentabromodiphenyl ether</v>
          </cell>
        </row>
        <row r="417">
          <cell r="B417" t="str">
            <v>2,2',3,5',6-Pentachlorobiphenyl</v>
          </cell>
        </row>
        <row r="418">
          <cell r="B418" t="str">
            <v>2,2',3,5'-Tetrabromodiphenyl ether</v>
          </cell>
        </row>
        <row r="419">
          <cell r="B419" t="str">
            <v>2,2',3,5'-Tetrachlorobiphenyl</v>
          </cell>
        </row>
        <row r="420">
          <cell r="B420" t="str">
            <v>2,2',3,5,5',6-Hexabromodiphenyl ether</v>
          </cell>
        </row>
        <row r="421">
          <cell r="B421" t="str">
            <v>2,2',3,5,5',6-Hexachlorobiphenyl</v>
          </cell>
        </row>
        <row r="422">
          <cell r="B422" t="str">
            <v>2,2',3,5,5'-Pentabromodiphenyl ether</v>
          </cell>
        </row>
        <row r="423">
          <cell r="B423" t="str">
            <v>2,2',3,5,5'-Pentachlorobiphenyl</v>
          </cell>
        </row>
        <row r="424">
          <cell r="B424" t="str">
            <v>2,2',3,5,6'-Pentabromodiphenyl ether</v>
          </cell>
        </row>
        <row r="425">
          <cell r="B425" t="str">
            <v>2,2',3,5,6'-Pentachlorobiphenyl</v>
          </cell>
        </row>
        <row r="426">
          <cell r="B426" t="str">
            <v>2,2',3,5,6,6'-Hexabromodiphenyl ether</v>
          </cell>
        </row>
        <row r="427">
          <cell r="B427" t="str">
            <v>2,2',3,5,6,6'-Hexachlorobiphenyl</v>
          </cell>
        </row>
        <row r="428">
          <cell r="B428" t="str">
            <v>2,2',3,5,6-Pentachlorobiphenyl</v>
          </cell>
        </row>
        <row r="429">
          <cell r="B429" t="str">
            <v>2,2',3,5-Tetrabromodiphenyl ether</v>
          </cell>
        </row>
        <row r="430">
          <cell r="B430" t="str">
            <v>2,2',3,5-Tetrachlorobiphenyl</v>
          </cell>
        </row>
        <row r="431">
          <cell r="B431" t="str">
            <v>2,2',3,6'-Tetrabromodiphenyl ether</v>
          </cell>
        </row>
        <row r="432">
          <cell r="B432" t="str">
            <v>2,2',3,6'-Tetrachlorobiphenyl</v>
          </cell>
        </row>
        <row r="433">
          <cell r="B433" t="str">
            <v>2,2',3,6,6'-Pentabromodiphenyl ether</v>
          </cell>
        </row>
        <row r="434">
          <cell r="B434" t="str">
            <v>2,2',3,6,6'-Pentachlorobiphenyl</v>
          </cell>
        </row>
        <row r="435">
          <cell r="B435" t="str">
            <v>2,2',3,6-Tetrabromodiphenyl ether</v>
          </cell>
        </row>
        <row r="436">
          <cell r="B436" t="str">
            <v>2,2',3,6-Tetrachlorobiphenyl</v>
          </cell>
        </row>
        <row r="437">
          <cell r="B437" t="str">
            <v>2,2',3-Trichlorobiphenyl</v>
          </cell>
        </row>
        <row r="438">
          <cell r="B438" t="str">
            <v>2,2',4,4',5',6-HXBDE</v>
          </cell>
        </row>
        <row r="439">
          <cell r="B439" t="str">
            <v>2,2',4,4',5,5'-Hexabromobiphenyl</v>
          </cell>
        </row>
        <row r="440">
          <cell r="B440" t="str">
            <v>2,2',4,4',5,5'-Hexachlorobiphenyl</v>
          </cell>
        </row>
        <row r="441">
          <cell r="B441" t="str">
            <v>2,2',4,4',5,6'-Hexachlorobiphenyl</v>
          </cell>
        </row>
        <row r="442">
          <cell r="B442" t="str">
            <v>2,2',4,4',5-Pentachlorobiphenyl</v>
          </cell>
        </row>
        <row r="443">
          <cell r="B443" t="str">
            <v>2,2',4,4',6,6'-Hexachlorobiphenyl</v>
          </cell>
        </row>
        <row r="444">
          <cell r="B444" t="str">
            <v>2,2',4,4',6,6'-HXBDE</v>
          </cell>
        </row>
        <row r="445">
          <cell r="B445" t="str">
            <v>2,2',4,4',6-Pentachlorobiphenyl</v>
          </cell>
        </row>
        <row r="446">
          <cell r="B446" t="str">
            <v>2,2',4,4'-Tetrachlorobiphenyl</v>
          </cell>
        </row>
        <row r="447">
          <cell r="B447" t="str">
            <v>2,2',4,5',6-Pentachlorobiphenyl</v>
          </cell>
        </row>
        <row r="448">
          <cell r="B448" t="str">
            <v>2,2',4,5'-TEBDE</v>
          </cell>
        </row>
        <row r="449">
          <cell r="B449" t="str">
            <v>2,2',4,5'-Tetrachlorobiphenyl</v>
          </cell>
        </row>
        <row r="450">
          <cell r="B450" t="str">
            <v>2,2',4,5,5'-Pentachlorobiphenyl</v>
          </cell>
        </row>
        <row r="451">
          <cell r="B451" t="str">
            <v>2,2',4,5,6'-Pentachlorobiphenyl</v>
          </cell>
        </row>
        <row r="452">
          <cell r="B452" t="str">
            <v>2,2',4,5-Tetrachlorobiphenyl</v>
          </cell>
        </row>
        <row r="453">
          <cell r="B453" t="str">
            <v>2,2',4,6'-Tetrabromodiphenyl ether</v>
          </cell>
        </row>
        <row r="454">
          <cell r="B454" t="str">
            <v>2,2',4,6'-Tetrachlorobiphenyl</v>
          </cell>
        </row>
        <row r="455">
          <cell r="B455" t="str">
            <v>2,2',4,6,6'-Pentachlorobiphenyl</v>
          </cell>
        </row>
        <row r="456">
          <cell r="B456" t="str">
            <v>2,2',4,6-Tetrachlorobiphenyl</v>
          </cell>
        </row>
        <row r="457">
          <cell r="B457" t="str">
            <v>2,2',4-TRBDE</v>
          </cell>
        </row>
        <row r="458">
          <cell r="B458" t="str">
            <v>2,2',4-Trichlorobiphenyl</v>
          </cell>
        </row>
        <row r="459">
          <cell r="B459" t="str">
            <v>2,2',5,5'-Tetrachlorobiphenyl</v>
          </cell>
        </row>
        <row r="460">
          <cell r="B460" t="str">
            <v>2,2',5,6'-Tetrachlorobiphenyl</v>
          </cell>
        </row>
        <row r="461">
          <cell r="B461" t="str">
            <v>2,2',5-Trichlorobiphenyl</v>
          </cell>
        </row>
        <row r="462">
          <cell r="B462" t="str">
            <v>2,2',6,6'-Tetrachlorobiphenyl</v>
          </cell>
        </row>
        <row r="463">
          <cell r="B463" t="str">
            <v>2,2',6-Trichlorobiphenyl</v>
          </cell>
        </row>
        <row r="464">
          <cell r="B464" t="str">
            <v>2,2'-Biquinoline</v>
          </cell>
        </row>
        <row r="465">
          <cell r="B465" t="str">
            <v>2,2'-Dichlorobenzophenone</v>
          </cell>
        </row>
        <row r="466">
          <cell r="B466" t="str">
            <v>2,2'-Dichlorobiphenyl</v>
          </cell>
        </row>
        <row r="467">
          <cell r="B467" t="str">
            <v>2,2'-[1,2 ethanediylbis(oxy)]bis-ethanol diacetate</v>
          </cell>
        </row>
        <row r="468">
          <cell r="B468" t="str">
            <v>2,2,'3,3',6-Pentabromodiphenyl ether</v>
          </cell>
        </row>
        <row r="469">
          <cell r="B469" t="str">
            <v>2,2,4,5,6,7,8,8-Octachloro-2,3,3a,4,7,7a-hexahydro-4,7-methano-1H-indene</v>
          </cell>
        </row>
        <row r="470">
          <cell r="B470" t="str">
            <v>2,2,4-Trimethylpentane</v>
          </cell>
        </row>
        <row r="471">
          <cell r="B471" t="str">
            <v>2,2,6-Trimethylcyclohexanone</v>
          </cell>
        </row>
        <row r="472">
          <cell r="B472" t="str">
            <v>2,2-Dibromo-3-nitrilopropionamide</v>
          </cell>
        </row>
        <row r="473">
          <cell r="B473" t="str">
            <v>2,2-Dichloropropane</v>
          </cell>
        </row>
        <row r="474">
          <cell r="B474" t="str">
            <v>2,2-Dimethylbutane</v>
          </cell>
        </row>
        <row r="475">
          <cell r="B475" t="str">
            <v>2,2-Dimethylhexane</v>
          </cell>
        </row>
        <row r="476">
          <cell r="B476" t="str">
            <v>2,2-Dimethylpropane</v>
          </cell>
        </row>
        <row r="477">
          <cell r="B477" t="str">
            <v>2,3 Dimethyloctane</v>
          </cell>
        </row>
        <row r="478">
          <cell r="B478" t="str">
            <v>2,3',4',5',6-Pentachlorobiphenyl</v>
          </cell>
        </row>
        <row r="479">
          <cell r="B479" t="str">
            <v>2,3',4',5'-Tetrachlorobiphenyl</v>
          </cell>
        </row>
        <row r="480">
          <cell r="B480" t="str">
            <v>2,3',4',5,5'-Pentachlorobiphenyl</v>
          </cell>
        </row>
        <row r="481">
          <cell r="B481" t="str">
            <v>2,3',4',5-Tetrachlorobiphenyl</v>
          </cell>
        </row>
        <row r="482">
          <cell r="B482" t="str">
            <v>2,3',4',6-TEBDE</v>
          </cell>
        </row>
        <row r="483">
          <cell r="B483" t="str">
            <v>2,3',4',6-Tetrachlorobiphenyl</v>
          </cell>
        </row>
        <row r="484">
          <cell r="B484" t="str">
            <v>2,3',4'-Trichlorobiphenyl</v>
          </cell>
        </row>
        <row r="485">
          <cell r="B485" t="str">
            <v>2,3',4,4',5',6-Hexachlorobiphenyl</v>
          </cell>
        </row>
        <row r="486">
          <cell r="B486" t="str">
            <v>2,3',4,4',5'-Pentachlorobiphenyl</v>
          </cell>
        </row>
        <row r="487">
          <cell r="B487" t="str">
            <v>2,3',4,4',5,5'-Hexachlorobiphenyl</v>
          </cell>
        </row>
        <row r="488">
          <cell r="B488" t="str">
            <v>2,3',4,4',5-PEBDE</v>
          </cell>
        </row>
        <row r="489">
          <cell r="B489" t="str">
            <v>2,3',4,4',5-Pentachlorobiphenyl</v>
          </cell>
        </row>
        <row r="490">
          <cell r="B490" t="str">
            <v>2,3',4,4',6-PEBDE</v>
          </cell>
        </row>
        <row r="491">
          <cell r="B491" t="str">
            <v>2,3',4,4',6-PEBDE/2,3',4,5,5'-PEBDE***retired***use BDE-119/120</v>
          </cell>
        </row>
        <row r="492">
          <cell r="B492" t="str">
            <v>2,3',4,4',6-Pentachlorobiphenyl</v>
          </cell>
        </row>
        <row r="493">
          <cell r="B493" t="str">
            <v>2,3',4,4'-Tetrachlorobiphenyl</v>
          </cell>
        </row>
        <row r="494">
          <cell r="B494" t="str">
            <v>2,3',4,5',6-Pentachlorobiphenyl</v>
          </cell>
        </row>
        <row r="495">
          <cell r="B495" t="str">
            <v>2,3',4,5'-Tetrachlorobiphenyl</v>
          </cell>
        </row>
        <row r="496">
          <cell r="B496" t="str">
            <v>2,3',4,5,5'-PEBDE</v>
          </cell>
        </row>
        <row r="497">
          <cell r="B497" t="str">
            <v>2,3',4,5,5'-Pentachlorobiphenyl</v>
          </cell>
        </row>
        <row r="498">
          <cell r="B498" t="str">
            <v>2,3',4,5-Tetrachlorobiphenyl</v>
          </cell>
        </row>
        <row r="499">
          <cell r="B499" t="str">
            <v>2,3',4,6-Tetrachlorobiphenyl</v>
          </cell>
        </row>
        <row r="500">
          <cell r="B500" t="str">
            <v>2,3',4-TRBDE</v>
          </cell>
        </row>
        <row r="501">
          <cell r="B501" t="str">
            <v>2,3',4-Trichlorobiphenyl</v>
          </cell>
        </row>
        <row r="502">
          <cell r="B502" t="str">
            <v>2,3',5',6-Tetrachlorobiphenyl</v>
          </cell>
        </row>
        <row r="503">
          <cell r="B503" t="str">
            <v>2,3',5'-Trichlorobiphenyl</v>
          </cell>
        </row>
        <row r="504">
          <cell r="B504" t="str">
            <v>2,3',5,5'-Tetrachlorobiphenyl</v>
          </cell>
        </row>
        <row r="505">
          <cell r="B505" t="str">
            <v>2,3',5-Trichlorobiphenyl</v>
          </cell>
        </row>
        <row r="506">
          <cell r="B506" t="str">
            <v>2,3',6-Trichlorobiphenyl</v>
          </cell>
        </row>
        <row r="507">
          <cell r="B507" t="str">
            <v>2,3'-Dichlorobiphenyl</v>
          </cell>
        </row>
        <row r="508">
          <cell r="B508" t="str">
            <v>2,3,3',4',5',6-Hexachlorobiphenyl</v>
          </cell>
        </row>
        <row r="509">
          <cell r="B509" t="str">
            <v>2,3,3',4',5'-Pentachlorobiphenyl</v>
          </cell>
        </row>
        <row r="510">
          <cell r="B510" t="str">
            <v>2,3,3',4',5,5',6-Heptachlorobiphenyl</v>
          </cell>
        </row>
        <row r="511">
          <cell r="B511" t="str">
            <v>2,3,3',4',5,5'-Hexachlorobiphenyl</v>
          </cell>
        </row>
        <row r="512">
          <cell r="B512" t="str">
            <v>2,3,3',4',5,6-Hexachlorobiphenyl</v>
          </cell>
        </row>
        <row r="513">
          <cell r="B513" t="str">
            <v>2,3,3',4',5-Pentachlorobiphenyl</v>
          </cell>
        </row>
        <row r="514">
          <cell r="B514" t="str">
            <v>2,3,3',4',6-Pentachlorobiphenyl</v>
          </cell>
        </row>
        <row r="515">
          <cell r="B515" t="str">
            <v>2,3,3',4'-Tetrachlorobiphenyl</v>
          </cell>
        </row>
        <row r="516">
          <cell r="B516" t="str">
            <v>2,3,3',4,4',5',6-Heptachlorobiphenyl</v>
          </cell>
        </row>
        <row r="517">
          <cell r="B517" t="str">
            <v>2,3,3',4,4',5'-Hexachlorobiphenyl</v>
          </cell>
        </row>
        <row r="518">
          <cell r="B518" t="str">
            <v>2,3,3',4,4',5,5',6-OCBDE</v>
          </cell>
        </row>
        <row r="519">
          <cell r="B519" t="str">
            <v>2,3,3',4,4',5,5',6-Octachlorobiphenyl</v>
          </cell>
        </row>
        <row r="520">
          <cell r="B520" t="str">
            <v>2,3,3',4,4',5,5'-Heptachlorobiphenyl</v>
          </cell>
        </row>
        <row r="521">
          <cell r="B521" t="str">
            <v>2,3,3',4,4',5,6-Heptachlorobiphenyl</v>
          </cell>
        </row>
        <row r="522">
          <cell r="B522" t="str">
            <v>2,3,3',4,4',5,6-HPBDE</v>
          </cell>
        </row>
        <row r="523">
          <cell r="B523" t="str">
            <v>2,3,3',4,4',5-Hexachlorobiphenyl</v>
          </cell>
        </row>
        <row r="524">
          <cell r="B524" t="str">
            <v>2,3,3',4,4',6-Hexachlorobiphenyl</v>
          </cell>
        </row>
        <row r="525">
          <cell r="B525" t="str">
            <v>2,3,3',4,4'-PEBDE</v>
          </cell>
        </row>
        <row r="526">
          <cell r="B526" t="str">
            <v>2,3,3',4,4'-Pentachlorobiphenyl</v>
          </cell>
        </row>
        <row r="527">
          <cell r="B527" t="str">
            <v>2,3,3',4,5',6-Hexachlorobiphenyl</v>
          </cell>
        </row>
        <row r="528">
          <cell r="B528" t="str">
            <v>2,3,3',4,5'-Pentachlorobiphenyl</v>
          </cell>
        </row>
        <row r="529">
          <cell r="B529" t="str">
            <v>2,3,3',4,5,5',6-Heptachlorobiphenyl</v>
          </cell>
        </row>
        <row r="530">
          <cell r="B530" t="str">
            <v>2,3,3',4,5,5'-Hexachlorobiphenyl</v>
          </cell>
        </row>
        <row r="531">
          <cell r="B531" t="str">
            <v>2,3,3',4,5,6-Hexachlorobiphenyl</v>
          </cell>
        </row>
        <row r="532">
          <cell r="B532" t="str">
            <v>2,3,3',4,5-Pentachlorobiphenyl</v>
          </cell>
        </row>
        <row r="533">
          <cell r="B533" t="str">
            <v>2,3,3',4,6-Pentachlorobiphenyl</v>
          </cell>
        </row>
        <row r="534">
          <cell r="B534" t="str">
            <v>2,3,3',4-Tetrachlorobiphenyl</v>
          </cell>
        </row>
        <row r="535">
          <cell r="B535" t="str">
            <v>2,3,3',5',6-Pentachlorobiphenyl</v>
          </cell>
        </row>
        <row r="536">
          <cell r="B536" t="str">
            <v>2,3,3',5'-Tetrachlorobiphenyl</v>
          </cell>
        </row>
        <row r="537">
          <cell r="B537" t="str">
            <v>2,3,3',5,5',6-Hexachlorobiphenyl</v>
          </cell>
        </row>
        <row r="538">
          <cell r="B538" t="str">
            <v>2,3,3',5,5'-Pentachlorobiphenyl</v>
          </cell>
        </row>
        <row r="539">
          <cell r="B539" t="str">
            <v>2,3,3',5,6-Pentachlorobiphenyl</v>
          </cell>
        </row>
        <row r="540">
          <cell r="B540" t="str">
            <v>2,3,3',5-Tetrachlorobiphenyl</v>
          </cell>
        </row>
        <row r="541">
          <cell r="B541" t="str">
            <v>2,3,3',6-Tetrachlorobiphenyl</v>
          </cell>
        </row>
        <row r="542">
          <cell r="B542" t="str">
            <v>2,3,3'-Trichlorobiphenyl</v>
          </cell>
        </row>
        <row r="543">
          <cell r="B543" t="str">
            <v>2,3,3-Trimethylpentane</v>
          </cell>
        </row>
        <row r="544">
          <cell r="B544" t="str">
            <v>2,3,4',5,6-Pentachlorobiphenyl</v>
          </cell>
        </row>
        <row r="545">
          <cell r="B545" t="str">
            <v>2,3,4',5-Tetrachlorobiphenyl</v>
          </cell>
        </row>
        <row r="546">
          <cell r="B546" t="str">
            <v>2,3,4',6-Tetrachlorobiphenyl</v>
          </cell>
        </row>
        <row r="547">
          <cell r="B547" t="str">
            <v>2,3,4'-Trichlorobiphenyl</v>
          </cell>
        </row>
        <row r="548">
          <cell r="B548" t="str">
            <v>2,3,4,4',5,6-Hexachlorobiphenyl</v>
          </cell>
        </row>
        <row r="549">
          <cell r="B549" t="str">
            <v>2,3,4,4',5-Pentachlorobiphenyl</v>
          </cell>
        </row>
        <row r="550">
          <cell r="B550" t="str">
            <v>2,3,4,4',6-Pentachlorobiphenyl</v>
          </cell>
        </row>
        <row r="551">
          <cell r="B551" t="str">
            <v>2,3,4,4'-Tetrachlorobiphenyl</v>
          </cell>
        </row>
        <row r="552">
          <cell r="B552" t="str">
            <v>2,3,4,5,6-PEBDE</v>
          </cell>
        </row>
        <row r="553">
          <cell r="B553" t="str">
            <v>2,3,4,5,6-Pentachlorobiphenyl</v>
          </cell>
        </row>
        <row r="554">
          <cell r="B554" t="str">
            <v>2,3,4,5-Tetrachlorobenzenamine</v>
          </cell>
        </row>
        <row r="555">
          <cell r="B555" t="str">
            <v>2,3,4,5-Tetrachlorobiphenyl</v>
          </cell>
        </row>
        <row r="556">
          <cell r="B556" t="str">
            <v>2,3,4,5-Tetrachlorophenol</v>
          </cell>
        </row>
        <row r="557">
          <cell r="B557" t="str">
            <v>2,3,4,6,7,8-Hexachlorodibenzofuran</v>
          </cell>
        </row>
        <row r="558">
          <cell r="B558" t="str">
            <v>2,3,4,6,7-Pentachlorodibenzofuran</v>
          </cell>
        </row>
        <row r="559">
          <cell r="B559" t="str">
            <v>2,3,4,6-Tetrachlorobiphenyl</v>
          </cell>
        </row>
        <row r="560">
          <cell r="B560" t="str">
            <v>2,3,4,6-Tetrachlorophenol</v>
          </cell>
        </row>
        <row r="561">
          <cell r="B561" t="str">
            <v>2,3,4,6-Tetrachlorophenol/2,3,5,6-Tetrachlorophenol</v>
          </cell>
        </row>
        <row r="562">
          <cell r="B562" t="str">
            <v>2,3,4,7,8-Pentachlorodibenzofuran</v>
          </cell>
        </row>
        <row r="563">
          <cell r="B563" t="str">
            <v>2,3,4-Trichlorobiphenyl</v>
          </cell>
        </row>
        <row r="564">
          <cell r="B564" t="str">
            <v>2,3,4-Trichlorophenol</v>
          </cell>
        </row>
        <row r="565">
          <cell r="B565" t="str">
            <v>2,3,4-Trimethylpentane</v>
          </cell>
        </row>
        <row r="566">
          <cell r="B566" t="str">
            <v>2,3,5,6-Tetrachlorobiphenyl</v>
          </cell>
        </row>
        <row r="567">
          <cell r="B567" t="str">
            <v>2,3,5,6-Tetrachlorophenol</v>
          </cell>
        </row>
        <row r="568">
          <cell r="B568" t="str">
            <v>2,3,5-Trichlorobiphenyl</v>
          </cell>
        </row>
        <row r="569">
          <cell r="B569" t="str">
            <v>2,3,5-trimethyl-Phenanthrene</v>
          </cell>
        </row>
        <row r="570">
          <cell r="B570" t="str">
            <v>2,3,5-Trimethylnaphthalene***retired***use 1,6,7-Trimethylnaphthalene</v>
          </cell>
        </row>
        <row r="571">
          <cell r="B571" t="str">
            <v>2,3,6-Trichlorobiphenyl</v>
          </cell>
        </row>
        <row r="572">
          <cell r="B572" t="str">
            <v>2,3,6-Trichloronaphthalene</v>
          </cell>
        </row>
        <row r="573">
          <cell r="B573" t="str">
            <v>2,3,6-Trichlorophenol</v>
          </cell>
        </row>
        <row r="574">
          <cell r="B574" t="str">
            <v>2,3,6-Trimethylnaphthalene</v>
          </cell>
        </row>
        <row r="575">
          <cell r="B575" t="str">
            <v>2,3,7,8-Tetrachlorodibenzo-p-dioxin</v>
          </cell>
        </row>
        <row r="576">
          <cell r="B576" t="str">
            <v>2,3,7,8-Tetrachlorodibenzo-p-dioxin, TEQ</v>
          </cell>
        </row>
        <row r="577">
          <cell r="B577" t="str">
            <v>2,3,7,8-Tetrachlorodibenzofuran</v>
          </cell>
        </row>
        <row r="578">
          <cell r="B578" t="str">
            <v>2,3-Dibromopropionic acid</v>
          </cell>
        </row>
        <row r="579">
          <cell r="B579" t="str">
            <v>2,3-Dichlorobiphenyl</v>
          </cell>
        </row>
        <row r="580">
          <cell r="B580" t="str">
            <v>2,3-Dichloronaphthalene</v>
          </cell>
        </row>
        <row r="581">
          <cell r="B581" t="str">
            <v>2,3-Dichlorophenol</v>
          </cell>
        </row>
        <row r="582">
          <cell r="B582" t="str">
            <v>2,3-Dichloropropene</v>
          </cell>
        </row>
        <row r="583">
          <cell r="B583" t="str">
            <v>2,3-Dimethyl-3-hexanol</v>
          </cell>
        </row>
        <row r="584">
          <cell r="B584" t="str">
            <v>2,3-Dimethylbutane</v>
          </cell>
        </row>
        <row r="585">
          <cell r="B585" t="str">
            <v>2,3-Dimethylnaphthalene</v>
          </cell>
        </row>
        <row r="586">
          <cell r="B586" t="str">
            <v>2,3-Dimethylpentane</v>
          </cell>
        </row>
        <row r="587">
          <cell r="B587" t="str">
            <v>2,3-Dimethylphenanthrene</v>
          </cell>
        </row>
        <row r="588">
          <cell r="B588" t="str">
            <v>2,3-Dimethylpyridine</v>
          </cell>
        </row>
        <row r="589">
          <cell r="B589" t="str">
            <v>2,4',5-Trichlorobiphenyl</v>
          </cell>
        </row>
        <row r="590">
          <cell r="B590" t="str">
            <v>2,4',6-TRBDE</v>
          </cell>
        </row>
        <row r="591">
          <cell r="B591" t="str">
            <v>2,4',6-Trichlorobiphenyl</v>
          </cell>
        </row>
        <row r="592">
          <cell r="B592" t="str">
            <v>2,4'-DIBDE</v>
          </cell>
        </row>
        <row r="593">
          <cell r="B593" t="str">
            <v>2,4'-Dichlorobiphenyl</v>
          </cell>
        </row>
        <row r="594">
          <cell r="B594" t="str">
            <v>2,4,4',5-Tetrachlorobiphenyl</v>
          </cell>
        </row>
        <row r="595">
          <cell r="B595" t="str">
            <v>2,4,4',6-TEBDE</v>
          </cell>
        </row>
        <row r="596">
          <cell r="B596" t="str">
            <v>2,4,4',6-Tetrachlorobiphenyl</v>
          </cell>
        </row>
        <row r="597">
          <cell r="B597" t="str">
            <v>2,4,4'-TRBDE/2',3,4-TRBDE***retired***use BDE-28/33</v>
          </cell>
        </row>
        <row r="598">
          <cell r="B598" t="str">
            <v>2,4,4'-Trichlorobiphenyl</v>
          </cell>
        </row>
        <row r="599">
          <cell r="B599" t="str">
            <v>2,4,5-T</v>
          </cell>
        </row>
        <row r="600">
          <cell r="B600" t="str">
            <v>2,4,5-T + Silvex</v>
          </cell>
        </row>
        <row r="601">
          <cell r="B601" t="str">
            <v>2,4,5-T isooctyl ester</v>
          </cell>
        </row>
        <row r="602">
          <cell r="B602" t="str">
            <v>2,4,5-T isopropyl ester</v>
          </cell>
        </row>
        <row r="603">
          <cell r="B603" t="str">
            <v>2,4,5-TB</v>
          </cell>
        </row>
        <row r="604">
          <cell r="B604" t="str">
            <v>2,4,5-Trichlorobiphenyl</v>
          </cell>
        </row>
        <row r="605">
          <cell r="B605" t="str">
            <v>2,4,5-Trichlorophenol</v>
          </cell>
        </row>
        <row r="606">
          <cell r="B606" t="str">
            <v>2,4,5-Trichlorophenoxypropanoic acid</v>
          </cell>
        </row>
        <row r="607">
          <cell r="B607" t="str">
            <v>2,4,5-Trimethylaniline</v>
          </cell>
        </row>
        <row r="608">
          <cell r="B608" t="str">
            <v>2,4,5-Trimethylbenzoic acid</v>
          </cell>
        </row>
        <row r="609">
          <cell r="B609" t="str">
            <v>2,4,6-TRBDE</v>
          </cell>
        </row>
        <row r="610">
          <cell r="B610" t="str">
            <v>2,4,6-Tribromoanisole</v>
          </cell>
        </row>
        <row r="611">
          <cell r="B611" t="str">
            <v>2,4,6-Tribromophenol</v>
          </cell>
        </row>
        <row r="612">
          <cell r="B612" t="str">
            <v>2,4,6-Trichloroanisole</v>
          </cell>
        </row>
        <row r="613">
          <cell r="B613" t="str">
            <v>2,4,6-Trichlorobiphenyl</v>
          </cell>
        </row>
        <row r="614">
          <cell r="B614" t="str">
            <v>2,4,6-Trichloronitrobenzene</v>
          </cell>
        </row>
        <row r="615">
          <cell r="B615" t="str">
            <v>2,4,6-Trichlorophenol</v>
          </cell>
        </row>
        <row r="616">
          <cell r="B616" t="str">
            <v>2,4,6-Trimethylbenzoic acid</v>
          </cell>
        </row>
        <row r="617">
          <cell r="B617" t="str">
            <v>2,4,6-Trimethylphenol</v>
          </cell>
        </row>
        <row r="618">
          <cell r="B618" t="str">
            <v>2,4,6-Trinitrophenylmethylnitramine***retired*** use Tetryl</v>
          </cell>
        </row>
        <row r="619">
          <cell r="B619" t="str">
            <v>2,4,6-Tris(tert-butyl)phenol</v>
          </cell>
        </row>
        <row r="620">
          <cell r="B620" t="str">
            <v>2,4-D</v>
          </cell>
        </row>
        <row r="621">
          <cell r="B621" t="str">
            <v>2,4-D 2-butoxyethyl ester</v>
          </cell>
        </row>
        <row r="622">
          <cell r="B622" t="str">
            <v>2,4-D 2-ethylhexyl ester</v>
          </cell>
        </row>
        <row r="623">
          <cell r="B623" t="str">
            <v>2,4-D dimethylamine salt</v>
          </cell>
        </row>
        <row r="624">
          <cell r="B624" t="str">
            <v>2,4-D isobutyl ester</v>
          </cell>
        </row>
        <row r="625">
          <cell r="B625" t="str">
            <v>2,4-D isopropyl ester</v>
          </cell>
        </row>
        <row r="626">
          <cell r="B626" t="str">
            <v>2,4-D methyl ester</v>
          </cell>
        </row>
        <row r="627">
          <cell r="B627" t="str">
            <v>2,4-D sec-butyl ester</v>
          </cell>
        </row>
        <row r="628">
          <cell r="B628" t="str">
            <v>2,4-D, triisopropanolamine salt</v>
          </cell>
        </row>
        <row r="629">
          <cell r="B629" t="str">
            <v>2,4-D-13C6</v>
          </cell>
        </row>
        <row r="630">
          <cell r="B630" t="str">
            <v>2,4-DB</v>
          </cell>
        </row>
        <row r="631">
          <cell r="B631" t="str">
            <v>2,4-DIBDE</v>
          </cell>
        </row>
        <row r="632">
          <cell r="B632" t="str">
            <v>2,4-Dibromophenol</v>
          </cell>
        </row>
        <row r="633">
          <cell r="B633" t="str">
            <v>2,4-Dichlorobiphenyl</v>
          </cell>
        </row>
        <row r="634">
          <cell r="B634" t="str">
            <v>2,4-Dichloronitrobenzene</v>
          </cell>
        </row>
        <row r="635">
          <cell r="B635" t="str">
            <v>2,4-Dichlorophenol</v>
          </cell>
        </row>
        <row r="636">
          <cell r="B636" t="str">
            <v>2,4-Dichlorophenylacetic acid</v>
          </cell>
        </row>
        <row r="637">
          <cell r="B637" t="str">
            <v>2,4-Dimethyldibenzothiophene</v>
          </cell>
        </row>
        <row r="638">
          <cell r="B638" t="str">
            <v>2,4-Dimethylpentane</v>
          </cell>
        </row>
        <row r="639">
          <cell r="B639" t="str">
            <v>2,4-Dimethylphenol</v>
          </cell>
        </row>
        <row r="640">
          <cell r="B640" t="str">
            <v>2,4-Dimethylpyridine</v>
          </cell>
        </row>
        <row r="641">
          <cell r="B641" t="str">
            <v>2,4-Dinitrophenol</v>
          </cell>
        </row>
        <row r="642">
          <cell r="B642" t="str">
            <v>2,4-Dinitrotoluene</v>
          </cell>
        </row>
        <row r="643">
          <cell r="B643" t="str">
            <v>2,4-Toluenediamine</v>
          </cell>
        </row>
        <row r="644">
          <cell r="B644" t="str">
            <v>2,5,2',5'-Tetrachlorobiphenyl</v>
          </cell>
        </row>
        <row r="645">
          <cell r="B645" t="str">
            <v>2,5-Dichloroaniline</v>
          </cell>
        </row>
        <row r="646">
          <cell r="B646" t="str">
            <v>2,5-Dichlorobiphenyl</v>
          </cell>
        </row>
        <row r="647">
          <cell r="B647" t="str">
            <v>2,5-Dichlorophenol</v>
          </cell>
        </row>
        <row r="648">
          <cell r="B648" t="str">
            <v>2,5-Diethyltetrahydrofuran</v>
          </cell>
        </row>
        <row r="649">
          <cell r="B649" t="str">
            <v>2,5-Dimethyl phenanthrene</v>
          </cell>
        </row>
        <row r="650">
          <cell r="B650" t="str">
            <v>2,5-dimethyl-Undecane</v>
          </cell>
        </row>
        <row r="651">
          <cell r="B651" t="str">
            <v>2,5-Dimethylfuran</v>
          </cell>
        </row>
        <row r="652">
          <cell r="B652" t="str">
            <v>2,5-Dimethylheptane</v>
          </cell>
        </row>
        <row r="653">
          <cell r="B653" t="str">
            <v>2,5-Dimethylthiophene</v>
          </cell>
        </row>
        <row r="654">
          <cell r="B654" t="str">
            <v>2,6,11-trimethyl-Dodecane</v>
          </cell>
        </row>
        <row r="655">
          <cell r="B655" t="str">
            <v>2,6-Di-tert-butyl-p-cresol</v>
          </cell>
        </row>
        <row r="656">
          <cell r="B656" t="str">
            <v>2,6-Di-tert-butylbenzoquinone</v>
          </cell>
        </row>
        <row r="657">
          <cell r="B657" t="str">
            <v>2,6-Di-tert-butylphenol</v>
          </cell>
        </row>
        <row r="658">
          <cell r="B658" t="str">
            <v>2,6-DIBDE</v>
          </cell>
        </row>
        <row r="659">
          <cell r="B659" t="str">
            <v>2,6-Dichloro-4-methylphenol</v>
          </cell>
        </row>
        <row r="660">
          <cell r="B660" t="str">
            <v>2,6-Dichlorobenzamide</v>
          </cell>
        </row>
        <row r="661">
          <cell r="B661" t="str">
            <v>2,6-Dichlorobiphenyl</v>
          </cell>
        </row>
        <row r="662">
          <cell r="B662" t="str">
            <v>2,6-Dichlorophenol</v>
          </cell>
        </row>
        <row r="663">
          <cell r="B663" t="str">
            <v>2,6-Dichlorotoluene</v>
          </cell>
        </row>
        <row r="664">
          <cell r="B664" t="str">
            <v>2,6-Diethylaniline</v>
          </cell>
        </row>
        <row r="665">
          <cell r="B665" t="str">
            <v>2,6-Dimethylnaphthalene</v>
          </cell>
        </row>
        <row r="666">
          <cell r="B666" t="str">
            <v>2,6-Dimethylnaphthalene-D12</v>
          </cell>
        </row>
        <row r="667">
          <cell r="B667" t="str">
            <v>2,6-dimethyloct-7-en-2-ol</v>
          </cell>
        </row>
        <row r="668">
          <cell r="B668" t="str">
            <v>2,6-Dimethylphenanthrene</v>
          </cell>
        </row>
        <row r="669">
          <cell r="B669" t="str">
            <v>2,6-Dimethylpyridine</v>
          </cell>
        </row>
        <row r="670">
          <cell r="B670" t="str">
            <v>2,6-Dinitro-p-cresol</v>
          </cell>
        </row>
        <row r="671">
          <cell r="B671" t="str">
            <v>2,6-Dinitrotoluene</v>
          </cell>
        </row>
        <row r="672">
          <cell r="B672" t="str">
            <v>2,7+2,6-Dimethylnaphthalene</v>
          </cell>
        </row>
        <row r="673">
          <cell r="B673" t="str">
            <v>2,7,8-trimethyl-2-(4,8,12-trimethyltridecyl)chroma</v>
          </cell>
        </row>
        <row r="674">
          <cell r="B674" t="str">
            <v>2,7-Dimethylnaphthalene</v>
          </cell>
        </row>
        <row r="675">
          <cell r="B675" t="str">
            <v>2,7-Dimethylphenanthrene</v>
          </cell>
        </row>
        <row r="676">
          <cell r="B676" t="str">
            <v>2,8-Dimethyldibenzothiophene</v>
          </cell>
        </row>
        <row r="677">
          <cell r="B677" t="str">
            <v>2-(Methylthio)benzothiazole</v>
          </cell>
        </row>
        <row r="678">
          <cell r="B678" t="str">
            <v>2-(Nonylphenoxy)ethanol</v>
          </cell>
        </row>
        <row r="679">
          <cell r="B679" t="str">
            <v>2-(p-iodophenyl)-3-(p-nitrophenyl)-5-phenyltetrazolium chloride</v>
          </cell>
        </row>
        <row r="680">
          <cell r="B680" t="str">
            <v>2-(p-tert-Butylphenoxy)cyclohexanol</v>
          </cell>
        </row>
        <row r="681">
          <cell r="B681" t="str">
            <v>2-Acetylaminofluorene</v>
          </cell>
        </row>
        <row r="682">
          <cell r="B682" t="str">
            <v>2-Amino-4,6-dinitrotoluene</v>
          </cell>
        </row>
        <row r="683">
          <cell r="B683" t="str">
            <v>2-Amino-5-Methylbenzoic Acid</v>
          </cell>
        </row>
        <row r="684">
          <cell r="B684" t="str">
            <v>2-Aminoanthraquinone</v>
          </cell>
        </row>
        <row r="685">
          <cell r="B685" t="str">
            <v>2-Aminobenzothiazole</v>
          </cell>
        </row>
        <row r="686">
          <cell r="B686" t="str">
            <v>2-Bromo-1-chloropropane</v>
          </cell>
        </row>
        <row r="687">
          <cell r="B687" t="str">
            <v>2-Butanol</v>
          </cell>
        </row>
        <row r="688">
          <cell r="B688" t="str">
            <v>2-Butoxy-2-oxoethyl butyl phthalate</v>
          </cell>
        </row>
        <row r="689">
          <cell r="B689" t="str">
            <v>2-Butyloctanol</v>
          </cell>
        </row>
        <row r="690">
          <cell r="B690" t="str">
            <v>2-Chloro-1-phenylethanol</v>
          </cell>
        </row>
        <row r="691">
          <cell r="B691" t="str">
            <v>2-Chloro-2',6'-diethylacetanilide</v>
          </cell>
        </row>
        <row r="692">
          <cell r="B692" t="str">
            <v>2-Chloro-4,6-diamino-s-triazine</v>
          </cell>
        </row>
        <row r="693">
          <cell r="B693" t="str">
            <v>2-Chloro-4-isopropylamino-6-amino-s-triazine</v>
          </cell>
        </row>
        <row r="694">
          <cell r="B694" t="str">
            <v>2-Chlorobenzaldehyde</v>
          </cell>
        </row>
        <row r="695">
          <cell r="B695" t="str">
            <v>2-Chlorobenzothiazole</v>
          </cell>
        </row>
        <row r="696">
          <cell r="B696" t="str">
            <v>2-Chlorobiphenyl</v>
          </cell>
        </row>
        <row r="697">
          <cell r="B697" t="str">
            <v>2-Chlorocyclohexanol</v>
          </cell>
        </row>
        <row r="698">
          <cell r="B698" t="str">
            <v>2-Chloroethanol</v>
          </cell>
        </row>
        <row r="699">
          <cell r="B699" t="str">
            <v>2-Chloroethyl vinyl ether</v>
          </cell>
        </row>
        <row r="700">
          <cell r="B700" t="str">
            <v>2-Chloronaphthalene</v>
          </cell>
        </row>
        <row r="701">
          <cell r="B701" t="str">
            <v>2-Chloronaphthalene-D7</v>
          </cell>
        </row>
        <row r="702">
          <cell r="B702" t="str">
            <v>2-Chlorophenol-d4</v>
          </cell>
        </row>
        <row r="703">
          <cell r="B703" t="str">
            <v>2-Chloropropane</v>
          </cell>
        </row>
        <row r="704">
          <cell r="B704" t="str">
            <v>2-Chlorosyringaldehyde</v>
          </cell>
        </row>
        <row r="705">
          <cell r="B705" t="str">
            <v>2-Choro-6-ethylamino-4-amino-s-triazine</v>
          </cell>
        </row>
        <row r="706">
          <cell r="B706" t="str">
            <v>2-Cyclohexen-1-ol</v>
          </cell>
        </row>
        <row r="707">
          <cell r="B707" t="str">
            <v>2-Cyclohexen-1-one</v>
          </cell>
        </row>
        <row r="708">
          <cell r="B708" t="str">
            <v>2-Cyclohexylidenecyclohexanone</v>
          </cell>
        </row>
        <row r="709">
          <cell r="B709" t="str">
            <v>2-Decanone</v>
          </cell>
        </row>
        <row r="710">
          <cell r="B710" t="str">
            <v>2-Ethoxy-d5-phenol</v>
          </cell>
        </row>
        <row r="711">
          <cell r="B711" t="str">
            <v>2-Ethoxyethanol</v>
          </cell>
        </row>
        <row r="712">
          <cell r="B712" t="str">
            <v>2-Ethyl-1,3-hexanediol</v>
          </cell>
        </row>
        <row r="713">
          <cell r="B713" t="str">
            <v>2-Ethyl-2-methyl-1,3-dioxolane</v>
          </cell>
        </row>
        <row r="714">
          <cell r="B714" t="str">
            <v>2-Ethyl-4-methyl-1,3-dioxolane</v>
          </cell>
        </row>
        <row r="715">
          <cell r="B715" t="str">
            <v>2-Ethyl-4-methyl-1-pentanol</v>
          </cell>
        </row>
        <row r="716">
          <cell r="B716" t="str">
            <v>2-Ethyl-6-methylaniline</v>
          </cell>
        </row>
        <row r="717">
          <cell r="B717" t="str">
            <v>2-Ethyl-m-xylene</v>
          </cell>
        </row>
        <row r="718">
          <cell r="B718" t="str">
            <v>2-Ethyl-p-xylene</v>
          </cell>
        </row>
        <row r="719">
          <cell r="B719" t="str">
            <v>2-Ethylhexanoic acid</v>
          </cell>
        </row>
        <row r="720">
          <cell r="B720" t="str">
            <v>2-Ethylhexanol</v>
          </cell>
        </row>
        <row r="721">
          <cell r="B721" t="str">
            <v>2-Ethylhexyl diphenyl phosphate</v>
          </cell>
        </row>
        <row r="722">
          <cell r="B722" t="str">
            <v>2-Ethylnaphthalene</v>
          </cell>
        </row>
        <row r="723">
          <cell r="B723" t="str">
            <v>2-Fluoro-4-nitrophenol potassium salt</v>
          </cell>
        </row>
        <row r="724">
          <cell r="B724" t="str">
            <v>2-Fluoro-6-nitrophenol</v>
          </cell>
        </row>
        <row r="725">
          <cell r="B725" t="str">
            <v>2-Fluorobiphenyl</v>
          </cell>
        </row>
        <row r="726">
          <cell r="B726" t="str">
            <v>2-Heptanone</v>
          </cell>
        </row>
        <row r="727">
          <cell r="B727" t="str">
            <v>2-Hexanol</v>
          </cell>
        </row>
        <row r="728">
          <cell r="B728" t="str">
            <v>2-Hexanone</v>
          </cell>
        </row>
        <row r="729">
          <cell r="B729" t="str">
            <v>2-Hydroxy-4-methoxybenzophenone</v>
          </cell>
        </row>
        <row r="730">
          <cell r="B730" t="str">
            <v>2-Hydroxyatrazine</v>
          </cell>
        </row>
        <row r="731">
          <cell r="B731" t="str">
            <v>2-Isopropylnaphthalene</v>
          </cell>
        </row>
        <row r="732">
          <cell r="B732" t="str">
            <v>2-Methoxyethanol</v>
          </cell>
        </row>
        <row r="733">
          <cell r="B733" t="str">
            <v>2-Methyl-1,3-dioxolane</v>
          </cell>
        </row>
        <row r="734">
          <cell r="B734" t="str">
            <v>2-Methyl-1,3-pentanediol</v>
          </cell>
        </row>
        <row r="735">
          <cell r="B735" t="str">
            <v>2-Methyl-1-butanol</v>
          </cell>
        </row>
        <row r="736">
          <cell r="B736" t="str">
            <v>2-Methyl-1-phenyl-1-butene</v>
          </cell>
        </row>
        <row r="737">
          <cell r="B737" t="str">
            <v>2-Methyl-2-butanol</v>
          </cell>
        </row>
        <row r="738">
          <cell r="B738" t="str">
            <v>2-Methyl-3-butyn-2-ol</v>
          </cell>
        </row>
        <row r="739">
          <cell r="B739" t="str">
            <v>2-Methyl-3-nitroaniline</v>
          </cell>
        </row>
        <row r="740">
          <cell r="B740" t="str">
            <v>2-Methyl-3-pentanol</v>
          </cell>
        </row>
        <row r="741">
          <cell r="B741" t="str">
            <v>2-Methyl-3-pentanone</v>
          </cell>
        </row>
        <row r="742">
          <cell r="B742" t="str">
            <v>2-Methyl-4-octanone</v>
          </cell>
        </row>
        <row r="743">
          <cell r="B743" t="str">
            <v>2-Methyl-5-nitroaniline</v>
          </cell>
        </row>
        <row r="744">
          <cell r="B744" t="str">
            <v>2-methyl-Pentanal</v>
          </cell>
        </row>
        <row r="745">
          <cell r="B745" t="str">
            <v>2-Methylanthracene</v>
          </cell>
        </row>
        <row r="746">
          <cell r="B746" t="str">
            <v>2-Methylbiphenyl</v>
          </cell>
        </row>
        <row r="747">
          <cell r="B747" t="str">
            <v>2-Methylbutanal</v>
          </cell>
        </row>
        <row r="748">
          <cell r="B748" t="str">
            <v>2-Methylbutane</v>
          </cell>
        </row>
        <row r="749">
          <cell r="B749" t="str">
            <v>2-Methylcyclohexanone</v>
          </cell>
        </row>
        <row r="750">
          <cell r="B750" t="str">
            <v>2-Methylcyclopentanone</v>
          </cell>
        </row>
        <row r="751">
          <cell r="B751" t="str">
            <v>2-Methyldecane</v>
          </cell>
        </row>
        <row r="752">
          <cell r="B752" t="str">
            <v>2-Methyldibenzothiophene</v>
          </cell>
        </row>
        <row r="753">
          <cell r="B753" t="str">
            <v>2-Methyldibenzothiophenes/3-Methyldibenzothiophenes</v>
          </cell>
        </row>
        <row r="754">
          <cell r="B754" t="str">
            <v>2-Methyleicosane</v>
          </cell>
        </row>
        <row r="755">
          <cell r="B755" t="str">
            <v>2-Methylfluoranthene</v>
          </cell>
        </row>
        <row r="756">
          <cell r="B756" t="str">
            <v>2-Methylfluorene</v>
          </cell>
        </row>
        <row r="757">
          <cell r="B757" t="str">
            <v>2-Methylfuran</v>
          </cell>
        </row>
        <row r="758">
          <cell r="B758" t="str">
            <v>2-Methylhexane</v>
          </cell>
        </row>
        <row r="759">
          <cell r="B759" t="str">
            <v>2-Methylisoborneol</v>
          </cell>
        </row>
        <row r="760">
          <cell r="B760" t="str">
            <v>2-Methylnaphthalene</v>
          </cell>
        </row>
        <row r="761">
          <cell r="B761" t="str">
            <v>2-Methylnaphthalene-D10</v>
          </cell>
        </row>
        <row r="762">
          <cell r="B762" t="str">
            <v>2-Methylpentane</v>
          </cell>
        </row>
        <row r="763">
          <cell r="B763" t="str">
            <v>2-Methylphenanthrene</v>
          </cell>
        </row>
        <row r="764">
          <cell r="B764" t="str">
            <v>2-Methylpyrene</v>
          </cell>
        </row>
        <row r="765">
          <cell r="B765" t="str">
            <v>2-Methylpyridine</v>
          </cell>
        </row>
        <row r="766">
          <cell r="B766" t="str">
            <v>2-Methyltetradecane</v>
          </cell>
        </row>
        <row r="767">
          <cell r="B767" t="str">
            <v>2-MOBDE</v>
          </cell>
        </row>
        <row r="768">
          <cell r="B768" t="str">
            <v>2-Naphthalenamine</v>
          </cell>
        </row>
        <row r="769">
          <cell r="B769" t="str">
            <v>2-Nitro-1,1-bis(p-chlorophenyl)propane</v>
          </cell>
        </row>
        <row r="770">
          <cell r="B770" t="str">
            <v>2-Nitro-M-Xylene</v>
          </cell>
        </row>
        <row r="771">
          <cell r="B771" t="str">
            <v>2-Nitrodiphenylamine</v>
          </cell>
        </row>
        <row r="772">
          <cell r="B772" t="str">
            <v>2-Nitropropane</v>
          </cell>
        </row>
        <row r="773">
          <cell r="B773" t="str">
            <v>2-Pentanol</v>
          </cell>
        </row>
        <row r="774">
          <cell r="B774" t="str">
            <v>2-Pentanone</v>
          </cell>
        </row>
        <row r="775">
          <cell r="B775" t="str">
            <v>2-Pentene</v>
          </cell>
        </row>
        <row r="776">
          <cell r="B776" t="str">
            <v>2-Pentene, 2,4,4-trimethyl-</v>
          </cell>
        </row>
        <row r="777">
          <cell r="B777" t="str">
            <v>2-Phenyl-2-propanol</v>
          </cell>
        </row>
        <row r="778">
          <cell r="B778" t="str">
            <v>2-Phenyldecane</v>
          </cell>
        </row>
        <row r="779">
          <cell r="B779" t="str">
            <v>2-Phenyldodecane</v>
          </cell>
        </row>
        <row r="780">
          <cell r="B780" t="str">
            <v>2-Phenylnaphthalene</v>
          </cell>
        </row>
        <row r="781">
          <cell r="B781" t="str">
            <v>2-Phenylphenol</v>
          </cell>
        </row>
        <row r="782">
          <cell r="B782" t="str">
            <v>2-Phenyltetradecane</v>
          </cell>
        </row>
        <row r="783">
          <cell r="B783" t="str">
            <v>2-Phenyltridecane</v>
          </cell>
        </row>
        <row r="784">
          <cell r="B784" t="str">
            <v>2-Phenylundecane</v>
          </cell>
        </row>
        <row r="785">
          <cell r="B785" t="str">
            <v>2-Piperidinecarboxylic acid</v>
          </cell>
        </row>
        <row r="786">
          <cell r="B786" t="str">
            <v>2-Piperidone</v>
          </cell>
        </row>
        <row r="787">
          <cell r="B787" t="str">
            <v>2-Propanone, 1-cyclohexyl-</v>
          </cell>
        </row>
        <row r="788">
          <cell r="B788" t="str">
            <v>2-Propen-1-ol</v>
          </cell>
        </row>
        <row r="789">
          <cell r="B789" t="str">
            <v>2-Propen-1-one, 1-cyclopropyl-</v>
          </cell>
        </row>
        <row r="790">
          <cell r="B790" t="str">
            <v>2-tert-Butylthiophene</v>
          </cell>
        </row>
        <row r="791">
          <cell r="B791" t="str">
            <v>2-Thiophenecarboxylic acid</v>
          </cell>
        </row>
        <row r="792">
          <cell r="B792" t="str">
            <v>2-Thiophenemethylamine</v>
          </cell>
        </row>
        <row r="793">
          <cell r="B793" t="str">
            <v>2-[(2-Ethyl-6-methylphenyl)-amino]-1-propanol</v>
          </cell>
        </row>
        <row r="794">
          <cell r="B794" t="str">
            <v>2-[2-[2-[2-[2-[4-(1,1,3,3-Tetramethylbutyl)phenoxy]ethoxy]ethoxy]ethoxy]ethoxy]ethanol</v>
          </cell>
        </row>
        <row r="795">
          <cell r="B795" t="str">
            <v>2-[2-[2-[2-[4-(1,1,3,3-Tetramethylbutyl)phenoxy]ethoxy]ethoxy]ethoxy]ethanol</v>
          </cell>
        </row>
        <row r="796">
          <cell r="B796" t="str">
            <v>2-[2-[2-[4-(1,1,3,3-Tetramethylbutyl)phenoxy]ethoxy]ethoxy]ethanol</v>
          </cell>
        </row>
        <row r="797">
          <cell r="B797" t="str">
            <v>2-[2-[4-(1,1,3,3-Tetramethylbutyl)phenoxy]ethoxy]ethanol</v>
          </cell>
        </row>
        <row r="798">
          <cell r="B798" t="str">
            <v>2-[4-(1,1,3,3-Tetramethylbutyl)phenoxy]ethanol</v>
          </cell>
        </row>
        <row r="799">
          <cell r="B799" t="str">
            <v>3,3',4,4',5,5'-Hexachlorobiphenyl</v>
          </cell>
        </row>
        <row r="800">
          <cell r="B800" t="str">
            <v>3,3',4,4',5-PEBDE</v>
          </cell>
        </row>
        <row r="801">
          <cell r="B801" t="str">
            <v>3,3',4,4',5-Pentachlorobiphenyl</v>
          </cell>
        </row>
        <row r="802">
          <cell r="B802" t="str">
            <v>3,3',4,4'-TEBDE</v>
          </cell>
        </row>
        <row r="803">
          <cell r="B803" t="str">
            <v>3,3',4,4'-Tetrachlorobiphenyl</v>
          </cell>
        </row>
        <row r="804">
          <cell r="B804" t="str">
            <v>3,3',4,5'-TEBDE</v>
          </cell>
        </row>
        <row r="805">
          <cell r="B805" t="str">
            <v>3,3',4,5'-Tetrachlorobiphenyl</v>
          </cell>
        </row>
        <row r="806">
          <cell r="B806" t="str">
            <v>3,3',4,5,5'-Pentachlorobiphenyl</v>
          </cell>
        </row>
        <row r="807">
          <cell r="B807" t="str">
            <v>3,3',4,5-Tetrachlorobiphenyl</v>
          </cell>
        </row>
        <row r="808">
          <cell r="B808" t="str">
            <v>3,3',4-TRBDE</v>
          </cell>
        </row>
        <row r="809">
          <cell r="B809" t="str">
            <v>3,3',4-Trichlorobiphenyl</v>
          </cell>
        </row>
        <row r="810">
          <cell r="B810" t="str">
            <v>3,3',5,5'-Tetrachlorobiphenyl</v>
          </cell>
        </row>
        <row r="811">
          <cell r="B811" t="str">
            <v>3,3',5-Trichlorobiphenyl</v>
          </cell>
        </row>
        <row r="812">
          <cell r="B812" t="str">
            <v>3,3'-DIBDE***retired***use 3,3'-Dibromodiphenyl ether</v>
          </cell>
        </row>
        <row r="813">
          <cell r="B813" t="str">
            <v>3,3'-Dibromodiphenyl ether</v>
          </cell>
        </row>
        <row r="814">
          <cell r="B814" t="str">
            <v>3,3'-Dichlorobenzidine</v>
          </cell>
        </row>
        <row r="815">
          <cell r="B815" t="str">
            <v>3,3'-Dichlorobenzophenone</v>
          </cell>
        </row>
        <row r="816">
          <cell r="B816" t="str">
            <v>3,3'-Dichlorobiphenyl</v>
          </cell>
        </row>
        <row r="817">
          <cell r="B817" t="str">
            <v>3,3'-Dimethoxybenzidine</v>
          </cell>
        </row>
        <row r="818">
          <cell r="B818" t="str">
            <v>3,3'-Dimethylbenzidine</v>
          </cell>
        </row>
        <row r="819">
          <cell r="B819" t="str">
            <v>3,3-Dimethyl-1-butanol</v>
          </cell>
        </row>
        <row r="820">
          <cell r="B820" t="str">
            <v>3,3-Dimethylhexane</v>
          </cell>
        </row>
        <row r="821">
          <cell r="B821" t="str">
            <v>3,4',5-Trichlorobiphenyl</v>
          </cell>
        </row>
        <row r="822">
          <cell r="B822" t="str">
            <v>3,4'-DIBDE</v>
          </cell>
        </row>
        <row r="823">
          <cell r="B823" t="str">
            <v>3,4'-Dichlorobiphenyl</v>
          </cell>
        </row>
        <row r="824">
          <cell r="B824" t="str">
            <v>3,4,4',5-Tetrachlorobiphenyl</v>
          </cell>
        </row>
        <row r="825">
          <cell r="B825" t="str">
            <v>3,4,4'-TRBDE</v>
          </cell>
        </row>
        <row r="826">
          <cell r="B826" t="str">
            <v>3,4,4'-Trichlorobiphenyl</v>
          </cell>
        </row>
        <row r="827">
          <cell r="B827" t="str">
            <v>3,4,5-Trichlorobiphenyl</v>
          </cell>
        </row>
        <row r="828">
          <cell r="B828" t="str">
            <v>3,4,5-Trichlorocatechol</v>
          </cell>
        </row>
        <row r="829">
          <cell r="B829" t="str">
            <v>3,4,5-Trichloroguaiacol</v>
          </cell>
        </row>
        <row r="830">
          <cell r="B830" t="str">
            <v>3,4,6-Trichloroguaiacol</v>
          </cell>
        </row>
        <row r="831">
          <cell r="B831" t="str">
            <v>3,4-DIBDE</v>
          </cell>
        </row>
        <row r="832">
          <cell r="B832" t="str">
            <v>3,4-Dichloroaniline</v>
          </cell>
        </row>
        <row r="833">
          <cell r="B833" t="str">
            <v>3,4-Dichlorobiphenyl</v>
          </cell>
        </row>
        <row r="834">
          <cell r="B834" t="str">
            <v>3,4-Dichloroguaiacol</v>
          </cell>
        </row>
        <row r="835">
          <cell r="B835" t="str">
            <v>3,4-Dichlorophenol</v>
          </cell>
        </row>
        <row r="836">
          <cell r="B836" t="str">
            <v>3,4-Dichlorophenyl isocyanate</v>
          </cell>
        </row>
        <row r="837">
          <cell r="B837" t="str">
            <v>3,4-Dimethylbenzoic acid</v>
          </cell>
        </row>
        <row r="838">
          <cell r="B838" t="str">
            <v>3,4-Dimethylhexane</v>
          </cell>
        </row>
        <row r="839">
          <cell r="B839" t="str">
            <v>3,4-Dimethylphenol</v>
          </cell>
        </row>
        <row r="840">
          <cell r="B840" t="str">
            <v>3,5-Dichloroaniline</v>
          </cell>
        </row>
        <row r="841">
          <cell r="B841" t="str">
            <v>3,5-Dichlorobenzoic acid</v>
          </cell>
        </row>
        <row r="842">
          <cell r="B842" t="str">
            <v>3,5-Dichlorobiphenyl</v>
          </cell>
        </row>
        <row r="843">
          <cell r="B843" t="str">
            <v>3,5-Dichlorophenol</v>
          </cell>
        </row>
        <row r="844">
          <cell r="B844" t="str">
            <v>3,5-Dimethylphenol</v>
          </cell>
        </row>
        <row r="845">
          <cell r="B845" t="str">
            <v>3,5-Dinitroaniline</v>
          </cell>
        </row>
        <row r="846">
          <cell r="B846" t="str">
            <v>3,6-Dimethylphenanthrene</v>
          </cell>
        </row>
        <row r="847">
          <cell r="B847" t="str">
            <v>3-(Chloromethyl)pyridine Hydrochloride</v>
          </cell>
        </row>
        <row r="848">
          <cell r="B848" t="str">
            <v>3-Carboxy mefenamic acid</v>
          </cell>
        </row>
        <row r="849">
          <cell r="B849" t="str">
            <v>3-Chloro-4-methylaniline</v>
          </cell>
        </row>
        <row r="850">
          <cell r="B850" t="str">
            <v>3-Chlorobenzaldehyde</v>
          </cell>
        </row>
        <row r="851">
          <cell r="B851" t="str">
            <v>3-Chlorobicyclo[3.2.1]oct-2-ene</v>
          </cell>
        </row>
        <row r="852">
          <cell r="B852" t="str">
            <v>3-Chlorobiphenyl</v>
          </cell>
        </row>
        <row r="853">
          <cell r="B853" t="str">
            <v>3-Cyclohexene-1-carboxylic acid</v>
          </cell>
        </row>
        <row r="854">
          <cell r="B854" t="str">
            <v>3-Fluoro-4-nitrophenol</v>
          </cell>
        </row>
        <row r="855">
          <cell r="B855" t="str">
            <v>3-Heptene, 2,2,4,6,6-pentamethyl-</v>
          </cell>
        </row>
        <row r="856">
          <cell r="B856" t="str">
            <v>3-Hexen-2-one, 5-methyl-</v>
          </cell>
        </row>
        <row r="857">
          <cell r="B857" t="str">
            <v>3-Hexene-2,5-dione</v>
          </cell>
        </row>
        <row r="858">
          <cell r="B858" t="str">
            <v>3-Hydroxycarbofuran</v>
          </cell>
        </row>
        <row r="859">
          <cell r="B859" t="str">
            <v>3-Ketocarbofuran</v>
          </cell>
        </row>
        <row r="860">
          <cell r="B860" t="str">
            <v>3-Methyl decane</v>
          </cell>
        </row>
        <row r="861">
          <cell r="B861" t="str">
            <v>3-Methyl-1-butanol</v>
          </cell>
        </row>
        <row r="862">
          <cell r="B862" t="str">
            <v>3-Methyl-1-indanone</v>
          </cell>
        </row>
        <row r="863">
          <cell r="B863" t="str">
            <v>3-Methyl-2-pentanone</v>
          </cell>
        </row>
        <row r="864">
          <cell r="B864" t="str">
            <v>3-Methylbiphenyl</v>
          </cell>
        </row>
        <row r="865">
          <cell r="B865" t="str">
            <v>3-Methylcholanthrene</v>
          </cell>
        </row>
        <row r="866">
          <cell r="B866" t="str">
            <v>3-Methyldibenzothiophene</v>
          </cell>
        </row>
        <row r="867">
          <cell r="B867" t="str">
            <v>3-Methylfluoranthene/Benzo[a]fluorene</v>
          </cell>
        </row>
        <row r="868">
          <cell r="B868" t="str">
            <v>3-Methylhexane</v>
          </cell>
        </row>
        <row r="869">
          <cell r="B869" t="str">
            <v>3-Methylindole</v>
          </cell>
        </row>
        <row r="870">
          <cell r="B870" t="str">
            <v>3-Methylnonane</v>
          </cell>
        </row>
        <row r="871">
          <cell r="B871" t="str">
            <v>3-Methylpentane</v>
          </cell>
        </row>
        <row r="872">
          <cell r="B872" t="str">
            <v>3-Methylphenanthrene</v>
          </cell>
        </row>
        <row r="873">
          <cell r="B873" t="str">
            <v>3-Methylphenol/4-Methylphenol coelution</v>
          </cell>
        </row>
        <row r="874">
          <cell r="B874" t="str">
            <v>3-Methylsalicylic acid</v>
          </cell>
        </row>
        <row r="875">
          <cell r="B875" t="str">
            <v>3-MOBDE</v>
          </cell>
        </row>
        <row r="876">
          <cell r="B876" t="str">
            <v>3-Nitrofluoranthene</v>
          </cell>
        </row>
        <row r="877">
          <cell r="B877" t="str">
            <v>3-Pentanol, 3-ethyl-</v>
          </cell>
        </row>
        <row r="878">
          <cell r="B878" t="str">
            <v>3-Phenoxybenzenemethanol</v>
          </cell>
        </row>
        <row r="879">
          <cell r="B879" t="str">
            <v>3-Phenyldecane</v>
          </cell>
        </row>
        <row r="880">
          <cell r="B880" t="str">
            <v>3-Phenyltetradecane</v>
          </cell>
        </row>
        <row r="881">
          <cell r="B881" t="str">
            <v>3-Phenyltridecane</v>
          </cell>
        </row>
        <row r="882">
          <cell r="B882" t="str">
            <v>3-Phenylundecane</v>
          </cell>
        </row>
        <row r="883">
          <cell r="B883" t="str">
            <v>3-Trifluoromethyl-4-nitrophenol</v>
          </cell>
        </row>
        <row r="884">
          <cell r="B884" t="str">
            <v>4(3H)-Quinazolinone, 2-methyl-3-(2-methylphenyl)-</v>
          </cell>
        </row>
        <row r="885">
          <cell r="B885" t="str">
            <v>4,4'-DDE-D8</v>
          </cell>
        </row>
        <row r="886">
          <cell r="B886" t="str">
            <v>4,4'-Dibromo-2,2',3,3',5,5',6,6'-octafluorobiphenyl</v>
          </cell>
        </row>
        <row r="887">
          <cell r="B887" t="str">
            <v>4,4'-Dichlorobenzil</v>
          </cell>
        </row>
        <row r="888">
          <cell r="B888" t="str">
            <v>4,4'-Dichlorobiphenyl</v>
          </cell>
        </row>
        <row r="889">
          <cell r="B889" t="str">
            <v>4,4'-Isopropylidenediphenol</v>
          </cell>
        </row>
        <row r="890">
          <cell r="B890" t="str">
            <v>4,4'-Methylenebis(2-chloroaniline)</v>
          </cell>
        </row>
        <row r="891">
          <cell r="B891" t="str">
            <v>4,4'-Oxydianiline</v>
          </cell>
        </row>
        <row r="892">
          <cell r="B892" t="str">
            <v>4,4-Dimethyl-1,3-dioxane</v>
          </cell>
        </row>
        <row r="893">
          <cell r="B893" t="str">
            <v>4,5,6-Trichloroguaiacol</v>
          </cell>
        </row>
        <row r="894">
          <cell r="B894" t="str">
            <v>4,5-Dichlorocatechol</v>
          </cell>
        </row>
        <row r="895">
          <cell r="B895" t="str">
            <v>4,5-Dimethyl-1,2-dithiol-3-one</v>
          </cell>
        </row>
        <row r="896">
          <cell r="B896" t="str">
            <v>4,5-dimethyl-Phenanthrene</v>
          </cell>
        </row>
        <row r="897">
          <cell r="B897" t="str">
            <v>4,6-Dichloro-o-cresol</v>
          </cell>
        </row>
        <row r="898">
          <cell r="B898" t="str">
            <v>4,6-Dichloroguaiacol</v>
          </cell>
        </row>
        <row r="899">
          <cell r="B899" t="str">
            <v>4,6-Dimethyldibenzothiophene</v>
          </cell>
        </row>
        <row r="900">
          <cell r="B900" t="str">
            <v>4,6-Dimethyldodecane</v>
          </cell>
        </row>
        <row r="901">
          <cell r="B901" t="str">
            <v>4,6-Dimethylindan</v>
          </cell>
        </row>
        <row r="902">
          <cell r="B902" t="str">
            <v>4,6-Dinitro-o-cresol</v>
          </cell>
        </row>
        <row r="903">
          <cell r="B903" t="str">
            <v>4,7-Dimethylindan</v>
          </cell>
        </row>
        <row r="904">
          <cell r="B904" t="str">
            <v>4-(2-phenylethenyl)aniline</v>
          </cell>
        </row>
        <row r="905">
          <cell r="B905" t="str">
            <v>4-(Hydroxymethyl) pendimethalin</v>
          </cell>
        </row>
        <row r="906">
          <cell r="B906" t="str">
            <v>4-Amino-2,6-dinitrotoluene</v>
          </cell>
        </row>
        <row r="907">
          <cell r="B907" t="str">
            <v>4-Aminobiphenyl</v>
          </cell>
        </row>
        <row r="908">
          <cell r="B908" t="str">
            <v>4-Aminopyridine</v>
          </cell>
        </row>
        <row r="909">
          <cell r="B909" t="str">
            <v>4-Androstenedione</v>
          </cell>
        </row>
        <row r="910">
          <cell r="B910" t="str">
            <v>4-Bromo-3,5-dimethylphenyl N-Methylcarbamate</v>
          </cell>
        </row>
        <row r="911">
          <cell r="B911" t="str">
            <v>4-Chloro-2-methylphenol</v>
          </cell>
        </row>
        <row r="912">
          <cell r="B912" t="str">
            <v>4-Chloro-3,5-dimethylphenol</v>
          </cell>
        </row>
        <row r="913">
          <cell r="B913" t="str">
            <v>4-Chlorobiphenyl</v>
          </cell>
        </row>
        <row r="914">
          <cell r="B914" t="str">
            <v>4-Chlorophenyl ether</v>
          </cell>
        </row>
        <row r="915">
          <cell r="B915" t="str">
            <v>4-Dimethylaminoazobenzene</v>
          </cell>
        </row>
        <row r="916">
          <cell r="B916" t="str">
            <v>4-Epianhydrochlortetracycline</v>
          </cell>
        </row>
        <row r="917">
          <cell r="B917" t="str">
            <v>4-Epianhydrotetracycline</v>
          </cell>
        </row>
        <row r="918">
          <cell r="B918" t="str">
            <v>4-Ethyl-4H-1,2,4-triazole-3-amine</v>
          </cell>
        </row>
        <row r="919">
          <cell r="B919" t="str">
            <v>4-Ethylresorcinol</v>
          </cell>
        </row>
        <row r="920">
          <cell r="B920" t="str">
            <v>4-Fluoro-2-nitrophenol</v>
          </cell>
        </row>
        <row r="921">
          <cell r="B921" t="str">
            <v>4-Hydroxy-4-methyl-2-pentanone</v>
          </cell>
        </row>
        <row r="922">
          <cell r="B922" t="str">
            <v>4-Hydroxybenzotriazole</v>
          </cell>
        </row>
        <row r="923">
          <cell r="B923" t="str">
            <v>4-Methyl-1,3-dioxolane</v>
          </cell>
        </row>
        <row r="924">
          <cell r="B924" t="str">
            <v>4-Methyl-2-pentanol</v>
          </cell>
        </row>
        <row r="925">
          <cell r="B925" t="str">
            <v>4-Methyl-2-pentene</v>
          </cell>
        </row>
        <row r="926">
          <cell r="B926" t="str">
            <v>4-Methyl-3-nitroaniline</v>
          </cell>
        </row>
        <row r="927">
          <cell r="B927" t="str">
            <v>4-Methylbenzotriazole</v>
          </cell>
        </row>
        <row r="928">
          <cell r="B928" t="str">
            <v>4-Methylchrysene</v>
          </cell>
        </row>
        <row r="929">
          <cell r="B929" t="str">
            <v>4-Methyldecane</v>
          </cell>
        </row>
        <row r="930">
          <cell r="B930" t="str">
            <v>4-Methyldibenzofuran</v>
          </cell>
        </row>
        <row r="931">
          <cell r="B931" t="str">
            <v>4-Methylindan</v>
          </cell>
        </row>
        <row r="932">
          <cell r="B932" t="str">
            <v>4-Methylphenanthrene</v>
          </cell>
        </row>
        <row r="933">
          <cell r="B933" t="str">
            <v>4-Methylphenol-d8</v>
          </cell>
        </row>
        <row r="934">
          <cell r="B934" t="str">
            <v>4-MUB-a-D-galactoside</v>
          </cell>
        </row>
        <row r="935">
          <cell r="B935" t="str">
            <v>4-MUB-a-D-glucoside</v>
          </cell>
        </row>
        <row r="936">
          <cell r="B936" t="str">
            <v>4-MUB-b-D-galactoside</v>
          </cell>
        </row>
        <row r="937">
          <cell r="B937" t="str">
            <v>4-MUB-b-D-glucoside</v>
          </cell>
        </row>
        <row r="938">
          <cell r="B938" t="str">
            <v>4-MUB-b-D-xylopyranoside</v>
          </cell>
        </row>
        <row r="939">
          <cell r="B939" t="str">
            <v>4-MUB-N-acetyl-b-glucosaminide</v>
          </cell>
        </row>
        <row r="940">
          <cell r="B940" t="str">
            <v>4-MUB-phosphate</v>
          </cell>
        </row>
        <row r="941">
          <cell r="B941" t="str">
            <v>4-MUB-sulfate</v>
          </cell>
        </row>
        <row r="942">
          <cell r="B942" t="str">
            <v>4-Nitrobiphenyl</v>
          </cell>
        </row>
        <row r="943">
          <cell r="B943" t="str">
            <v>4-Penten-2-ol</v>
          </cell>
        </row>
        <row r="944">
          <cell r="B944" t="str">
            <v>4-Phenylbutyric acid</v>
          </cell>
        </row>
        <row r="945">
          <cell r="B945" t="str">
            <v>4-Phenyldecane</v>
          </cell>
        </row>
        <row r="946">
          <cell r="B946" t="str">
            <v>4-Phenyldodecane</v>
          </cell>
        </row>
        <row r="947">
          <cell r="B947" t="str">
            <v>4-Phenylpyridine</v>
          </cell>
        </row>
        <row r="948">
          <cell r="B948" t="str">
            <v>4-Phenyltetradecane</v>
          </cell>
        </row>
        <row r="949">
          <cell r="B949" t="str">
            <v>4-Phenyltridecane</v>
          </cell>
        </row>
        <row r="950">
          <cell r="B950" t="str">
            <v>4-Phenylundecane</v>
          </cell>
        </row>
        <row r="951">
          <cell r="B951" t="str">
            <v>4-Terphenyl-d14***retired***use p-Terphenyl-d14</v>
          </cell>
        </row>
        <row r="952">
          <cell r="B952" t="str">
            <v>4H-1-Benzopyran-4-one, 5,7-dihydroxy-3-(4-hydroxyphenyl)-</v>
          </cell>
        </row>
        <row r="953">
          <cell r="B953" t="str">
            <v>4H-1-Benzopyran-4-one, 5,7-dihydroxy-3-(4-methoxyphenyl)-</v>
          </cell>
        </row>
        <row r="954">
          <cell r="B954" t="str">
            <v>4H-Cyclopenta[def]phenanthrene</v>
          </cell>
        </row>
        <row r="955">
          <cell r="B955" t="str">
            <v>5,6-Dibutyl-5,6-bis(4-tert-butylphenyl)decane</v>
          </cell>
        </row>
        <row r="956">
          <cell r="B956" t="str">
            <v>5,6-Dimethylbenzotriazole</v>
          </cell>
        </row>
        <row r="957">
          <cell r="B957" t="str">
            <v>5,9-Dimethylchrysene</v>
          </cell>
        </row>
        <row r="958">
          <cell r="B958" t="str">
            <v>5-Amino-1-[2,6-dichloro-4-(trifluoromethyl)phenyl]-4-[(trifluoromethyl)thio]pyrazole-3-carbonitrile</v>
          </cell>
        </row>
        <row r="959">
          <cell r="B959" t="str">
            <v>5-Chloro-2-methylaniline</v>
          </cell>
        </row>
        <row r="960">
          <cell r="B960" t="str">
            <v>5-Hexen-2-one</v>
          </cell>
        </row>
        <row r="961">
          <cell r="B961" t="str">
            <v>5-Hexen-2-one, 5-methyl-</v>
          </cell>
        </row>
        <row r="962">
          <cell r="B962" t="str">
            <v>5-Hydroxydicamba</v>
          </cell>
        </row>
        <row r="963">
          <cell r="B963" t="str">
            <v>5-Hydroxyimidacloprid</v>
          </cell>
        </row>
        <row r="964">
          <cell r="B964" t="str">
            <v>5-Methylchrysene</v>
          </cell>
        </row>
        <row r="965">
          <cell r="B965" t="str">
            <v>5-Methylchrysene/6-Methylchrysene</v>
          </cell>
        </row>
        <row r="966">
          <cell r="B966" t="str">
            <v>5-Methylindan</v>
          </cell>
        </row>
        <row r="967">
          <cell r="B967" t="str">
            <v>5-Nitro-o-anisidine</v>
          </cell>
        </row>
        <row r="968">
          <cell r="B968" t="str">
            <v>5-Nitroacenaphthene</v>
          </cell>
        </row>
        <row r="969">
          <cell r="B969" t="str">
            <v>5-Nitrovanillin</v>
          </cell>
        </row>
        <row r="970">
          <cell r="B970" t="str">
            <v>5-Phenyldecane</v>
          </cell>
        </row>
        <row r="971">
          <cell r="B971" t="str">
            <v>5-Phenyldodecane</v>
          </cell>
        </row>
        <row r="972">
          <cell r="B972" t="str">
            <v>5-Phenyltetradecane</v>
          </cell>
        </row>
        <row r="973">
          <cell r="B973" t="str">
            <v>5-Phenyltridecane</v>
          </cell>
        </row>
        <row r="974">
          <cell r="B974" t="str">
            <v>5-Phenylundecane</v>
          </cell>
        </row>
        <row r="975">
          <cell r="B975" t="str">
            <v>5-Tolyltriazole</v>
          </cell>
        </row>
        <row r="976">
          <cell r="B976" t="str">
            <v>6-Acetyl-1,1,2,4,4,7-hexamethyltetralin</v>
          </cell>
        </row>
        <row r="977">
          <cell r="B977" t="str">
            <v>6-Acetylmorphine</v>
          </cell>
        </row>
        <row r="978">
          <cell r="B978" t="str">
            <v>6-Methyltridecane</v>
          </cell>
        </row>
        <row r="979">
          <cell r="B979" t="str">
            <v>6-Phenyldodecane</v>
          </cell>
        </row>
        <row r="980">
          <cell r="B980" t="str">
            <v>6-Phenyltetradecane</v>
          </cell>
        </row>
        <row r="981">
          <cell r="B981" t="str">
            <v>6-Phenyltridecane</v>
          </cell>
        </row>
        <row r="982">
          <cell r="B982" t="str">
            <v>6-Phenylundecane</v>
          </cell>
        </row>
        <row r="983">
          <cell r="B983" t="str">
            <v>7,12-Dimethylbenz[a]anthracene</v>
          </cell>
        </row>
        <row r="984">
          <cell r="B984" t="str">
            <v>7-Hydroxyquetiapine</v>
          </cell>
        </row>
        <row r="985">
          <cell r="B985" t="str">
            <v>7-Methylbenzo[a]pyrene</v>
          </cell>
        </row>
        <row r="986">
          <cell r="B986" t="str">
            <v>7-Phenyltetradecane</v>
          </cell>
        </row>
        <row r="987">
          <cell r="B987" t="str">
            <v>7-Phenyltetradecane + 6-phenyltridecane mix</v>
          </cell>
        </row>
        <row r="988">
          <cell r="B988" t="str">
            <v>9,10-Dichlorostearic Acid</v>
          </cell>
        </row>
        <row r="989">
          <cell r="B989" t="str">
            <v>9,10-Dimethylanthracene</v>
          </cell>
        </row>
        <row r="990">
          <cell r="B990" t="str">
            <v>9,10-Diphenylanthracene</v>
          </cell>
        </row>
        <row r="991">
          <cell r="B991" t="str">
            <v>9-ethyl-9-borabicyclo[3.3.1]nonane</v>
          </cell>
        </row>
        <row r="992">
          <cell r="B992" t="str">
            <v>9-Hexadecenoic acid</v>
          </cell>
        </row>
        <row r="993">
          <cell r="B993" t="str">
            <v>9-Methylanthracene</v>
          </cell>
        </row>
        <row r="994">
          <cell r="B994" t="str">
            <v>9-Methylphenanthrene</v>
          </cell>
        </row>
        <row r="995">
          <cell r="B995" t="str">
            <v>9-Methylphenanthrene/4-Methylphenanthrene</v>
          </cell>
        </row>
        <row r="996">
          <cell r="B996" t="str">
            <v>9-n-Dodecyl[tetradecahydroanthracene]</v>
          </cell>
        </row>
        <row r="997">
          <cell r="B997" t="str">
            <v>9-Nitroso-9H-carbazole</v>
          </cell>
        </row>
        <row r="998">
          <cell r="B998" t="str">
            <v>9-Octadecenal</v>
          </cell>
        </row>
        <row r="999">
          <cell r="B999" t="str">
            <v>9-Octadecene</v>
          </cell>
        </row>
        <row r="1000">
          <cell r="B1000" t="str">
            <v>a-D-galactosidase (corrected for carbon content)</v>
          </cell>
        </row>
        <row r="1001">
          <cell r="B1001" t="str">
            <v>a-D-glucosidase (corrected for carbon content)</v>
          </cell>
        </row>
        <row r="1002">
          <cell r="B1002" t="str">
            <v>Abacavir</v>
          </cell>
        </row>
        <row r="1003">
          <cell r="B1003" t="str">
            <v>Abamectin</v>
          </cell>
        </row>
        <row r="1004">
          <cell r="B1004" t="str">
            <v>Abietylamine</v>
          </cell>
        </row>
        <row r="1005">
          <cell r="B1005" t="str">
            <v>Absolute Humidity</v>
          </cell>
        </row>
        <row r="1006">
          <cell r="B1006" t="str">
            <v>Acanthamoeba astronyxis***retired***use Acanthamoeba astronyxis (Protozoa)</v>
          </cell>
        </row>
        <row r="1007">
          <cell r="B1007" t="str">
            <v>Acanthamoeba castellanii***retired***use Acanthamoeba castellani (Protozoa)</v>
          </cell>
        </row>
        <row r="1008">
          <cell r="B1008" t="str">
            <v>Acanthamoeba comandoni***retired***use Acanthamoeba comandoni (Protozoa)</v>
          </cell>
        </row>
        <row r="1009">
          <cell r="B1009" t="str">
            <v>Acanthamoeba culbertsoni***retired***use Acanthamoeba culbertson (Protozoa)</v>
          </cell>
        </row>
        <row r="1010">
          <cell r="B1010" t="str">
            <v>Acanthamoeba griffini***retired***use Acanthamoeba griffini (Protozoa)</v>
          </cell>
        </row>
        <row r="1011">
          <cell r="B1011" t="str">
            <v>Acanthamoeba hatchetti***retired***use Acanthamoeba hatchetti (Protozoa)</v>
          </cell>
        </row>
        <row r="1012">
          <cell r="B1012" t="str">
            <v>Acanthamoeba hyalina***retired***use Acanthamoeba hyalina (Protozoa)</v>
          </cell>
        </row>
        <row r="1013">
          <cell r="B1013" t="str">
            <v>Acanthamoeba lenticulata***retired***use Acanthamoeba lenticulata (Protozoa)</v>
          </cell>
        </row>
        <row r="1014">
          <cell r="B1014" t="str">
            <v>Acanthamoeba palestinensis***retired***use Acanthamoeba palestinensis (Protozoa)</v>
          </cell>
        </row>
        <row r="1015">
          <cell r="B1015" t="str">
            <v>Acanthamoeba polyphaga***retired***use Acanthamoeba polyphaga (Protozoa)</v>
          </cell>
        </row>
        <row r="1016">
          <cell r="B1016" t="str">
            <v>Acanthamoeba rhysodes***retired***use Acanthamoeba rhysodes (Protozoa)</v>
          </cell>
        </row>
        <row r="1017">
          <cell r="B1017" t="str">
            <v>Acanthamoeba royreba***retired***use Acanthamoeba royreba (Protozoa)</v>
          </cell>
        </row>
        <row r="1018">
          <cell r="B1018" t="str">
            <v>Acanthamoeba terricola***retired***use Acanthamoeba terricola (Protozoa)</v>
          </cell>
        </row>
        <row r="1019">
          <cell r="B1019" t="str">
            <v>Acanthamoeba tubiashi***retired***use Acanthamoeba tubiashi (Protozoa)</v>
          </cell>
        </row>
        <row r="1020">
          <cell r="B1020" t="str">
            <v>Acanthamoeba***retired***use Acanthamoeba (Protozoa)</v>
          </cell>
        </row>
        <row r="1021">
          <cell r="B1021" t="str">
            <v>Acebutolol</v>
          </cell>
        </row>
        <row r="1022">
          <cell r="B1022" t="str">
            <v>Acenaphthene</v>
          </cell>
        </row>
        <row r="1023">
          <cell r="B1023" t="str">
            <v>Acenaphthene-d10</v>
          </cell>
        </row>
        <row r="1024">
          <cell r="B1024" t="str">
            <v>Acenaphthylene</v>
          </cell>
        </row>
        <row r="1025">
          <cell r="B1025" t="str">
            <v>Acenaphthylene-d8</v>
          </cell>
        </row>
        <row r="1026">
          <cell r="B1026" t="str">
            <v>Acephate</v>
          </cell>
        </row>
        <row r="1027">
          <cell r="B1027" t="str">
            <v>Acequincyl</v>
          </cell>
        </row>
        <row r="1028">
          <cell r="B1028" t="str">
            <v>Acesulfame</v>
          </cell>
        </row>
        <row r="1029">
          <cell r="B1029" t="str">
            <v>Acetaldehyde</v>
          </cell>
        </row>
        <row r="1030">
          <cell r="B1030" t="str">
            <v>Acetaldol</v>
          </cell>
        </row>
        <row r="1031">
          <cell r="B1031" t="str">
            <v>Acetamide</v>
          </cell>
        </row>
        <row r="1032">
          <cell r="B1032" t="str">
            <v>Acetamide, 2-(diethylamino)-N-(2,6-dimethylphenyl)-</v>
          </cell>
        </row>
        <row r="1033">
          <cell r="B1033" t="str">
            <v>Acetamide, N-(aminothioxomethyl)-</v>
          </cell>
        </row>
        <row r="1034">
          <cell r="B1034" t="str">
            <v>Acetaminophen</v>
          </cell>
        </row>
        <row r="1035">
          <cell r="B1035" t="str">
            <v>Acetaminophen-13C2-15N</v>
          </cell>
        </row>
        <row r="1036">
          <cell r="B1036" t="str">
            <v>Acetaminophen-d3</v>
          </cell>
        </row>
        <row r="1037">
          <cell r="B1037" t="str">
            <v>Acetamiprid</v>
          </cell>
        </row>
        <row r="1038">
          <cell r="B1038" t="str">
            <v>Acetic acid</v>
          </cell>
        </row>
        <row r="1039">
          <cell r="B1039" t="str">
            <v>Acetic acid, 2-(4-nonylphenoxy)-</v>
          </cell>
        </row>
        <row r="1040">
          <cell r="B1040" t="str">
            <v>Acetic acid, 2-[2-(4-nonylphenoxy)ethoxy]-</v>
          </cell>
        </row>
        <row r="1041">
          <cell r="B1041" t="str">
            <v>Acetic acid, 2-[2-[2-(4-nonylphenoxy)ethoxy]ethoxy]-</v>
          </cell>
        </row>
        <row r="1042">
          <cell r="B1042" t="str">
            <v>Acetic acid, 2-[2-[2-[2-(4-nonylphenoxy)ethoxy]ethoxy]ethoxy]-</v>
          </cell>
        </row>
        <row r="1043">
          <cell r="B1043" t="str">
            <v>Acetic acid, octadecyl ester</v>
          </cell>
        </row>
        <row r="1044">
          <cell r="B1044" t="str">
            <v>Acetochlor</v>
          </cell>
        </row>
        <row r="1045">
          <cell r="B1045" t="str">
            <v>Acetochlor ESA</v>
          </cell>
        </row>
        <row r="1046">
          <cell r="B1046" t="str">
            <v>Acetochlor OA</v>
          </cell>
        </row>
        <row r="1047">
          <cell r="B1047" t="str">
            <v>Acetone</v>
          </cell>
        </row>
        <row r="1048">
          <cell r="B1048" t="str">
            <v>Acetonitrile</v>
          </cell>
        </row>
        <row r="1049">
          <cell r="B1049" t="str">
            <v>Acetophenone</v>
          </cell>
        </row>
        <row r="1050">
          <cell r="B1050" t="str">
            <v>Acetovanillone</v>
          </cell>
        </row>
        <row r="1051">
          <cell r="B1051" t="str">
            <v>Acetylene</v>
          </cell>
        </row>
        <row r="1052">
          <cell r="B1052" t="str">
            <v>Acibenzolar-S-methyl</v>
          </cell>
        </row>
        <row r="1053">
          <cell r="B1053" t="str">
            <v>Acid - Base Potential</v>
          </cell>
        </row>
        <row r="1054">
          <cell r="B1054" t="str">
            <v>Acid Generation Potential</v>
          </cell>
        </row>
        <row r="1055">
          <cell r="B1055" t="str">
            <v>Acid Neutralization Potential Acidity (ANPA)</v>
          </cell>
        </row>
        <row r="1056">
          <cell r="B1056" t="str">
            <v>Acid Neutralization Potential As %CaCO3</v>
          </cell>
        </row>
        <row r="1057">
          <cell r="B1057" t="str">
            <v>Acid Volatile Sulfides</v>
          </cell>
        </row>
        <row r="1058">
          <cell r="B1058" t="str">
            <v>Acidity</v>
          </cell>
        </row>
        <row r="1059">
          <cell r="B1059" t="str">
            <v>Acidity, hydrogen ion (H+)</v>
          </cell>
        </row>
        <row r="1060">
          <cell r="B1060" t="str">
            <v>Acifluorfen</v>
          </cell>
        </row>
        <row r="1061">
          <cell r="B1061" t="str">
            <v>Acifluorfen, sodium salt</v>
          </cell>
        </row>
        <row r="1062">
          <cell r="B1062" t="str">
            <v>Acinetobacter</v>
          </cell>
        </row>
        <row r="1063">
          <cell r="B1063" t="str">
            <v>Acridine</v>
          </cell>
        </row>
        <row r="1064">
          <cell r="B1064" t="str">
            <v>Acrolein</v>
          </cell>
        </row>
        <row r="1065">
          <cell r="B1065" t="str">
            <v>Acrylamide</v>
          </cell>
        </row>
        <row r="1066">
          <cell r="B1066" t="str">
            <v>Acrylonitrile</v>
          </cell>
        </row>
        <row r="1067">
          <cell r="B1067" t="str">
            <v>Actinium-228</v>
          </cell>
        </row>
        <row r="1068">
          <cell r="B1068" t="str">
            <v>Actinolite Asbestos</v>
          </cell>
        </row>
        <row r="1069">
          <cell r="B1069" t="str">
            <v>Active channel height</v>
          </cell>
        </row>
        <row r="1070">
          <cell r="B1070" t="str">
            <v>Active channel width</v>
          </cell>
        </row>
        <row r="1071">
          <cell r="B1071" t="str">
            <v>Actual Number of Individuals Examined</v>
          </cell>
        </row>
        <row r="1072">
          <cell r="B1072" t="str">
            <v>Actual Number of Individuals Measured</v>
          </cell>
        </row>
        <row r="1073">
          <cell r="B1073" t="str">
            <v>Actual Number of Individuals Weighed</v>
          </cell>
        </row>
        <row r="1074">
          <cell r="B1074" t="str">
            <v>Acyclovir</v>
          </cell>
        </row>
        <row r="1075">
          <cell r="B1075" t="str">
            <v>Adenosine triphosphate</v>
          </cell>
        </row>
        <row r="1076">
          <cell r="B1076" t="str">
            <v>Adjusted gross alpha activity</v>
          </cell>
        </row>
        <row r="1077">
          <cell r="B1077" t="str">
            <v>Aeromonas hydrophila</v>
          </cell>
        </row>
        <row r="1078">
          <cell r="B1078" t="str">
            <v>Aflatoxins</v>
          </cell>
        </row>
        <row r="1079">
          <cell r="B1079" t="str">
            <v>Age</v>
          </cell>
        </row>
        <row r="1080">
          <cell r="B1080" t="str">
            <v>Age, Otoliths (Fish)</v>
          </cell>
        </row>
        <row r="1081">
          <cell r="B1081" t="str">
            <v>Age, Scales (Fish)</v>
          </cell>
        </row>
        <row r="1082">
          <cell r="B1082" t="str">
            <v>Age, Spines (Fish)</v>
          </cell>
        </row>
        <row r="1083">
          <cell r="B1083" t="str">
            <v>Age, Vertebra (Fish)</v>
          </cell>
        </row>
        <row r="1084">
          <cell r="B1084" t="str">
            <v>Aggressive index</v>
          </cell>
        </row>
        <row r="1085">
          <cell r="B1085" t="str">
            <v>AHTN</v>
          </cell>
        </row>
        <row r="1086">
          <cell r="B1086" t="str">
            <v>Air entrained</v>
          </cell>
        </row>
        <row r="1087">
          <cell r="B1087" t="str">
            <v>Alachlor</v>
          </cell>
        </row>
        <row r="1088">
          <cell r="B1088" t="str">
            <v>Alachlor ESA</v>
          </cell>
        </row>
        <row r="1089">
          <cell r="B1089" t="str">
            <v>Alachlor OA</v>
          </cell>
        </row>
        <row r="1090">
          <cell r="B1090" t="str">
            <v>Alanine aka L-alanine</v>
          </cell>
        </row>
        <row r="1091">
          <cell r="B1091" t="str">
            <v>Albuterol-d3</v>
          </cell>
        </row>
        <row r="1092">
          <cell r="B1092" t="str">
            <v>Albuterol-d9</v>
          </cell>
        </row>
        <row r="1093">
          <cell r="B1093" t="str">
            <v>Aldicarb</v>
          </cell>
        </row>
        <row r="1094">
          <cell r="B1094" t="str">
            <v>Aldicarb sulfone</v>
          </cell>
        </row>
        <row r="1095">
          <cell r="B1095" t="str">
            <v>Aldicarb sulfoxide</v>
          </cell>
        </row>
        <row r="1096">
          <cell r="B1096" t="str">
            <v>Aldrin</v>
          </cell>
        </row>
        <row r="1097">
          <cell r="B1097" t="str">
            <v>Aldrin + dieldrin mix, unspecified</v>
          </cell>
        </row>
        <row r="1098">
          <cell r="B1098" t="str">
            <v>Algae, all groups, density</v>
          </cell>
        </row>
        <row r="1099">
          <cell r="B1099" t="str">
            <v>Algae, blue-green (phylum cyanophyta) density</v>
          </cell>
        </row>
        <row r="1100">
          <cell r="B1100" t="str">
            <v>Algae, brown (phylum phaeophyta) density</v>
          </cell>
        </row>
        <row r="1101">
          <cell r="B1101" t="str">
            <v>Algae, golden-brown (phylum chrysophyta) density</v>
          </cell>
        </row>
        <row r="1102">
          <cell r="B1102" t="str">
            <v>Algae, green (phylum chlorophyta) density</v>
          </cell>
        </row>
        <row r="1103">
          <cell r="B1103" t="str">
            <v>Algae, red (phylum rhodophyta) density</v>
          </cell>
        </row>
        <row r="1104">
          <cell r="B1104" t="str">
            <v>Algae, substrate rock/bank cover (choice list)</v>
          </cell>
        </row>
        <row r="1105">
          <cell r="B1105" t="str">
            <v>Algae, yellow-green (phylum xanthophyta) density</v>
          </cell>
        </row>
        <row r="1106">
          <cell r="B1106" t="str">
            <v>algal entity density</v>
          </cell>
        </row>
        <row r="1107">
          <cell r="B1107" t="str">
            <v>Algal growth potential</v>
          </cell>
        </row>
        <row r="1108">
          <cell r="B1108" t="str">
            <v>Aliphatics fraction</v>
          </cell>
        </row>
        <row r="1109">
          <cell r="B1109" t="str">
            <v>Alkaline phosphatase</v>
          </cell>
        </row>
        <row r="1110">
          <cell r="B1110" t="str">
            <v>Alkalinity, bicarbonate</v>
          </cell>
        </row>
        <row r="1111">
          <cell r="B1111" t="str">
            <v>Alkalinity, carbonate</v>
          </cell>
        </row>
        <row r="1112">
          <cell r="B1112" t="str">
            <v>Alkalinity, Hydroxide</v>
          </cell>
        </row>
        <row r="1113">
          <cell r="B1113" t="str">
            <v>Alkalinity, Phenolphthalein (total hydroxide+1/2 carbonate)</v>
          </cell>
        </row>
        <row r="1114">
          <cell r="B1114" t="str">
            <v>Alkalinity, total</v>
          </cell>
        </row>
        <row r="1115">
          <cell r="B1115" t="str">
            <v>Alkane mix C10-C34</v>
          </cell>
        </row>
        <row r="1116">
          <cell r="B1116" t="str">
            <v>Alkanes, Petroleum</v>
          </cell>
        </row>
        <row r="1117">
          <cell r="B1117" t="str">
            <v>Alkanes, Plant Wax</v>
          </cell>
        </row>
        <row r="1118">
          <cell r="B1118" t="str">
            <v>Alkanes, total</v>
          </cell>
        </row>
        <row r="1119">
          <cell r="B1119" t="str">
            <v>Allethrin</v>
          </cell>
        </row>
        <row r="1120">
          <cell r="B1120" t="str">
            <v>Allyl chloride</v>
          </cell>
        </row>
        <row r="1121">
          <cell r="B1121" t="str">
            <v>Allyl isothiocyanate</v>
          </cell>
        </row>
        <row r="1122">
          <cell r="B1122" t="str">
            <v>Allyl trenbolone</v>
          </cell>
        </row>
        <row r="1123">
          <cell r="B1123" t="str">
            <v>Allyl-sec-butyl-barbituric acid</v>
          </cell>
        </row>
        <row r="1124">
          <cell r="B1124" t="str">
            <v>Alpha particle</v>
          </cell>
        </row>
        <row r="1125">
          <cell r="B1125" t="str">
            <v>Alprazolam</v>
          </cell>
        </row>
        <row r="1126">
          <cell r="B1126" t="str">
            <v>Alprazolam-D5</v>
          </cell>
        </row>
        <row r="1127">
          <cell r="B1127" t="str">
            <v>Altitude</v>
          </cell>
        </row>
        <row r="1128">
          <cell r="B1128" t="str">
            <v>Aluminum</v>
          </cell>
        </row>
        <row r="1129">
          <cell r="B1129" t="str">
            <v>Aluminum sulfate</v>
          </cell>
        </row>
        <row r="1130">
          <cell r="B1130" t="str">
            <v>Aluminum, Organic + Inorganic Monomeric (reactive aluminum)</v>
          </cell>
        </row>
        <row r="1131">
          <cell r="B1131" t="str">
            <v>Aluminum, Organic Monomeric (reactive aluminum)</v>
          </cell>
        </row>
        <row r="1132">
          <cell r="B1132" t="str">
            <v>Americium-241</v>
          </cell>
        </row>
        <row r="1133">
          <cell r="B1133" t="str">
            <v>Ametryn</v>
          </cell>
        </row>
        <row r="1134">
          <cell r="B1134" t="str">
            <v>Amikacin</v>
          </cell>
        </row>
        <row r="1135">
          <cell r="B1135" t="str">
            <v>Aminoazobenzene</v>
          </cell>
        </row>
        <row r="1136">
          <cell r="B1136" t="str">
            <v>Aminocarb</v>
          </cell>
        </row>
        <row r="1137">
          <cell r="B1137" t="str">
            <v>Aminocyclopyrachlor</v>
          </cell>
        </row>
        <row r="1138">
          <cell r="B1138" t="str">
            <v>Aminomethylphosphonic acid</v>
          </cell>
        </row>
        <row r="1139">
          <cell r="B1139" t="str">
            <v>Aminopyralid</v>
          </cell>
        </row>
        <row r="1140">
          <cell r="B1140" t="str">
            <v>Amitriptyline</v>
          </cell>
        </row>
        <row r="1141">
          <cell r="B1141" t="str">
            <v>Amitriptyline (+/-)-E-10-hydroxylated</v>
          </cell>
        </row>
        <row r="1142">
          <cell r="B1142" t="str">
            <v>Amitriptyline-d6</v>
          </cell>
        </row>
        <row r="1143">
          <cell r="B1143" t="str">
            <v>Amitrole</v>
          </cell>
        </row>
        <row r="1144">
          <cell r="B1144" t="str">
            <v>Amlodipine</v>
          </cell>
        </row>
        <row r="1145">
          <cell r="B1145" t="str">
            <v>Ammonia</v>
          </cell>
        </row>
        <row r="1146">
          <cell r="B1146" t="str">
            <v>Ammonia and ammonium</v>
          </cell>
        </row>
        <row r="1147">
          <cell r="B1147" t="str">
            <v>Ammonia uptake</v>
          </cell>
        </row>
        <row r="1148">
          <cell r="B1148" t="str">
            <v>Ammonia-nitrogen</v>
          </cell>
        </row>
        <row r="1149">
          <cell r="B1149" t="str">
            <v>Ammonium</v>
          </cell>
        </row>
        <row r="1150">
          <cell r="B1150" t="str">
            <v>Ammonium bromide</v>
          </cell>
        </row>
        <row r="1151">
          <cell r="B1151" t="str">
            <v>Ammonium fluoride</v>
          </cell>
        </row>
        <row r="1152">
          <cell r="B1152" t="str">
            <v>Ammonium hydroxide</v>
          </cell>
        </row>
        <row r="1153">
          <cell r="B1153" t="str">
            <v>Ammonium perchlorate</v>
          </cell>
        </row>
        <row r="1154">
          <cell r="B1154" t="str">
            <v>Ammonium picrate</v>
          </cell>
        </row>
        <row r="1155">
          <cell r="B1155" t="str">
            <v>Ammonium sulfamate</v>
          </cell>
        </row>
        <row r="1156">
          <cell r="B1156" t="str">
            <v>Amobam oxidation products</v>
          </cell>
        </row>
        <row r="1157">
          <cell r="B1157" t="str">
            <v>Amoeba</v>
          </cell>
        </row>
        <row r="1158">
          <cell r="B1158" t="str">
            <v>Amoebidae</v>
          </cell>
        </row>
        <row r="1159">
          <cell r="B1159" t="str">
            <v>Amosite Asbestos</v>
          </cell>
        </row>
        <row r="1160">
          <cell r="B1160" t="str">
            <v>Amount of Refuse on Banks (choice list)</v>
          </cell>
        </row>
        <row r="1161">
          <cell r="B1161" t="str">
            <v>Amoxicillin trihydrate</v>
          </cell>
        </row>
        <row r="1162">
          <cell r="B1162" t="str">
            <v>AMPA (glyphosate metabolite)</v>
          </cell>
        </row>
        <row r="1163">
          <cell r="B1163" t="str">
            <v>Amphetamine</v>
          </cell>
        </row>
        <row r="1164">
          <cell r="B1164" t="str">
            <v>Amphetamine-d6</v>
          </cell>
        </row>
        <row r="1165">
          <cell r="B1165" t="str">
            <v>Amphiboles</v>
          </cell>
        </row>
        <row r="1166">
          <cell r="B1166" t="str">
            <v>Ampicillin</v>
          </cell>
        </row>
        <row r="1167">
          <cell r="B1167" t="str">
            <v>Amsacrine</v>
          </cell>
        </row>
        <row r="1168">
          <cell r="B1168" t="str">
            <v>Amylbenzene</v>
          </cell>
        </row>
        <row r="1169">
          <cell r="B1169" t="str">
            <v>Anabasine</v>
          </cell>
        </row>
        <row r="1170">
          <cell r="B1170" t="str">
            <v>Anatoxin</v>
          </cell>
        </row>
        <row r="1171">
          <cell r="B1171" t="str">
            <v>Anatoxin-A</v>
          </cell>
        </row>
        <row r="1172">
          <cell r="B1172" t="str">
            <v>Androstane</v>
          </cell>
        </row>
        <row r="1173">
          <cell r="B1173" t="str">
            <v>Androstenedione-d7</v>
          </cell>
        </row>
        <row r="1174">
          <cell r="B1174" t="str">
            <v>Androsterone</v>
          </cell>
        </row>
        <row r="1175">
          <cell r="B1175" t="str">
            <v>Anhydrochlortetracycline</v>
          </cell>
        </row>
        <row r="1176">
          <cell r="B1176" t="str">
            <v>Anhydrotetracycline</v>
          </cell>
        </row>
        <row r="1177">
          <cell r="B1177" t="str">
            <v>Anilazine</v>
          </cell>
        </row>
        <row r="1178">
          <cell r="B1178" t="str">
            <v>Aniline</v>
          </cell>
        </row>
        <row r="1179">
          <cell r="B1179" t="str">
            <v>Anion deficit</v>
          </cell>
        </row>
        <row r="1180">
          <cell r="B1180" t="str">
            <v>Anion/cation ratio</v>
          </cell>
        </row>
        <row r="1181">
          <cell r="B1181" t="str">
            <v>Anise oil</v>
          </cell>
        </row>
        <row r="1182">
          <cell r="B1182" t="str">
            <v>Anisole</v>
          </cell>
        </row>
        <row r="1183">
          <cell r="B1183" t="str">
            <v>Anthanthrene</v>
          </cell>
        </row>
        <row r="1184">
          <cell r="B1184" t="str">
            <v>Anthophyllite asbestos</v>
          </cell>
        </row>
        <row r="1185">
          <cell r="B1185" t="str">
            <v>Anthracene</v>
          </cell>
        </row>
        <row r="1186">
          <cell r="B1186" t="str">
            <v>Anthracene-d10</v>
          </cell>
        </row>
        <row r="1187">
          <cell r="B1187" t="str">
            <v>Anthraquinone</v>
          </cell>
        </row>
        <row r="1188">
          <cell r="B1188" t="str">
            <v>Antimony</v>
          </cell>
        </row>
        <row r="1189">
          <cell r="B1189" t="str">
            <v>Antimony potassium tartrate</v>
          </cell>
        </row>
        <row r="1190">
          <cell r="B1190" t="str">
            <v>Antimony-124</v>
          </cell>
        </row>
        <row r="1191">
          <cell r="B1191" t="str">
            <v>Antimony-125</v>
          </cell>
        </row>
        <row r="1192">
          <cell r="B1192" t="str">
            <v>Antimycin A</v>
          </cell>
        </row>
        <row r="1193">
          <cell r="B1193" t="str">
            <v>Antipyrine</v>
          </cell>
        </row>
        <row r="1194">
          <cell r="B1194" t="str">
            <v>Apatite inorganic phosphorus</v>
          </cell>
        </row>
        <row r="1195">
          <cell r="B1195" t="str">
            <v>Apparent color</v>
          </cell>
        </row>
        <row r="1196">
          <cell r="B1196" t="str">
            <v>Apramycin</v>
          </cell>
        </row>
        <row r="1197">
          <cell r="B1197" t="str">
            <v>ar,ar'-Dimethylbiphenyl</v>
          </cell>
        </row>
        <row r="1198">
          <cell r="B1198" t="str">
            <v>Aramite</v>
          </cell>
        </row>
        <row r="1199">
          <cell r="B1199" t="str">
            <v>Argon</v>
          </cell>
        </row>
        <row r="1200">
          <cell r="B1200" t="str">
            <v>Aripiprazole</v>
          </cell>
        </row>
        <row r="1201">
          <cell r="B1201" t="str">
            <v>Aroclor (unspecified)</v>
          </cell>
        </row>
        <row r="1202">
          <cell r="B1202" t="str">
            <v>Aroclor 1016</v>
          </cell>
        </row>
        <row r="1203">
          <cell r="B1203" t="str">
            <v>Aroclor 1016 mixt. with Aroclor 1221</v>
          </cell>
        </row>
        <row r="1204">
          <cell r="B1204" t="str">
            <v>Aroclor 1016 mixt. with Aroclor 1242</v>
          </cell>
        </row>
        <row r="1205">
          <cell r="B1205" t="str">
            <v>Aroclor 1210</v>
          </cell>
        </row>
        <row r="1206">
          <cell r="B1206" t="str">
            <v>Aroclor 1216</v>
          </cell>
        </row>
        <row r="1207">
          <cell r="B1207" t="str">
            <v>Aroclor 1221</v>
          </cell>
        </row>
        <row r="1208">
          <cell r="B1208" t="str">
            <v>Aroclor 1231</v>
          </cell>
        </row>
        <row r="1209">
          <cell r="B1209" t="str">
            <v>Aroclor 1232</v>
          </cell>
        </row>
        <row r="1210">
          <cell r="B1210" t="str">
            <v>Aroclor 1240</v>
          </cell>
        </row>
        <row r="1211">
          <cell r="B1211" t="str">
            <v>Aroclor 1242</v>
          </cell>
        </row>
        <row r="1212">
          <cell r="B1212" t="str">
            <v>Aroclor 1242 mixt. with Aroclor 1248</v>
          </cell>
        </row>
        <row r="1213">
          <cell r="B1213" t="str">
            <v>Aroclor 1242 mixt. with Aroclor 1248 and Aroclor 1254</v>
          </cell>
        </row>
        <row r="1214">
          <cell r="B1214" t="str">
            <v>Aroclor 1242 mixt. with Aroclor 1248 and Aroclor 1260</v>
          </cell>
        </row>
        <row r="1215">
          <cell r="B1215" t="str">
            <v>Aroclor 1242 mixt. with Aroclor 1254</v>
          </cell>
        </row>
        <row r="1216">
          <cell r="B1216" t="str">
            <v>Aroclor 1242 mixt. with Aroclor 1254 and Aroclor 1260</v>
          </cell>
        </row>
        <row r="1217">
          <cell r="B1217" t="str">
            <v>Aroclor 1242 mixt. with Aroclor 1260</v>
          </cell>
        </row>
        <row r="1218">
          <cell r="B1218" t="str">
            <v>Aroclor 1248</v>
          </cell>
        </row>
        <row r="1219">
          <cell r="B1219" t="str">
            <v>Aroclor 1248 mixt. with Aroclor 1254</v>
          </cell>
        </row>
        <row r="1220">
          <cell r="B1220" t="str">
            <v>Aroclor 1248 mixt. with Aroclor 1254 and Aroclor 1260</v>
          </cell>
        </row>
        <row r="1221">
          <cell r="B1221" t="str">
            <v>Aroclor 1248 mixt. with Aroclor 1260</v>
          </cell>
        </row>
        <row r="1222">
          <cell r="B1222" t="str">
            <v>Aroclor 1250</v>
          </cell>
        </row>
        <row r="1223">
          <cell r="B1223" t="str">
            <v>Aroclor 1252</v>
          </cell>
        </row>
        <row r="1224">
          <cell r="B1224" t="str">
            <v>Aroclor 1254</v>
          </cell>
        </row>
        <row r="1225">
          <cell r="B1225" t="str">
            <v>Aroclor 1254 mixt. with Aroclor 1260</v>
          </cell>
        </row>
        <row r="1226">
          <cell r="B1226" t="str">
            <v>Aroclor 1260</v>
          </cell>
        </row>
        <row r="1227">
          <cell r="B1227" t="str">
            <v>Aroclor 1262</v>
          </cell>
        </row>
        <row r="1228">
          <cell r="B1228" t="str">
            <v>Aroclor 1264</v>
          </cell>
        </row>
        <row r="1229">
          <cell r="B1229" t="str">
            <v>Aroclor 1268</v>
          </cell>
        </row>
        <row r="1230">
          <cell r="B1230" t="str">
            <v>Aroclor 5442</v>
          </cell>
        </row>
        <row r="1231">
          <cell r="B1231" t="str">
            <v>Aroclor 5460</v>
          </cell>
        </row>
        <row r="1232">
          <cell r="B1232" t="str">
            <v>Aromatics fraction</v>
          </cell>
        </row>
        <row r="1233">
          <cell r="B1233" t="str">
            <v>Arsenic</v>
          </cell>
        </row>
        <row r="1234">
          <cell r="B1234" t="str">
            <v>Arsenic ion (3+)</v>
          </cell>
        </row>
        <row r="1235">
          <cell r="B1235" t="str">
            <v>Arsenic ion (5+)</v>
          </cell>
        </row>
        <row r="1236">
          <cell r="B1236" t="str">
            <v>Arsenic pentafluoride</v>
          </cell>
        </row>
        <row r="1237">
          <cell r="B1237" t="str">
            <v>Arsenic(III) trioxide</v>
          </cell>
        </row>
        <row r="1238">
          <cell r="B1238" t="str">
            <v>Arsenic(V) oxide hydrate</v>
          </cell>
        </row>
        <row r="1239">
          <cell r="B1239" t="str">
            <v>Arsenic(V) pentoxide</v>
          </cell>
        </row>
        <row r="1240">
          <cell r="B1240" t="str">
            <v>Arsenic, Inorganic</v>
          </cell>
        </row>
        <row r="1241">
          <cell r="B1241" t="str">
            <v>Arsenide</v>
          </cell>
        </row>
        <row r="1242">
          <cell r="B1242" t="str">
            <v>Artifical substrate, redundacy index</v>
          </cell>
        </row>
        <row r="1243">
          <cell r="B1243" t="str">
            <v>ASB + Cation</v>
          </cell>
        </row>
        <row r="1244">
          <cell r="B1244" t="str">
            <v>Asbestos</v>
          </cell>
        </row>
        <row r="1245">
          <cell r="B1245" t="str">
            <v>Ash Free Dry Mass</v>
          </cell>
        </row>
        <row r="1246">
          <cell r="B1246" t="str">
            <v>ashes</v>
          </cell>
        </row>
        <row r="1247">
          <cell r="B1247" t="str">
            <v>Aspect</v>
          </cell>
        </row>
        <row r="1248">
          <cell r="B1248" t="str">
            <v>Atenolol</v>
          </cell>
        </row>
        <row r="1249">
          <cell r="B1249" t="str">
            <v>Atenolol-D7</v>
          </cell>
        </row>
        <row r="1250">
          <cell r="B1250" t="str">
            <v>Atmospheric deposition, dry fall</v>
          </cell>
        </row>
        <row r="1251">
          <cell r="B1251" t="str">
            <v>Atmospheric deposition, wet fall</v>
          </cell>
        </row>
        <row r="1252">
          <cell r="B1252" t="str">
            <v>Atorvastatin</v>
          </cell>
        </row>
        <row r="1253">
          <cell r="B1253" t="str">
            <v>Atorvastatin calcium</v>
          </cell>
        </row>
        <row r="1254">
          <cell r="B1254" t="str">
            <v>Atraton</v>
          </cell>
        </row>
        <row r="1255">
          <cell r="B1255" t="str">
            <v>Atrazine</v>
          </cell>
        </row>
        <row r="1256">
          <cell r="B1256" t="str">
            <v>Atrazine-d5 (ethyl-d5)</v>
          </cell>
        </row>
        <row r="1257">
          <cell r="B1257" t="str">
            <v>Atterberg Classification</v>
          </cell>
        </row>
        <row r="1258">
          <cell r="B1258" t="str">
            <v>Azathioprine</v>
          </cell>
        </row>
        <row r="1259">
          <cell r="B1259" t="str">
            <v>Azathioprine-13C4</v>
          </cell>
        </row>
        <row r="1260">
          <cell r="B1260" t="str">
            <v>Azide</v>
          </cell>
        </row>
        <row r="1261">
          <cell r="B1261" t="str">
            <v>Azinphos-ethyl</v>
          </cell>
        </row>
        <row r="1262">
          <cell r="B1262" t="str">
            <v>Azinphos-methyl</v>
          </cell>
        </row>
        <row r="1263">
          <cell r="B1263" t="str">
            <v>Azinphos-methyl oxygen analog</v>
          </cell>
        </row>
        <row r="1264">
          <cell r="B1264" t="str">
            <v>Azithromycin</v>
          </cell>
        </row>
        <row r="1265">
          <cell r="B1265" t="str">
            <v>Azobenzene</v>
          </cell>
        </row>
        <row r="1266">
          <cell r="B1266" t="str">
            <v>Azoxystrobin</v>
          </cell>
        </row>
        <row r="1267">
          <cell r="B1267" t="str">
            <v>Azulene</v>
          </cell>
        </row>
        <row r="1268">
          <cell r="B1268" t="str">
            <v>b-D-galactosidase (corrected for carbon content)</v>
          </cell>
        </row>
        <row r="1269">
          <cell r="B1269" t="str">
            <v>b-D-glucosidase (corrected for carbon content)</v>
          </cell>
        </row>
        <row r="1270">
          <cell r="B1270" t="str">
            <v>b-D-xylosidase (corrected for carbon content)</v>
          </cell>
        </row>
        <row r="1271">
          <cell r="B1271" t="str">
            <v>b-N-acetylglucosaminidase (corrected for carbon content)</v>
          </cell>
        </row>
        <row r="1272">
          <cell r="B1272" t="str">
            <v>Bacillus thuringiensis (Berliner)</v>
          </cell>
        </row>
        <row r="1273">
          <cell r="B1273" t="str">
            <v>Bacillus thuringiensis aizawai</v>
          </cell>
        </row>
        <row r="1274">
          <cell r="B1274" t="str">
            <v>Bacillus thuringiensis aizawai GC-91</v>
          </cell>
        </row>
        <row r="1275">
          <cell r="B1275" t="str">
            <v>Bacillus thuringiensis israelensis</v>
          </cell>
        </row>
        <row r="1276">
          <cell r="B1276" t="str">
            <v>Bacillus thuringiensis kurstaki</v>
          </cell>
        </row>
        <row r="1277">
          <cell r="B1277" t="str">
            <v>Bacillus thuringiensis kurstaki BMP123</v>
          </cell>
        </row>
        <row r="1278">
          <cell r="B1278" t="str">
            <v>Bacillus thuringiensis kurstaki EG2348</v>
          </cell>
        </row>
        <row r="1279">
          <cell r="B1279" t="str">
            <v>Bacillus thuringiensis kurstaki EG2371</v>
          </cell>
        </row>
        <row r="1280">
          <cell r="B1280" t="str">
            <v>Bacillus thuringiensis kurstaki EG2424</v>
          </cell>
        </row>
        <row r="1281">
          <cell r="B1281" t="str">
            <v>Bacillus thuringiensis kurstaki HD1, D-endotoxin, cry1A(b)</v>
          </cell>
        </row>
        <row r="1282">
          <cell r="B1282" t="str">
            <v>Bacillus thuringiensis morrisoni, lepidopteran active</v>
          </cell>
        </row>
        <row r="1283">
          <cell r="B1283" t="str">
            <v>Bacillus thuringiensis NB357M</v>
          </cell>
        </row>
        <row r="1284">
          <cell r="B1284" t="str">
            <v>Bacillus thuringiensis tenebrionis</v>
          </cell>
        </row>
        <row r="1285">
          <cell r="B1285" t="str">
            <v>Bacitracin</v>
          </cell>
        </row>
        <row r="1286">
          <cell r="B1286" t="str">
            <v>Bacteria mix, unspecified</v>
          </cell>
        </row>
        <row r="1287">
          <cell r="B1287" t="str">
            <v>Bacteria, denitrifiers</v>
          </cell>
        </row>
        <row r="1288">
          <cell r="B1288" t="str">
            <v>Bacteria, iron oxidizing</v>
          </cell>
        </row>
        <row r="1289">
          <cell r="B1289" t="str">
            <v>Bacteria, iron reducing</v>
          </cell>
        </row>
        <row r="1290">
          <cell r="B1290" t="str">
            <v>Bacteria, iron+sulfur fixers</v>
          </cell>
        </row>
        <row r="1291">
          <cell r="B1291" t="str">
            <v>Bacteria, nitrifiers</v>
          </cell>
        </row>
        <row r="1292">
          <cell r="B1292" t="str">
            <v>Bacteria, slime-forming</v>
          </cell>
        </row>
        <row r="1293">
          <cell r="B1293" t="str">
            <v>Bacteria,Sulfate reducing</v>
          </cell>
        </row>
        <row r="1294">
          <cell r="B1294" t="str">
            <v>Bank class (choice list)</v>
          </cell>
        </row>
        <row r="1295">
          <cell r="B1295" t="str">
            <v>Bank class, Left (choice list)</v>
          </cell>
        </row>
        <row r="1296">
          <cell r="B1296" t="str">
            <v>Bank class, Right (choice list)</v>
          </cell>
        </row>
        <row r="1297">
          <cell r="B1297" t="str">
            <v>Bank erosion stability (choice list)</v>
          </cell>
        </row>
        <row r="1298">
          <cell r="B1298" t="str">
            <v>Bank Erosion, Left</v>
          </cell>
        </row>
        <row r="1299">
          <cell r="B1299" t="str">
            <v>Bank Erosion, Right</v>
          </cell>
        </row>
        <row r="1300">
          <cell r="B1300" t="str">
            <v>Bank Slope, Left</v>
          </cell>
        </row>
        <row r="1301">
          <cell r="B1301" t="str">
            <v>Bank Slope, Right</v>
          </cell>
        </row>
        <row r="1302">
          <cell r="B1302" t="str">
            <v>Bank Stability, Left</v>
          </cell>
        </row>
        <row r="1303">
          <cell r="B1303" t="str">
            <v>Bank Stability, Right</v>
          </cell>
        </row>
        <row r="1304">
          <cell r="B1304" t="str">
            <v>Bank vegetative stability (choice list)</v>
          </cell>
        </row>
        <row r="1305">
          <cell r="B1305" t="str">
            <v>Barban</v>
          </cell>
        </row>
        <row r="1306">
          <cell r="B1306" t="str">
            <v>Barite</v>
          </cell>
        </row>
        <row r="1307">
          <cell r="B1307" t="str">
            <v>Barium</v>
          </cell>
        </row>
        <row r="1308">
          <cell r="B1308" t="str">
            <v>Barium-133</v>
          </cell>
        </row>
        <row r="1309">
          <cell r="B1309" t="str">
            <v>Barium-140</v>
          </cell>
        </row>
        <row r="1310">
          <cell r="B1310" t="str">
            <v>Barium-lanthanum</v>
          </cell>
        </row>
        <row r="1311">
          <cell r="B1311" t="str">
            <v>Barometric pressure</v>
          </cell>
        </row>
        <row r="1312">
          <cell r="B1312" t="str">
            <v>Bases</v>
          </cell>
        </row>
        <row r="1313">
          <cell r="B1313" t="str">
            <v>BDE 100L</v>
          </cell>
        </row>
        <row r="1314">
          <cell r="B1314" t="str">
            <v>BDE 101L</v>
          </cell>
        </row>
        <row r="1315">
          <cell r="B1315" t="str">
            <v>BDE 118L</v>
          </cell>
        </row>
        <row r="1316">
          <cell r="B1316" t="str">
            <v>BDE 126L</v>
          </cell>
        </row>
        <row r="1317">
          <cell r="B1317" t="str">
            <v>BDE 153L</v>
          </cell>
        </row>
        <row r="1318">
          <cell r="B1318" t="str">
            <v>BDE 154L</v>
          </cell>
        </row>
        <row r="1319">
          <cell r="B1319" t="str">
            <v>BDE 15L</v>
          </cell>
        </row>
        <row r="1320">
          <cell r="B1320" t="str">
            <v>BDE 180L</v>
          </cell>
        </row>
        <row r="1321">
          <cell r="B1321" t="str">
            <v>BDE 183L</v>
          </cell>
        </row>
        <row r="1322">
          <cell r="B1322" t="str">
            <v>BDE 202L</v>
          </cell>
        </row>
        <row r="1323">
          <cell r="B1323" t="str">
            <v>BDE 206L</v>
          </cell>
        </row>
        <row r="1324">
          <cell r="B1324" t="str">
            <v>BDE 209L</v>
          </cell>
        </row>
        <row r="1325">
          <cell r="B1325" t="str">
            <v>BDE 28L</v>
          </cell>
        </row>
        <row r="1326">
          <cell r="B1326" t="str">
            <v>BDE 3L</v>
          </cell>
        </row>
        <row r="1327">
          <cell r="B1327" t="str">
            <v>BDE 47L</v>
          </cell>
        </row>
        <row r="1328">
          <cell r="B1328" t="str">
            <v>BDE 77L</v>
          </cell>
        </row>
        <row r="1329">
          <cell r="B1329" t="str">
            <v>BDE 8L</v>
          </cell>
        </row>
        <row r="1330">
          <cell r="B1330" t="str">
            <v>BDE 99L</v>
          </cell>
        </row>
        <row r="1331">
          <cell r="B1331" t="str">
            <v>BDE-003</v>
          </cell>
        </row>
        <row r="1332">
          <cell r="B1332" t="str">
            <v>BDE-004</v>
          </cell>
        </row>
        <row r="1333">
          <cell r="B1333" t="str">
            <v>BDE-005</v>
          </cell>
        </row>
        <row r="1334">
          <cell r="B1334" t="str">
            <v>BDE-006</v>
          </cell>
        </row>
        <row r="1335">
          <cell r="B1335" t="str">
            <v>BDE-009</v>
          </cell>
        </row>
        <row r="1336">
          <cell r="B1336" t="str">
            <v>BDE-014</v>
          </cell>
        </row>
        <row r="1337">
          <cell r="B1337" t="str">
            <v>BDE-016</v>
          </cell>
        </row>
        <row r="1338">
          <cell r="B1338" t="str">
            <v>BDE-018</v>
          </cell>
        </row>
        <row r="1339">
          <cell r="B1339" t="str">
            <v>BDE-019</v>
          </cell>
        </row>
        <row r="1340">
          <cell r="B1340" t="str">
            <v>BDE-020</v>
          </cell>
        </row>
        <row r="1341">
          <cell r="B1341" t="str">
            <v>BDE-021</v>
          </cell>
        </row>
        <row r="1342">
          <cell r="B1342" t="str">
            <v>BDE-022</v>
          </cell>
        </row>
        <row r="1343">
          <cell r="B1343" t="str">
            <v>BDE-023</v>
          </cell>
        </row>
        <row r="1344">
          <cell r="B1344" t="str">
            <v>BDE-024</v>
          </cell>
        </row>
        <row r="1345">
          <cell r="B1345" t="str">
            <v>BDE-026</v>
          </cell>
        </row>
        <row r="1346">
          <cell r="B1346" t="str">
            <v>BDE-027</v>
          </cell>
        </row>
        <row r="1347">
          <cell r="B1347" t="str">
            <v>BDE-029</v>
          </cell>
        </row>
        <row r="1348">
          <cell r="B1348" t="str">
            <v>BDE-031</v>
          </cell>
        </row>
        <row r="1349">
          <cell r="B1349" t="str">
            <v>BDE-033</v>
          </cell>
        </row>
        <row r="1350">
          <cell r="B1350" t="str">
            <v>BDE-034</v>
          </cell>
        </row>
        <row r="1351">
          <cell r="B1351" t="str">
            <v>BDE-036</v>
          </cell>
        </row>
        <row r="1352">
          <cell r="B1352" t="str">
            <v>BDE-038</v>
          </cell>
        </row>
        <row r="1353">
          <cell r="B1353" t="str">
            <v>BDE-039</v>
          </cell>
        </row>
        <row r="1354">
          <cell r="B1354" t="str">
            <v>BDE-041</v>
          </cell>
        </row>
        <row r="1355">
          <cell r="B1355" t="str">
            <v>BDE-042</v>
          </cell>
        </row>
        <row r="1356">
          <cell r="B1356" t="str">
            <v>BDE-043</v>
          </cell>
        </row>
        <row r="1357">
          <cell r="B1357" t="str">
            <v>BDE-044</v>
          </cell>
        </row>
        <row r="1358">
          <cell r="B1358" t="str">
            <v>BDE-045</v>
          </cell>
        </row>
        <row r="1359">
          <cell r="B1359" t="str">
            <v>BDE-046</v>
          </cell>
        </row>
        <row r="1360">
          <cell r="B1360" t="str">
            <v>BDE-048</v>
          </cell>
        </row>
        <row r="1361">
          <cell r="B1361" t="str">
            <v>BDE-050</v>
          </cell>
        </row>
        <row r="1362">
          <cell r="B1362" t="str">
            <v>BDE-052</v>
          </cell>
        </row>
        <row r="1363">
          <cell r="B1363" t="str">
            <v>BDE-053</v>
          </cell>
        </row>
        <row r="1364">
          <cell r="B1364" t="str">
            <v>BDE-054</v>
          </cell>
        </row>
        <row r="1365">
          <cell r="B1365" t="str">
            <v>BDE-055</v>
          </cell>
        </row>
        <row r="1366">
          <cell r="B1366" t="str">
            <v>BDE-056</v>
          </cell>
        </row>
        <row r="1367">
          <cell r="B1367" t="str">
            <v>BDE-057</v>
          </cell>
        </row>
        <row r="1368">
          <cell r="B1368" t="str">
            <v>BDE-058</v>
          </cell>
        </row>
        <row r="1369">
          <cell r="B1369" t="str">
            <v>BDE-059</v>
          </cell>
        </row>
        <row r="1370">
          <cell r="B1370" t="str">
            <v>BDE-060</v>
          </cell>
        </row>
        <row r="1371">
          <cell r="B1371" t="str">
            <v>BDE-061</v>
          </cell>
        </row>
        <row r="1372">
          <cell r="B1372" t="str">
            <v>BDE-062</v>
          </cell>
        </row>
        <row r="1373">
          <cell r="B1373" t="str">
            <v>BDE-063</v>
          </cell>
        </row>
        <row r="1374">
          <cell r="B1374" t="str">
            <v>BDE-064</v>
          </cell>
        </row>
        <row r="1375">
          <cell r="B1375" t="str">
            <v>BDE-065</v>
          </cell>
        </row>
        <row r="1376">
          <cell r="B1376" t="str">
            <v>BDE-066</v>
          </cell>
        </row>
        <row r="1377">
          <cell r="B1377" t="str">
            <v>BDE-067</v>
          </cell>
        </row>
        <row r="1378">
          <cell r="B1378" t="str">
            <v>BDE-068</v>
          </cell>
        </row>
        <row r="1379">
          <cell r="B1379" t="str">
            <v>BDE-069</v>
          </cell>
        </row>
        <row r="1380">
          <cell r="B1380" t="str">
            <v>BDE-070</v>
          </cell>
        </row>
        <row r="1381">
          <cell r="B1381" t="str">
            <v>BDE-072</v>
          </cell>
        </row>
        <row r="1382">
          <cell r="B1382" t="str">
            <v>BDE-073</v>
          </cell>
        </row>
        <row r="1383">
          <cell r="B1383" t="str">
            <v>BDE-074</v>
          </cell>
        </row>
        <row r="1384">
          <cell r="B1384" t="str">
            <v>BDE-076</v>
          </cell>
        </row>
        <row r="1385">
          <cell r="B1385" t="str">
            <v>BDE-078</v>
          </cell>
        </row>
        <row r="1386">
          <cell r="B1386" t="str">
            <v>BDE-080</v>
          </cell>
        </row>
        <row r="1387">
          <cell r="B1387" t="str">
            <v>BDE-081</v>
          </cell>
        </row>
        <row r="1388">
          <cell r="B1388" t="str">
            <v>BDE-083</v>
          </cell>
        </row>
        <row r="1389">
          <cell r="B1389" t="str">
            <v>BDE-084</v>
          </cell>
        </row>
        <row r="1390">
          <cell r="B1390" t="str">
            <v>BDE-085</v>
          </cell>
        </row>
        <row r="1391">
          <cell r="B1391" t="str">
            <v>BDE-086</v>
          </cell>
        </row>
        <row r="1392">
          <cell r="B1392" t="str">
            <v>BDE-087</v>
          </cell>
        </row>
        <row r="1393">
          <cell r="B1393" t="str">
            <v>BDE-088</v>
          </cell>
        </row>
        <row r="1394">
          <cell r="B1394" t="str">
            <v>BDE-089</v>
          </cell>
        </row>
        <row r="1395">
          <cell r="B1395" t="str">
            <v>BDE-090</v>
          </cell>
        </row>
        <row r="1396">
          <cell r="B1396" t="str">
            <v>BDE-091</v>
          </cell>
        </row>
        <row r="1397">
          <cell r="B1397" t="str">
            <v>BDE-092</v>
          </cell>
        </row>
        <row r="1398">
          <cell r="B1398" t="str">
            <v>BDE-093</v>
          </cell>
        </row>
        <row r="1399">
          <cell r="B1399" t="str">
            <v>BDE-094</v>
          </cell>
        </row>
        <row r="1400">
          <cell r="B1400" t="str">
            <v>BDE-095</v>
          </cell>
        </row>
        <row r="1401">
          <cell r="B1401" t="str">
            <v>BDE-096</v>
          </cell>
        </row>
        <row r="1402">
          <cell r="B1402" t="str">
            <v>BDE-097</v>
          </cell>
        </row>
        <row r="1403">
          <cell r="B1403" t="str">
            <v>BDE-098</v>
          </cell>
        </row>
        <row r="1404">
          <cell r="B1404" t="str">
            <v>BDE-101</v>
          </cell>
        </row>
        <row r="1405">
          <cell r="B1405" t="str">
            <v>BDE-102</v>
          </cell>
        </row>
        <row r="1406">
          <cell r="B1406" t="str">
            <v>BDE-103</v>
          </cell>
        </row>
        <row r="1407">
          <cell r="B1407" t="str">
            <v>BDE-104</v>
          </cell>
        </row>
        <row r="1408">
          <cell r="B1408" t="str">
            <v>BDE-106</v>
          </cell>
        </row>
        <row r="1409">
          <cell r="B1409" t="str">
            <v>BDE-107</v>
          </cell>
        </row>
        <row r="1410">
          <cell r="B1410" t="str">
            <v>BDE-108</v>
          </cell>
        </row>
        <row r="1411">
          <cell r="B1411" t="str">
            <v>BDE-109</v>
          </cell>
        </row>
        <row r="1412">
          <cell r="B1412" t="str">
            <v>BDE-110</v>
          </cell>
        </row>
        <row r="1413">
          <cell r="B1413" t="str">
            <v>BDE-111</v>
          </cell>
        </row>
        <row r="1414">
          <cell r="B1414" t="str">
            <v>BDE-112</v>
          </cell>
        </row>
        <row r="1415">
          <cell r="B1415" t="str">
            <v>BDE-113</v>
          </cell>
        </row>
        <row r="1416">
          <cell r="B1416" t="str">
            <v>BDE-114</v>
          </cell>
        </row>
        <row r="1417">
          <cell r="B1417" t="str">
            <v>BDE-115</v>
          </cell>
        </row>
        <row r="1418">
          <cell r="B1418" t="str">
            <v>BDE-117</v>
          </cell>
        </row>
        <row r="1419">
          <cell r="B1419" t="str">
            <v>BDE-119</v>
          </cell>
        </row>
        <row r="1420">
          <cell r="B1420" t="str">
            <v>BDE-119/120</v>
          </cell>
        </row>
        <row r="1421">
          <cell r="B1421" t="str">
            <v>BDE-12/13</v>
          </cell>
        </row>
        <row r="1422">
          <cell r="B1422" t="str">
            <v>BDE-121</v>
          </cell>
        </row>
        <row r="1423">
          <cell r="B1423" t="str">
            <v>BDE-122</v>
          </cell>
        </row>
        <row r="1424">
          <cell r="B1424" t="str">
            <v>BDE-123</v>
          </cell>
        </row>
        <row r="1425">
          <cell r="B1425" t="str">
            <v>BDE-124</v>
          </cell>
        </row>
        <row r="1426">
          <cell r="B1426" t="str">
            <v>BDE-125</v>
          </cell>
        </row>
        <row r="1427">
          <cell r="B1427" t="str">
            <v>BDE-127</v>
          </cell>
        </row>
        <row r="1428">
          <cell r="B1428" t="str">
            <v>BDE-129</v>
          </cell>
        </row>
        <row r="1429">
          <cell r="B1429" t="str">
            <v>BDE-130</v>
          </cell>
        </row>
        <row r="1430">
          <cell r="B1430" t="str">
            <v>BDE-131</v>
          </cell>
        </row>
        <row r="1431">
          <cell r="B1431" t="str">
            <v>BDE-132</v>
          </cell>
        </row>
        <row r="1432">
          <cell r="B1432" t="str">
            <v>BDE-133</v>
          </cell>
        </row>
        <row r="1433">
          <cell r="B1433" t="str">
            <v>BDE-134</v>
          </cell>
        </row>
        <row r="1434">
          <cell r="B1434" t="str">
            <v>BDE-135</v>
          </cell>
        </row>
        <row r="1435">
          <cell r="B1435" t="str">
            <v>BDE-136</v>
          </cell>
        </row>
        <row r="1436">
          <cell r="B1436" t="str">
            <v>BDE-137</v>
          </cell>
        </row>
        <row r="1437">
          <cell r="B1437" t="str">
            <v>BDE-138/166</v>
          </cell>
        </row>
        <row r="1438">
          <cell r="B1438" t="str">
            <v>BDE-139</v>
          </cell>
        </row>
        <row r="1439">
          <cell r="B1439" t="str">
            <v>BDE-141</v>
          </cell>
        </row>
        <row r="1440">
          <cell r="B1440" t="str">
            <v>BDE-142</v>
          </cell>
        </row>
        <row r="1441">
          <cell r="B1441" t="str">
            <v>BDE-143</v>
          </cell>
        </row>
        <row r="1442">
          <cell r="B1442" t="str">
            <v>BDE-144</v>
          </cell>
        </row>
        <row r="1443">
          <cell r="B1443" t="str">
            <v>BDE-145</v>
          </cell>
        </row>
        <row r="1444">
          <cell r="B1444" t="str">
            <v>BDE-146</v>
          </cell>
        </row>
        <row r="1445">
          <cell r="B1445" t="str">
            <v>BDE-147</v>
          </cell>
        </row>
        <row r="1446">
          <cell r="B1446" t="str">
            <v>BDE-148</v>
          </cell>
        </row>
        <row r="1447">
          <cell r="B1447" t="str">
            <v>BDE-149</v>
          </cell>
        </row>
        <row r="1448">
          <cell r="B1448" t="str">
            <v>BDE-150</v>
          </cell>
        </row>
        <row r="1449">
          <cell r="B1449" t="str">
            <v>BDE-151</v>
          </cell>
        </row>
        <row r="1450">
          <cell r="B1450" t="str">
            <v>BDE-152</v>
          </cell>
        </row>
        <row r="1451">
          <cell r="B1451" t="str">
            <v>BDE-153</v>
          </cell>
        </row>
        <row r="1452">
          <cell r="B1452" t="str">
            <v>BDE-155</v>
          </cell>
        </row>
        <row r="1453">
          <cell r="B1453" t="str">
            <v>BDE-156</v>
          </cell>
        </row>
        <row r="1454">
          <cell r="B1454" t="str">
            <v>BDE-157</v>
          </cell>
        </row>
        <row r="1455">
          <cell r="B1455" t="str">
            <v>BDE-158</v>
          </cell>
        </row>
        <row r="1456">
          <cell r="B1456" t="str">
            <v>BDE-159</v>
          </cell>
        </row>
        <row r="1457">
          <cell r="B1457" t="str">
            <v>BDE-160</v>
          </cell>
        </row>
        <row r="1458">
          <cell r="B1458" t="str">
            <v>BDE-161</v>
          </cell>
        </row>
        <row r="1459">
          <cell r="B1459" t="str">
            <v>BDE-162</v>
          </cell>
        </row>
        <row r="1460">
          <cell r="B1460" t="str">
            <v>BDE-163</v>
          </cell>
        </row>
        <row r="1461">
          <cell r="B1461" t="str">
            <v>BDE-164</v>
          </cell>
        </row>
        <row r="1462">
          <cell r="B1462" t="str">
            <v>BDE-165</v>
          </cell>
        </row>
        <row r="1463">
          <cell r="B1463" t="str">
            <v>BDE-166</v>
          </cell>
        </row>
        <row r="1464">
          <cell r="B1464" t="str">
            <v>BDE-167</v>
          </cell>
        </row>
        <row r="1465">
          <cell r="B1465" t="str">
            <v>BDE-168</v>
          </cell>
        </row>
        <row r="1466">
          <cell r="B1466" t="str">
            <v>BDE-169</v>
          </cell>
        </row>
        <row r="1467">
          <cell r="B1467" t="str">
            <v>BDE-17/25</v>
          </cell>
        </row>
        <row r="1468">
          <cell r="B1468" t="str">
            <v>BDE-170</v>
          </cell>
        </row>
        <row r="1469">
          <cell r="B1469" t="str">
            <v>BDE-171</v>
          </cell>
        </row>
        <row r="1470">
          <cell r="B1470" t="str">
            <v>BDE-172</v>
          </cell>
        </row>
        <row r="1471">
          <cell r="B1471" t="str">
            <v>BDE-173</v>
          </cell>
        </row>
        <row r="1472">
          <cell r="B1472" t="str">
            <v>BDE-174</v>
          </cell>
        </row>
        <row r="1473">
          <cell r="B1473" t="str">
            <v>BDE-175</v>
          </cell>
        </row>
        <row r="1474">
          <cell r="B1474" t="str">
            <v>BDE-176</v>
          </cell>
        </row>
        <row r="1475">
          <cell r="B1475" t="str">
            <v>BDE-177</v>
          </cell>
        </row>
        <row r="1476">
          <cell r="B1476" t="str">
            <v>BDE-178</v>
          </cell>
        </row>
        <row r="1477">
          <cell r="B1477" t="str">
            <v>BDE-179</v>
          </cell>
        </row>
        <row r="1478">
          <cell r="B1478" t="str">
            <v>BDE-180</v>
          </cell>
        </row>
        <row r="1479">
          <cell r="B1479" t="str">
            <v>BDE-182</v>
          </cell>
        </row>
        <row r="1480">
          <cell r="B1480" t="str">
            <v>BDE-184</v>
          </cell>
        </row>
        <row r="1481">
          <cell r="B1481" t="str">
            <v>BDE-185</v>
          </cell>
        </row>
        <row r="1482">
          <cell r="B1482" t="str">
            <v>BDE-186</v>
          </cell>
        </row>
        <row r="1483">
          <cell r="B1483" t="str">
            <v>BDE-187</v>
          </cell>
        </row>
        <row r="1484">
          <cell r="B1484" t="str">
            <v>BDE-188</v>
          </cell>
        </row>
        <row r="1485">
          <cell r="B1485" t="str">
            <v>BDE-189</v>
          </cell>
        </row>
        <row r="1486">
          <cell r="B1486" t="str">
            <v>BDE-191</v>
          </cell>
        </row>
        <row r="1487">
          <cell r="B1487" t="str">
            <v>BDE-192</v>
          </cell>
        </row>
        <row r="1488">
          <cell r="B1488" t="str">
            <v>BDE-193</v>
          </cell>
        </row>
        <row r="1489">
          <cell r="B1489" t="str">
            <v>BDE-194</v>
          </cell>
        </row>
        <row r="1490">
          <cell r="B1490" t="str">
            <v>BDE-195</v>
          </cell>
        </row>
        <row r="1491">
          <cell r="B1491" t="str">
            <v>BDE-196</v>
          </cell>
        </row>
        <row r="1492">
          <cell r="B1492" t="str">
            <v>BDE-197</v>
          </cell>
        </row>
        <row r="1493">
          <cell r="B1493" t="str">
            <v>BDE-198</v>
          </cell>
        </row>
        <row r="1494">
          <cell r="B1494" t="str">
            <v>BDE-199</v>
          </cell>
        </row>
        <row r="1495">
          <cell r="B1495" t="str">
            <v>BDE-200</v>
          </cell>
        </row>
        <row r="1496">
          <cell r="B1496" t="str">
            <v>BDE-200/203</v>
          </cell>
        </row>
        <row r="1497">
          <cell r="B1497" t="str">
            <v>BDE-201</v>
          </cell>
        </row>
        <row r="1498">
          <cell r="B1498" t="str">
            <v>BDE-202</v>
          </cell>
        </row>
        <row r="1499">
          <cell r="B1499" t="str">
            <v>BDE-204</v>
          </cell>
        </row>
        <row r="1500">
          <cell r="B1500" t="str">
            <v>BDE-207</v>
          </cell>
        </row>
        <row r="1501">
          <cell r="B1501" t="str">
            <v>BDE-208</v>
          </cell>
        </row>
        <row r="1502">
          <cell r="B1502" t="str">
            <v>BDE-28/33</v>
          </cell>
        </row>
        <row r="1503">
          <cell r="B1503" t="str">
            <v>BDE-8/11</v>
          </cell>
        </row>
        <row r="1504">
          <cell r="B1504" t="str">
            <v>BDE-85/155</v>
          </cell>
        </row>
        <row r="1505">
          <cell r="B1505" t="str">
            <v>Beck Biotic Index</v>
          </cell>
        </row>
        <row r="1506">
          <cell r="B1506" t="str">
            <v>Bendiocarb</v>
          </cell>
        </row>
        <row r="1507">
          <cell r="B1507" t="str">
            <v>Bendiocarb phenol</v>
          </cell>
        </row>
        <row r="1508">
          <cell r="B1508" t="str">
            <v>Benfluralin</v>
          </cell>
        </row>
        <row r="1509">
          <cell r="B1509" t="str">
            <v>Benomyl</v>
          </cell>
        </row>
        <row r="1510">
          <cell r="B1510" t="str">
            <v>Bensulfuron-methyl</v>
          </cell>
        </row>
        <row r="1511">
          <cell r="B1511" t="str">
            <v>Bensulide</v>
          </cell>
        </row>
        <row r="1512">
          <cell r="B1512" t="str">
            <v>Bentazon</v>
          </cell>
        </row>
        <row r="1513">
          <cell r="B1513" t="str">
            <v>Bentazon methyl</v>
          </cell>
        </row>
        <row r="1514">
          <cell r="B1514" t="str">
            <v>Bentonite</v>
          </cell>
        </row>
        <row r="1515">
          <cell r="B1515" t="str">
            <v>Benzal chloride</v>
          </cell>
        </row>
        <row r="1516">
          <cell r="B1516" t="str">
            <v>Benzaldehyde</v>
          </cell>
        </row>
        <row r="1517">
          <cell r="B1517" t="str">
            <v>Benzaldehyde, 2,3-dichloro-4-hydroxy-5-methoxy-</v>
          </cell>
        </row>
        <row r="1518">
          <cell r="B1518" t="str">
            <v>Benzaldehyde, 2-chloro-4-hydroxy-5-methoxy-</v>
          </cell>
        </row>
        <row r="1519">
          <cell r="B1519" t="str">
            <v>Benzaldehyde, 3-methyl-</v>
          </cell>
        </row>
        <row r="1520">
          <cell r="B1520" t="str">
            <v>Benzamide, 2-amino-N-(1-methylethyl)-</v>
          </cell>
        </row>
        <row r="1521">
          <cell r="B1521" t="str">
            <v>Benzamide, 5-chloro-N-[2-[4-[[[(cyclohexylamino)carbonyl]amino]sulfonyl]phenyl]ethyl]-2-methoxy-</v>
          </cell>
        </row>
        <row r="1522">
          <cell r="B1522" t="str">
            <v>Benzene</v>
          </cell>
        </row>
        <row r="1523">
          <cell r="B1523" t="str">
            <v>Benzene Hexachloride, Alpha (BHC)</v>
          </cell>
        </row>
        <row r="1524">
          <cell r="B1524" t="str">
            <v>Benzene Hexachloride, Beta (BHC)</v>
          </cell>
        </row>
        <row r="1525">
          <cell r="B1525" t="str">
            <v>Benzene Hexachloride, Delta (BHC)</v>
          </cell>
        </row>
        <row r="1526">
          <cell r="B1526" t="str">
            <v>Benzene, (1-ethyldecyl)-</v>
          </cell>
        </row>
        <row r="1527">
          <cell r="B1527" t="str">
            <v>Benzene, 1,1'-(1,2-ethanediyl)bis[2,3,4,5,6-pentabromo-</v>
          </cell>
        </row>
        <row r="1528">
          <cell r="B1528" t="str">
            <v>Benzene, 1,1'-oxybis[2,4,5-tribromo-</v>
          </cell>
        </row>
        <row r="1529">
          <cell r="B1529" t="str">
            <v>Benzene, 1,1'-oxybis[2,4-dibromo-</v>
          </cell>
        </row>
        <row r="1530">
          <cell r="B1530" t="str">
            <v>Benzene, 1,1'-[1,2-ethanediylbis(oxy)]bis[2,4,6-tribromo-</v>
          </cell>
        </row>
        <row r="1531">
          <cell r="B1531" t="str">
            <v>Benzene, 1,1-oxybis[3,4-dibromo-</v>
          </cell>
        </row>
        <row r="1532">
          <cell r="B1532" t="str">
            <v>Benzene, 1,2,3,4,5,6-hexabromo- ***retired**use Hexabromobenzene</v>
          </cell>
        </row>
        <row r="1533">
          <cell r="B1533" t="str">
            <v>Benzene, 1,2,3,4,5-pentabromo-6-(2,3,4,5-tetrabromophenoxy)-***retired***use Nonabromophenoxybenzene</v>
          </cell>
        </row>
        <row r="1534">
          <cell r="B1534" t="str">
            <v>Benzene, 1,2,3,4,5-pentabromo-6-(2,3,4,6-tetrabromophenoxy)-***retired***use BDE-207</v>
          </cell>
        </row>
        <row r="1535">
          <cell r="B1535" t="str">
            <v>Benzene, 1,2,3,4,5-pentabromo-6-(2,3,5,6-tetrabromophenoxy)-</v>
          </cell>
        </row>
        <row r="1536">
          <cell r="B1536" t="str">
            <v>Benzene, 1,2,3,4,5-pentabromo-6-(2,4,5-tribromophenoxy)-</v>
          </cell>
        </row>
        <row r="1537">
          <cell r="B1537" t="str">
            <v>Benzene, 1,2,3,4,5-pentabromo-6-(2,4-dibromophenoxy)-***retired***use 2,2',3,4,4',5,6-Heptabromodiphenyl ether</v>
          </cell>
        </row>
        <row r="1538">
          <cell r="B1538" t="str">
            <v>Benzene, 1,2,3,4,5-pentabromo-6-(3,4-dibromophenoxy)-</v>
          </cell>
        </row>
        <row r="1539">
          <cell r="B1539" t="str">
            <v>Benzene, 1,2,3,4,5-pentabromo-6-ethyl-</v>
          </cell>
        </row>
        <row r="1540">
          <cell r="B1540" t="str">
            <v>Benzene, 1,2,3,5-tetrabromo-4-(2,3,4,5-tetrabromophenoxy)-</v>
          </cell>
        </row>
        <row r="1541">
          <cell r="B1541" t="str">
            <v>Benzene, 1,2,3,5-tetrabromo-4-(2,3,4,6-tetrabromophenoxy)-</v>
          </cell>
        </row>
        <row r="1542">
          <cell r="B1542" t="str">
            <v>Benzene, 1,2,3,5-tetrabromo-4-(2,4,5-tribromophenoxy)-***retired***use 2,2',3,4,4',5',6-Heptabromodiphenyl ether</v>
          </cell>
        </row>
        <row r="1543">
          <cell r="B1543" t="str">
            <v>Benzene, 1,2,3,5-tetrabromo-4-(3,4,5-tribromophenoxy)-</v>
          </cell>
        </row>
        <row r="1544">
          <cell r="B1544" t="str">
            <v>Benzene, 1,2,3,5-tetrabromo-6-(2,4,6-tribromophenoxy)-</v>
          </cell>
        </row>
        <row r="1545">
          <cell r="B1545" t="str">
            <v>Benzene, 1,2,3-tribromo-4-(2,3,4-tribromophenoxy)-</v>
          </cell>
        </row>
        <row r="1546">
          <cell r="B1546" t="str">
            <v>Benzene, 1,2,3-tribromo-4-(2,4,5-tribromophenoxy)-</v>
          </cell>
        </row>
        <row r="1547">
          <cell r="B1547" t="str">
            <v>Benzene, 1,2,3-tribromo-4-(2,4,6-tribromophenoxy)-</v>
          </cell>
        </row>
        <row r="1548">
          <cell r="B1548" t="str">
            <v>Benzene, 1,2,3-tribromo-4-(2,4-dibromophenoxy)-</v>
          </cell>
        </row>
        <row r="1549">
          <cell r="B1549" t="str">
            <v>Benzene, 1,2,3-tribromo-4-(3,4-dibromophenoxy)-</v>
          </cell>
        </row>
        <row r="1550">
          <cell r="B1550" t="str">
            <v>Benzene, 1,2,3-tribromo-5-(3,4-dibromophenoxy)-</v>
          </cell>
        </row>
        <row r="1551">
          <cell r="B1551" t="str">
            <v>Benzene, 1,2,4,5-tetrachloro- and/or 1,2,3,5-Tetrachlorobenzene</v>
          </cell>
        </row>
        <row r="1552">
          <cell r="B1552" t="str">
            <v>Benzene, 1,2,4-tribromo-5-(2,4-dibromophenoxy)-</v>
          </cell>
        </row>
        <row r="1553">
          <cell r="B1553" t="str">
            <v>Benzene, 1,2,4-tribromo-5-(3,4-dibromophenoxy)-</v>
          </cell>
        </row>
        <row r="1554">
          <cell r="B1554" t="str">
            <v>Benzene, 1,2,4-tribromo-5-(3,5-dibromophenoxy)-</v>
          </cell>
        </row>
        <row r="1555">
          <cell r="B1555" t="str">
            <v>Benzene, 1,2-dibromo-4-(2,4-dibromophenoxy)-</v>
          </cell>
        </row>
        <row r="1556">
          <cell r="B1556" t="str">
            <v>Benzene, 1,2-dibromo-4-(2-bromophenoxy)-</v>
          </cell>
        </row>
        <row r="1557">
          <cell r="B1557" t="str">
            <v>Benzene, 1,2-dibromo-4-(3,5-dibromophenoxy)-</v>
          </cell>
        </row>
        <row r="1558">
          <cell r="B1558" t="str">
            <v>Benzene, 1,2-dibromo-4-(3-bromophenoxy)-</v>
          </cell>
        </row>
        <row r="1559">
          <cell r="B1559" t="str">
            <v>Benzene, 1,2-dibromo-4-(4-bromophenoxy)-</v>
          </cell>
        </row>
        <row r="1560">
          <cell r="B1560" t="str">
            <v>Benzene, 1,2-dibromo-4-phenoxy-</v>
          </cell>
        </row>
        <row r="1561">
          <cell r="B1561" t="str">
            <v>Benzene, 1,3,5-tribromo-2-(2,4,5-tribromophenoxy)-</v>
          </cell>
        </row>
        <row r="1562">
          <cell r="B1562" t="str">
            <v>Benzene, 1,3,5-tribromo-2-(2,4,6-tribromophenoxy)-</v>
          </cell>
        </row>
        <row r="1563">
          <cell r="B1563" t="str">
            <v>Benzene, 1,3,5-tribromo-2-(2,4-dibromophenoxy)-</v>
          </cell>
        </row>
        <row r="1564">
          <cell r="B1564" t="str">
            <v>Benzene, 1,3,5-tribromo-2-(3,4-dibromophenoxy)-</v>
          </cell>
        </row>
        <row r="1565">
          <cell r="B1565" t="str">
            <v>Benzene, 1,3,5-tribromo-2-(4-bromophenoxy)-</v>
          </cell>
        </row>
        <row r="1566">
          <cell r="B1566" t="str">
            <v>Benzene, 1,3,5-tribromo-2-phenoxy-</v>
          </cell>
        </row>
        <row r="1567">
          <cell r="B1567" t="str">
            <v>Benzene, 1,3-dibromo-2-(2,4-dibromophenoxy)-***retired***use 2,2',4,6'-Tetrabromodiphenyl ether</v>
          </cell>
        </row>
        <row r="1568">
          <cell r="B1568" t="str">
            <v>Benzene, 1,3-dibromo-2-(3,4-dibromophenoxy)-</v>
          </cell>
        </row>
        <row r="1569">
          <cell r="B1569" t="str">
            <v>Benzene, 1,3-dibromo-2-(4-bromophenoxy)-</v>
          </cell>
        </row>
        <row r="1570">
          <cell r="B1570" t="str">
            <v>Benzene, 1,3-dibromo-2-phenoxy-</v>
          </cell>
        </row>
        <row r="1571">
          <cell r="B1571" t="str">
            <v>Benzene, 1,3-dibromo-4-(2-bromophenoxy)-</v>
          </cell>
        </row>
        <row r="1572">
          <cell r="B1572" t="str">
            <v>Benzene, 1,3-dibromo-4-(3-bromophenoxy)-</v>
          </cell>
        </row>
        <row r="1573">
          <cell r="B1573" t="str">
            <v>Benzene, 1,4-dibromo-2-(2,4-dibromophenoxy)-</v>
          </cell>
        </row>
        <row r="1574">
          <cell r="B1574" t="str">
            <v>Benzene, 1,4-dichloro-2-isocyanato-</v>
          </cell>
        </row>
        <row r="1575">
          <cell r="B1575" t="str">
            <v>Benzene, 1-bromo-2-(4-bromophenoxy)-</v>
          </cell>
        </row>
        <row r="1576">
          <cell r="B1576" t="str">
            <v>Benzene, 1-bromo-3-(4-bromophenoxy)-</v>
          </cell>
        </row>
        <row r="1577">
          <cell r="B1577" t="str">
            <v>Benzene, 1-bromo-4-phenoxy-***retired***use p-Bromophenyl phenyl ether</v>
          </cell>
        </row>
        <row r="1578">
          <cell r="B1578" t="str">
            <v>Benzene, 1-chloro-2-isocyanato-</v>
          </cell>
        </row>
        <row r="1579">
          <cell r="B1579" t="str">
            <v>Benzene, 1-chloro-4-(methylsulfonyl)-</v>
          </cell>
        </row>
        <row r="1580">
          <cell r="B1580" t="str">
            <v>Benzene, 1-ethyl-3-(1-methylethyl)-</v>
          </cell>
        </row>
        <row r="1581">
          <cell r="B1581" t="str">
            <v>Benzene, 2,4-dibromo-1-(4-bromophenoxy)-</v>
          </cell>
        </row>
        <row r="1582">
          <cell r="B1582" t="str">
            <v>Benzene, 2,4-dibromo-1-phenoxy-</v>
          </cell>
        </row>
        <row r="1583">
          <cell r="B1583" t="str">
            <v>Benzene, C6-12-alkyl derivs.</v>
          </cell>
        </row>
        <row r="1584">
          <cell r="B1584" t="str">
            <v>Benzene, nonyl-</v>
          </cell>
        </row>
        <row r="1585">
          <cell r="B1585" t="str">
            <v>Benzene, pentabromo(4-bromophenoxy)-</v>
          </cell>
        </row>
        <row r="1586">
          <cell r="B1586" t="str">
            <v>Benzene, pentabromophenoxy-</v>
          </cell>
        </row>
        <row r="1587">
          <cell r="B1587" t="str">
            <v>Benzene, toluene, ethyl benzene, xylenes mix</v>
          </cell>
        </row>
        <row r="1588">
          <cell r="B1588" t="str">
            <v>Benzene,1,1'-(chloroethenylidene)bis(4-chloro-</v>
          </cell>
        </row>
        <row r="1589">
          <cell r="B1589" t="str">
            <v>Benzene-d5, ethyl-d5-</v>
          </cell>
        </row>
        <row r="1590">
          <cell r="B1590" t="str">
            <v>Benzeneacetic acid, .alpha.-methyl-4-(2-methylpropyl)-</v>
          </cell>
        </row>
        <row r="1591">
          <cell r="B1591" t="str">
            <v>Benzeneacetonitrile</v>
          </cell>
        </row>
        <row r="1592">
          <cell r="B1592" t="str">
            <v>Benzeneethanamine, .alpha.-methyl-, (.alpha.S)-, sulfate (2:1)</v>
          </cell>
        </row>
        <row r="1593">
          <cell r="B1593" t="str">
            <v>Benzeneethanol</v>
          </cell>
        </row>
        <row r="1594">
          <cell r="B1594" t="str">
            <v>Benzenemethanol, .alpha.-[(1R)-1-aminoethyl]-, hydrochloride (1:1), (.alpha.S)-rel-</v>
          </cell>
        </row>
        <row r="1595">
          <cell r="B1595" t="str">
            <v>Benzenemethanol, .alpha.-[(1S)-1-(methylamino)ethyl]-, (.alpha.S)-</v>
          </cell>
        </row>
        <row r="1596">
          <cell r="B1596" t="str">
            <v>Benzenepropanenitrile, .alpha.-(cyclopropylcarbonyl)- 2-(methylsulfonyl)-.beta.- oxo-4-(trifluoromethyl)-</v>
          </cell>
        </row>
        <row r="1597">
          <cell r="B1597" t="str">
            <v>Benzenesulfonamide, 4-amino-N-2-pyrimidinyl-</v>
          </cell>
        </row>
        <row r="1598">
          <cell r="B1598" t="str">
            <v>Benzenesulfonic acid, C10-13-alkyl derivs., sodium salts</v>
          </cell>
        </row>
        <row r="1599">
          <cell r="B1599" t="str">
            <v>Benzidine</v>
          </cell>
        </row>
        <row r="1600">
          <cell r="B1600" t="str">
            <v>Benzo(a)anthracene-D12</v>
          </cell>
        </row>
        <row r="1601">
          <cell r="B1601" t="str">
            <v>Benzo(b)fluoranthene</v>
          </cell>
        </row>
        <row r="1602">
          <cell r="B1602" t="str">
            <v>Benzo(b)fluoranthene-D12</v>
          </cell>
        </row>
        <row r="1603">
          <cell r="B1603" t="str">
            <v>Benzo(e)pyrene-D12</v>
          </cell>
        </row>
        <row r="1604">
          <cell r="B1604" t="str">
            <v>Benzo(g,h,i)perylene-D12</v>
          </cell>
        </row>
        <row r="1605">
          <cell r="B1605" t="str">
            <v>Benzo(j+k)fluoranthene</v>
          </cell>
        </row>
        <row r="1606">
          <cell r="B1606" t="str">
            <v>Benzofluoranthene</v>
          </cell>
        </row>
        <row r="1607">
          <cell r="B1607" t="str">
            <v>Benzofluorene</v>
          </cell>
        </row>
        <row r="1608">
          <cell r="B1608" t="str">
            <v>Benzofuran</v>
          </cell>
        </row>
        <row r="1609">
          <cell r="B1609" t="str">
            <v>Benzoic acid</v>
          </cell>
        </row>
        <row r="1610">
          <cell r="B1610" t="str">
            <v>Benzonaphthothiophene</v>
          </cell>
        </row>
        <row r="1611">
          <cell r="B1611" t="str">
            <v>Benzonitrile</v>
          </cell>
        </row>
        <row r="1612">
          <cell r="B1612" t="str">
            <v>Benzophenone</v>
          </cell>
        </row>
        <row r="1613">
          <cell r="B1613" t="str">
            <v>Benzothiazole</v>
          </cell>
        </row>
        <row r="1614">
          <cell r="B1614" t="str">
            <v>Benzotrifluoride</v>
          </cell>
        </row>
        <row r="1615">
          <cell r="B1615" t="str">
            <v>Benzoyl chloride</v>
          </cell>
        </row>
        <row r="1616">
          <cell r="B1616" t="str">
            <v>Benzoylecgonine hydrate</v>
          </cell>
        </row>
        <row r="1617">
          <cell r="B1617" t="str">
            <v>Benzoylecgonine-D3</v>
          </cell>
        </row>
        <row r="1618">
          <cell r="B1618" t="str">
            <v>Benzoylecgonine-d8</v>
          </cell>
        </row>
        <row r="1619">
          <cell r="B1619" t="str">
            <v>Benzo[a]pyrene</v>
          </cell>
        </row>
        <row r="1620">
          <cell r="B1620" t="str">
            <v>Benzo[a]pyrene-d12</v>
          </cell>
        </row>
        <row r="1621">
          <cell r="B1621" t="str">
            <v>Benzo[b,k]fluoranthene</v>
          </cell>
        </row>
        <row r="1622">
          <cell r="B1622" t="str">
            <v>Benzo[b]naphtho[2,1-d]thiophene</v>
          </cell>
        </row>
        <row r="1623">
          <cell r="B1623" t="str">
            <v>Benzo[b]naphtho[2,3-d]thiophene</v>
          </cell>
        </row>
        <row r="1624">
          <cell r="B1624" t="str">
            <v>Benzo[b]thiophene</v>
          </cell>
        </row>
        <row r="1625">
          <cell r="B1625" t="str">
            <v>Benzo[c]cinnoline</v>
          </cell>
        </row>
        <row r="1626">
          <cell r="B1626" t="str">
            <v>Benzo[c]fluorene</v>
          </cell>
        </row>
        <row r="1627">
          <cell r="B1627" t="str">
            <v>Benzo[c]phenanthrene</v>
          </cell>
        </row>
        <row r="1628">
          <cell r="B1628" t="str">
            <v>Benzo[e]pyrene</v>
          </cell>
        </row>
        <row r="1629">
          <cell r="B1629" t="str">
            <v>Benzo[ghi]perylene</v>
          </cell>
        </row>
        <row r="1630">
          <cell r="B1630" t="str">
            <v>Benzo[j]fluoranthene</v>
          </cell>
        </row>
        <row r="1631">
          <cell r="B1631" t="str">
            <v>Benzo[k]fluoranthene</v>
          </cell>
        </row>
        <row r="1632">
          <cell r="B1632" t="str">
            <v>Benzphetamine hydrochloride</v>
          </cell>
        </row>
        <row r="1633">
          <cell r="B1633" t="str">
            <v>Benztropine</v>
          </cell>
        </row>
        <row r="1634">
          <cell r="B1634" t="str">
            <v>Benztropine-d3</v>
          </cell>
        </row>
        <row r="1635">
          <cell r="B1635" t="str">
            <v>Benzyl alcohol</v>
          </cell>
        </row>
        <row r="1636">
          <cell r="B1636" t="str">
            <v>Benzyl chloride</v>
          </cell>
        </row>
        <row r="1637">
          <cell r="B1637" t="str">
            <v>Benzyl ethyl ether</v>
          </cell>
        </row>
        <row r="1638">
          <cell r="B1638" t="str">
            <v>Benz[a]anthracene</v>
          </cell>
        </row>
        <row r="1639">
          <cell r="B1639" t="str">
            <v>Benz[j+e]aceanthrylene</v>
          </cell>
        </row>
        <row r="1640">
          <cell r="B1640" t="str">
            <v>Beryllium</v>
          </cell>
        </row>
        <row r="1641">
          <cell r="B1641" t="str">
            <v>Beryllium-7</v>
          </cell>
        </row>
        <row r="1642">
          <cell r="B1642" t="str">
            <v>Beta Cypermethrin</v>
          </cell>
        </row>
        <row r="1643">
          <cell r="B1643" t="str">
            <v>Beta particle</v>
          </cell>
        </row>
        <row r="1644">
          <cell r="B1644" t="str">
            <v>beta-Pinene</v>
          </cell>
        </row>
        <row r="1645">
          <cell r="B1645" t="str">
            <v>Betamethasone</v>
          </cell>
        </row>
        <row r="1646">
          <cell r="B1646" t="str">
            <v>Bezafibrate</v>
          </cell>
        </row>
        <row r="1647">
          <cell r="B1647" t="str">
            <v>BHC, .beta.-BHC &amp; .gamma.-BHC mix, unspecified</v>
          </cell>
        </row>
        <row r="1648">
          <cell r="B1648" t="str">
            <v>Bi-2-cyclohexen-1-yl</v>
          </cell>
        </row>
        <row r="1649">
          <cell r="B1649" t="str">
            <v>Bibenzyl</v>
          </cell>
        </row>
        <row r="1650">
          <cell r="B1650" t="str">
            <v>Bicarbonate</v>
          </cell>
        </row>
        <row r="1651">
          <cell r="B1651" t="str">
            <v>Bicyclo[2.2.1]heptan-2-one, 1,3,3-trimethyl-, (1R,4S)-</v>
          </cell>
        </row>
        <row r="1652">
          <cell r="B1652" t="str">
            <v>Bicyclo[4.2.0]octa-1,3,5-triene</v>
          </cell>
        </row>
        <row r="1653">
          <cell r="B1653" t="str">
            <v>Bifenazate</v>
          </cell>
        </row>
        <row r="1654">
          <cell r="B1654" t="str">
            <v>Bifenthrin</v>
          </cell>
        </row>
        <row r="1655">
          <cell r="B1655" t="str">
            <v>Bio-toxin</v>
          </cell>
        </row>
        <row r="1656">
          <cell r="B1656" t="str">
            <v>Biochemical oxygen demand, non-standard conditions</v>
          </cell>
        </row>
        <row r="1657">
          <cell r="B1657" t="str">
            <v>Biochemical oxygen demand, standard conditions</v>
          </cell>
        </row>
        <row r="1658">
          <cell r="B1658" t="str">
            <v>Biogenic Silica</v>
          </cell>
        </row>
        <row r="1659">
          <cell r="B1659" t="str">
            <v>Bioluminescence (%)</v>
          </cell>
        </row>
        <row r="1660">
          <cell r="B1660" t="str">
            <v>Biomass</v>
          </cell>
        </row>
        <row r="1661">
          <cell r="B1661" t="str">
            <v>Biomass, benthic</v>
          </cell>
        </row>
        <row r="1662">
          <cell r="B1662" t="str">
            <v>Biomass, chlorophycota</v>
          </cell>
        </row>
        <row r="1663">
          <cell r="B1663" t="str">
            <v>Biomass, chrysophyta</v>
          </cell>
        </row>
        <row r="1664">
          <cell r="B1664" t="str">
            <v>Biomass, cryptophycophyta</v>
          </cell>
        </row>
        <row r="1665">
          <cell r="B1665" t="str">
            <v>Biomass, cyanophycota</v>
          </cell>
        </row>
        <row r="1666">
          <cell r="B1666" t="str">
            <v>Biomass, drift macroinvertebrates</v>
          </cell>
        </row>
        <row r="1667">
          <cell r="B1667" t="str">
            <v>Biomass, euglenophycota</v>
          </cell>
        </row>
        <row r="1668">
          <cell r="B1668" t="str">
            <v>Biomass, periphyton</v>
          </cell>
        </row>
        <row r="1669">
          <cell r="B1669" t="str">
            <v>Biomass, phytoplankton</v>
          </cell>
        </row>
        <row r="1670">
          <cell r="B1670" t="str">
            <v>Biomass, plankton</v>
          </cell>
        </row>
        <row r="1671">
          <cell r="B1671" t="str">
            <v>Biomass, pyrrophycophyta</v>
          </cell>
        </row>
        <row r="1672">
          <cell r="B1672" t="str">
            <v>Biomass, zooplankton</v>
          </cell>
        </row>
        <row r="1673">
          <cell r="B1673" t="str">
            <v>Biomass/chlorophyll ratio</v>
          </cell>
        </row>
        <row r="1674">
          <cell r="B1674" t="str">
            <v>Biphenyl</v>
          </cell>
        </row>
        <row r="1675">
          <cell r="B1675" t="str">
            <v>Biphenyl-2,2',3,3',4,4',5,5',6,6'-d10</v>
          </cell>
        </row>
        <row r="1676">
          <cell r="B1676" t="str">
            <v>Bis(2-chloro-1-methylethyl) ether</v>
          </cell>
        </row>
        <row r="1677">
          <cell r="B1677" t="str">
            <v>Bis(2-chloroethoxy)methane</v>
          </cell>
        </row>
        <row r="1678">
          <cell r="B1678" t="str">
            <v>Bis(2-chloroethyl) ether</v>
          </cell>
        </row>
        <row r="1679">
          <cell r="B1679" t="str">
            <v>Bis(2-chloroisopropyl) ether</v>
          </cell>
        </row>
        <row r="1680">
          <cell r="B1680" t="str">
            <v>Bis(2-hydroxypropyl) ether</v>
          </cell>
        </row>
        <row r="1681">
          <cell r="B1681" t="str">
            <v>bis(3-Methylcyclohexyl) peroxide</v>
          </cell>
        </row>
        <row r="1682">
          <cell r="B1682" t="str">
            <v>Bis(4-chlorophenyl)methane</v>
          </cell>
        </row>
        <row r="1683">
          <cell r="B1683" t="str">
            <v>Bis(chloromethyl) ether</v>
          </cell>
        </row>
        <row r="1684">
          <cell r="B1684" t="str">
            <v>Bismuth</v>
          </cell>
        </row>
        <row r="1685">
          <cell r="B1685" t="str">
            <v>Bismuth-211</v>
          </cell>
        </row>
        <row r="1686">
          <cell r="B1686" t="str">
            <v>Bismuth-212</v>
          </cell>
        </row>
        <row r="1687">
          <cell r="B1687" t="str">
            <v>Bismuth-214</v>
          </cell>
        </row>
        <row r="1688">
          <cell r="B1688" t="str">
            <v>Bisphenol A-d16</v>
          </cell>
        </row>
        <row r="1689">
          <cell r="B1689" t="str">
            <v>Bisphenol A-d3</v>
          </cell>
        </row>
        <row r="1690">
          <cell r="B1690" t="str">
            <v>Bisphenol A-d6</v>
          </cell>
        </row>
        <row r="1691">
          <cell r="B1691" t="str">
            <v>Bisphenol S</v>
          </cell>
        </row>
        <row r="1692">
          <cell r="B1692" t="str">
            <v>Blank</v>
          </cell>
        </row>
        <row r="1693">
          <cell r="B1693" t="str">
            <v>Blasticidin S</v>
          </cell>
        </row>
        <row r="1694">
          <cell r="B1694" t="str">
            <v>BOD, Sediment Load</v>
          </cell>
        </row>
        <row r="1695">
          <cell r="B1695" t="str">
            <v>Boric acid</v>
          </cell>
        </row>
        <row r="1696">
          <cell r="B1696" t="str">
            <v>Boric acid esters mixture, unspecified</v>
          </cell>
        </row>
        <row r="1697">
          <cell r="B1697" t="str">
            <v>Borneol</v>
          </cell>
        </row>
        <row r="1698">
          <cell r="B1698" t="str">
            <v>Boron</v>
          </cell>
        </row>
        <row r="1699">
          <cell r="B1699" t="str">
            <v>Boscalid</v>
          </cell>
        </row>
        <row r="1700">
          <cell r="B1700" t="str">
            <v>Branched p-nonylphenol</v>
          </cell>
        </row>
        <row r="1701">
          <cell r="B1701" t="str">
            <v>Braun-Blanquet Abundance (choice list)</v>
          </cell>
        </row>
        <row r="1702">
          <cell r="B1702" t="str">
            <v>Brillouin Taxonomic Diversity Index</v>
          </cell>
        </row>
        <row r="1703">
          <cell r="B1703" t="str">
            <v>Bromacil</v>
          </cell>
        </row>
        <row r="1704">
          <cell r="B1704" t="str">
            <v>Bromadiolone</v>
          </cell>
        </row>
        <row r="1705">
          <cell r="B1705" t="str">
            <v>Bromate</v>
          </cell>
        </row>
        <row r="1706">
          <cell r="B1706" t="str">
            <v>Brombuterol hydrochloride</v>
          </cell>
        </row>
        <row r="1707">
          <cell r="B1707" t="str">
            <v>Bromide</v>
          </cell>
        </row>
        <row r="1708">
          <cell r="B1708" t="str">
            <v>Bromine</v>
          </cell>
        </row>
        <row r="1709">
          <cell r="B1709" t="str">
            <v>Bromine chloride</v>
          </cell>
        </row>
        <row r="1710">
          <cell r="B1710" t="str">
            <v>Bromoacetic acid</v>
          </cell>
        </row>
        <row r="1711">
          <cell r="B1711" t="str">
            <v>Bromobenzene</v>
          </cell>
        </row>
        <row r="1712">
          <cell r="B1712" t="str">
            <v>Bromochloroacetic acid</v>
          </cell>
        </row>
        <row r="1713">
          <cell r="B1713" t="str">
            <v>Bromochloroacetonitrile</v>
          </cell>
        </row>
        <row r="1714">
          <cell r="B1714" t="str">
            <v>Bromochloroiodomethane</v>
          </cell>
        </row>
        <row r="1715">
          <cell r="B1715" t="str">
            <v>Bromodichloroacetic acid</v>
          </cell>
        </row>
        <row r="1716">
          <cell r="B1716" t="str">
            <v>Bromodichloropropane</v>
          </cell>
        </row>
        <row r="1717">
          <cell r="B1717" t="str">
            <v>Bromoethane</v>
          </cell>
        </row>
        <row r="1718">
          <cell r="B1718" t="str">
            <v>Bromomethoxynaphthalene</v>
          </cell>
        </row>
        <row r="1719">
          <cell r="B1719" t="str">
            <v>Bromoxynil</v>
          </cell>
        </row>
        <row r="1720">
          <cell r="B1720" t="str">
            <v>Bromoxynil octanoate</v>
          </cell>
        </row>
        <row r="1721">
          <cell r="B1721" t="str">
            <v>Bromoxynil-13C6</v>
          </cell>
        </row>
        <row r="1722">
          <cell r="B1722" t="str">
            <v>BTU</v>
          </cell>
        </row>
        <row r="1723">
          <cell r="B1723" t="str">
            <v>Bulan</v>
          </cell>
        </row>
        <row r="1724">
          <cell r="B1724" t="str">
            <v>Bulan mixt. with 2-nitro-1,1-bis(p-chlorophenyl)propane</v>
          </cell>
        </row>
        <row r="1725">
          <cell r="B1725" t="str">
            <v>Buprenorphine hydrochloride</v>
          </cell>
        </row>
        <row r="1726">
          <cell r="B1726" t="str">
            <v>Bupropion</v>
          </cell>
        </row>
        <row r="1727">
          <cell r="B1727" t="str">
            <v>Busulfan</v>
          </cell>
        </row>
        <row r="1728">
          <cell r="B1728" t="str">
            <v>Busulfan-d8</v>
          </cell>
        </row>
        <row r="1729">
          <cell r="B1729" t="str">
            <v>Butachlor</v>
          </cell>
        </row>
        <row r="1730">
          <cell r="B1730" t="str">
            <v>Butachlor ESA</v>
          </cell>
        </row>
        <row r="1731">
          <cell r="B1731" t="str">
            <v>Butalbital</v>
          </cell>
        </row>
        <row r="1732">
          <cell r="B1732" t="str">
            <v>Butane</v>
          </cell>
        </row>
        <row r="1733">
          <cell r="B1733" t="str">
            <v>Butane, 1-isothiocyanato-</v>
          </cell>
        </row>
        <row r="1734">
          <cell r="B1734" t="str">
            <v>Butanedinitrile</v>
          </cell>
        </row>
        <row r="1735">
          <cell r="B1735" t="str">
            <v>Butene</v>
          </cell>
        </row>
        <row r="1736">
          <cell r="B1736" t="str">
            <v>Butralin</v>
          </cell>
        </row>
        <row r="1737">
          <cell r="B1737" t="str">
            <v>Butyl 2-ethylhexyl phthalate</v>
          </cell>
        </row>
        <row r="1738">
          <cell r="B1738" t="str">
            <v>Butyl benzoate</v>
          </cell>
        </row>
        <row r="1739">
          <cell r="B1739" t="str">
            <v>Butyl benzyl phthalate</v>
          </cell>
        </row>
        <row r="1740">
          <cell r="B1740" t="str">
            <v>Butyl stearate</v>
          </cell>
        </row>
        <row r="1741">
          <cell r="B1741" t="str">
            <v>Butylamine</v>
          </cell>
        </row>
        <row r="1742">
          <cell r="B1742" t="str">
            <v>Butylate</v>
          </cell>
        </row>
        <row r="1743">
          <cell r="B1743" t="str">
            <v>Butylated hydroxyanisole</v>
          </cell>
        </row>
        <row r="1744">
          <cell r="B1744" t="str">
            <v>Butylbenzene</v>
          </cell>
        </row>
        <row r="1745">
          <cell r="B1745" t="str">
            <v>Butylparaben</v>
          </cell>
        </row>
        <row r="1746">
          <cell r="B1746" t="str">
            <v>Butyltin</v>
          </cell>
        </row>
        <row r="1747">
          <cell r="B1747" t="str">
            <v>Butyltin trichloride</v>
          </cell>
        </row>
        <row r="1748">
          <cell r="B1748" t="str">
            <v>Butyraldehyde</v>
          </cell>
        </row>
        <row r="1749">
          <cell r="B1749" t="str">
            <v>Butyric acid</v>
          </cell>
        </row>
        <row r="1750">
          <cell r="B1750" t="str">
            <v>C1-Acenaphthenes</v>
          </cell>
        </row>
        <row r="1751">
          <cell r="B1751" t="str">
            <v>C1-Benzofluoranthenes/benzopyrenes</v>
          </cell>
        </row>
        <row r="1752">
          <cell r="B1752" t="str">
            <v>C1-Benzo[a]anthracenes/chrysenes</v>
          </cell>
        </row>
        <row r="1753">
          <cell r="B1753" t="str">
            <v>C1-Biphenyls</v>
          </cell>
        </row>
        <row r="1754">
          <cell r="B1754" t="str">
            <v>C1-C3 Fluorenes</v>
          </cell>
        </row>
        <row r="1755">
          <cell r="B1755" t="str">
            <v>C1-C4 Chrysenes</v>
          </cell>
        </row>
        <row r="1756">
          <cell r="B1756" t="str">
            <v>C1-C4 Fluoranthenes</v>
          </cell>
        </row>
        <row r="1757">
          <cell r="B1757" t="str">
            <v>C1-C4 Phenanthrenes</v>
          </cell>
        </row>
        <row r="1758">
          <cell r="B1758" t="str">
            <v>C1-Fluoranthenes/pyrenes</v>
          </cell>
        </row>
        <row r="1759">
          <cell r="B1759" t="str">
            <v>C1-Fluorenes***retired***use Methylfluorene</v>
          </cell>
        </row>
        <row r="1760">
          <cell r="B1760" t="str">
            <v>C1-Phenanthrenes/anthracenes</v>
          </cell>
        </row>
        <row r="1761">
          <cell r="B1761" t="str">
            <v>C10 Hydrocarbons</v>
          </cell>
        </row>
        <row r="1762">
          <cell r="B1762" t="str">
            <v>C10-16-Alkyldimethylamines oxides</v>
          </cell>
        </row>
        <row r="1763">
          <cell r="B1763" t="str">
            <v>C10-C12 Aliphatics</v>
          </cell>
        </row>
        <row r="1764">
          <cell r="B1764" t="str">
            <v>C10-C12 Aromatics</v>
          </cell>
        </row>
        <row r="1765">
          <cell r="B1765" t="str">
            <v>C12 Hydrocarbons</v>
          </cell>
        </row>
        <row r="1766">
          <cell r="B1766" t="str">
            <v>C12-C13 Aromatics</v>
          </cell>
        </row>
        <row r="1767">
          <cell r="B1767" t="str">
            <v>C12-C16 Aliphatics</v>
          </cell>
        </row>
        <row r="1768">
          <cell r="B1768" t="str">
            <v>C12-C16 Aromatics</v>
          </cell>
        </row>
        <row r="1769">
          <cell r="B1769" t="str">
            <v>C14 Hydrocarbons</v>
          </cell>
        </row>
        <row r="1770">
          <cell r="B1770" t="str">
            <v>C16 Hydrocarbons</v>
          </cell>
        </row>
        <row r="1771">
          <cell r="B1771" t="str">
            <v>C16-C21 Aliphatics</v>
          </cell>
        </row>
        <row r="1772">
          <cell r="B1772" t="str">
            <v>C16-C21 Aromatics</v>
          </cell>
        </row>
        <row r="1773">
          <cell r="B1773" t="str">
            <v>C18 Hydrocarbons</v>
          </cell>
        </row>
        <row r="1774">
          <cell r="B1774" t="str">
            <v>C2-Benzofluoranthenes/benzopyrenes</v>
          </cell>
        </row>
        <row r="1775">
          <cell r="B1775" t="str">
            <v>C2-Benzo[a]anthracenes/chrysenes</v>
          </cell>
        </row>
        <row r="1776">
          <cell r="B1776" t="str">
            <v>C2-Biphenyls</v>
          </cell>
        </row>
        <row r="1777">
          <cell r="B1777" t="str">
            <v>C2-Chrysenes</v>
          </cell>
        </row>
        <row r="1778">
          <cell r="B1778" t="str">
            <v>C2-Dibenzothiophenes</v>
          </cell>
        </row>
        <row r="1779">
          <cell r="B1779" t="str">
            <v>C2-Fluoranthenes/pyrenes</v>
          </cell>
        </row>
        <row r="1780">
          <cell r="B1780" t="str">
            <v>C2-Fluorenes</v>
          </cell>
        </row>
        <row r="1781">
          <cell r="B1781" t="str">
            <v>C2-Naphthalenes</v>
          </cell>
        </row>
        <row r="1782">
          <cell r="B1782" t="str">
            <v>C2-Phenanthrenes/anthracenes</v>
          </cell>
        </row>
        <row r="1783">
          <cell r="B1783" t="str">
            <v>C20 Hydrocarbons</v>
          </cell>
        </row>
        <row r="1784">
          <cell r="B1784" t="str">
            <v>C21-C34 Aliphatics</v>
          </cell>
        </row>
        <row r="1785">
          <cell r="B1785" t="str">
            <v>C21-C34 Aromatics</v>
          </cell>
        </row>
        <row r="1786">
          <cell r="B1786" t="str">
            <v>C22 Hydrocarbons</v>
          </cell>
        </row>
        <row r="1787">
          <cell r="B1787" t="str">
            <v>C23-C32 Hydrocarbons</v>
          </cell>
        </row>
        <row r="1788">
          <cell r="B1788" t="str">
            <v>C24 Hydrocarbons</v>
          </cell>
        </row>
        <row r="1789">
          <cell r="B1789" t="str">
            <v>C24-C36 Hydrocarbons</v>
          </cell>
        </row>
        <row r="1790">
          <cell r="B1790" t="str">
            <v>C26 Hydrocarbons</v>
          </cell>
        </row>
        <row r="1791">
          <cell r="B1791" t="str">
            <v>C28 Hydrocarbons</v>
          </cell>
        </row>
        <row r="1792">
          <cell r="B1792" t="str">
            <v>C29 Hydrocarbons</v>
          </cell>
        </row>
        <row r="1793">
          <cell r="B1793" t="str">
            <v>C3-Benzo[a]anthracenes/chrysenes</v>
          </cell>
        </row>
        <row r="1794">
          <cell r="B1794" t="str">
            <v>C3-Chrysenes</v>
          </cell>
        </row>
        <row r="1795">
          <cell r="B1795" t="str">
            <v>C3-Dibenzothiophenes</v>
          </cell>
        </row>
        <row r="1796">
          <cell r="B1796" t="str">
            <v>C3-Fluoranthenes/pyrenes</v>
          </cell>
        </row>
        <row r="1797">
          <cell r="B1797" t="str">
            <v>C3-Fluorenes</v>
          </cell>
        </row>
        <row r="1798">
          <cell r="B1798" t="str">
            <v>C3-Naphthalenes</v>
          </cell>
        </row>
        <row r="1799">
          <cell r="B1799" t="str">
            <v>C3-Phenanthrenes/anthracenes</v>
          </cell>
        </row>
        <row r="1800">
          <cell r="B1800" t="str">
            <v>C30 Hydrocarbons</v>
          </cell>
        </row>
        <row r="1801">
          <cell r="B1801" t="str">
            <v>C31 Hydrocarbons</v>
          </cell>
        </row>
        <row r="1802">
          <cell r="B1802" t="str">
            <v>C32 Hydrocarbons</v>
          </cell>
        </row>
        <row r="1803">
          <cell r="B1803" t="str">
            <v>C33 Hydrocarbons</v>
          </cell>
        </row>
        <row r="1804">
          <cell r="B1804" t="str">
            <v>C34 Hydrocarbons</v>
          </cell>
        </row>
        <row r="1805">
          <cell r="B1805" t="str">
            <v>C35 Hydrocarbons</v>
          </cell>
        </row>
        <row r="1806">
          <cell r="B1806" t="str">
            <v>C4-Benzo[a]anthracenes/chrysenes</v>
          </cell>
        </row>
        <row r="1807">
          <cell r="B1807" t="str">
            <v>C4-C6 Aliphatics</v>
          </cell>
        </row>
        <row r="1808">
          <cell r="B1808" t="str">
            <v>C4-Chrysenes</v>
          </cell>
        </row>
        <row r="1809">
          <cell r="B1809" t="str">
            <v>C4-Dibenzothiophenes</v>
          </cell>
        </row>
        <row r="1810">
          <cell r="B1810" t="str">
            <v>C4-Fluoranthenes/pyrenes</v>
          </cell>
        </row>
        <row r="1811">
          <cell r="B1811" t="str">
            <v>C4-Naphthalenes</v>
          </cell>
        </row>
        <row r="1812">
          <cell r="B1812" t="str">
            <v>C4-Phenanthrenes/anthracenes</v>
          </cell>
        </row>
        <row r="1813">
          <cell r="B1813" t="str">
            <v>C5-C6 Aliphatics</v>
          </cell>
        </row>
        <row r="1814">
          <cell r="B1814" t="str">
            <v>C6-C8 Aliphatics</v>
          </cell>
        </row>
        <row r="1815">
          <cell r="B1815" t="str">
            <v>C8 Hydrocarbons</v>
          </cell>
        </row>
        <row r="1816">
          <cell r="B1816" t="str">
            <v>C8-Alkylphenols</v>
          </cell>
        </row>
        <row r="1817">
          <cell r="B1817" t="str">
            <v>C8-C10 Aliphatics</v>
          </cell>
        </row>
        <row r="1818">
          <cell r="B1818" t="str">
            <v>C8-C10 Aromatics</v>
          </cell>
        </row>
        <row r="1819">
          <cell r="B1819" t="str">
            <v>Cacodylic acid</v>
          </cell>
        </row>
        <row r="1820">
          <cell r="B1820" t="str">
            <v>Cadmium</v>
          </cell>
        </row>
        <row r="1821">
          <cell r="B1821" t="str">
            <v>Caffeine</v>
          </cell>
        </row>
        <row r="1822">
          <cell r="B1822" t="str">
            <v>Caffeine-13C</v>
          </cell>
        </row>
        <row r="1823">
          <cell r="B1823" t="str">
            <v>Caffeine-trimethyl-13C3</v>
          </cell>
        </row>
        <row r="1824">
          <cell r="B1824" t="str">
            <v>Calcareous green algae</v>
          </cell>
        </row>
        <row r="1825">
          <cell r="B1825" t="str">
            <v>Calcareous red algae</v>
          </cell>
        </row>
        <row r="1826">
          <cell r="B1826" t="str">
            <v>Calcium</v>
          </cell>
        </row>
        <row r="1827">
          <cell r="B1827" t="str">
            <v>Calcium carbonate</v>
          </cell>
        </row>
        <row r="1828">
          <cell r="B1828" t="str">
            <v>Calcium hydroxide</v>
          </cell>
        </row>
        <row r="1829">
          <cell r="B1829" t="str">
            <v>Calcium oxide</v>
          </cell>
        </row>
        <row r="1830">
          <cell r="B1830" t="str">
            <v>Calcium sulfate</v>
          </cell>
        </row>
        <row r="1831">
          <cell r="B1831" t="str">
            <v>Calcium sulfate dihydrate</v>
          </cell>
        </row>
        <row r="1832">
          <cell r="B1832" t="str">
            <v>Calcium-45</v>
          </cell>
        </row>
        <row r="1833">
          <cell r="B1833" t="str">
            <v>Camphene</v>
          </cell>
        </row>
        <row r="1834">
          <cell r="B1834" t="str">
            <v>Camphor</v>
          </cell>
        </row>
        <row r="1835">
          <cell r="B1835" t="str">
            <v>Candida</v>
          </cell>
        </row>
        <row r="1836">
          <cell r="B1836" t="str">
            <v>Candida albicans</v>
          </cell>
        </row>
        <row r="1837">
          <cell r="B1837" t="str">
            <v>Cannabidiol</v>
          </cell>
        </row>
        <row r="1838">
          <cell r="B1838" t="str">
            <v>Cannabinol</v>
          </cell>
        </row>
        <row r="1839">
          <cell r="B1839" t="str">
            <v>Canopy Cover, Left Bank</v>
          </cell>
        </row>
        <row r="1840">
          <cell r="B1840" t="str">
            <v>Canopy Cover, Right Bank</v>
          </cell>
        </row>
        <row r="1841">
          <cell r="B1841" t="str">
            <v>Canopy Measure Center Down</v>
          </cell>
        </row>
        <row r="1842">
          <cell r="B1842" t="str">
            <v>Canopy Measure Center Upstream</v>
          </cell>
        </row>
        <row r="1843">
          <cell r="B1843" t="str">
            <v>Canopy Measure Left Bank</v>
          </cell>
        </row>
        <row r="1844">
          <cell r="B1844" t="str">
            <v>Canopy Measure Right Bank</v>
          </cell>
        </row>
        <row r="1845">
          <cell r="B1845" t="str">
            <v>Caprolactam</v>
          </cell>
        </row>
        <row r="1846">
          <cell r="B1846" t="str">
            <v>Capsaicin</v>
          </cell>
        </row>
        <row r="1847">
          <cell r="B1847" t="str">
            <v>Captafol</v>
          </cell>
        </row>
        <row r="1848">
          <cell r="B1848" t="str">
            <v>Captan</v>
          </cell>
        </row>
        <row r="1849">
          <cell r="B1849" t="str">
            <v>Carbadox</v>
          </cell>
        </row>
        <row r="1850">
          <cell r="B1850" t="str">
            <v>Carbamazepine</v>
          </cell>
        </row>
        <row r="1851">
          <cell r="B1851" t="str">
            <v>Carbamazepine 10,11 epoxide</v>
          </cell>
        </row>
        <row r="1852">
          <cell r="B1852" t="str">
            <v>Carbamazepine-d10</v>
          </cell>
        </row>
        <row r="1853">
          <cell r="B1853" t="str">
            <v>Carbaryl</v>
          </cell>
        </row>
        <row r="1854">
          <cell r="B1854" t="str">
            <v>Carbazole</v>
          </cell>
        </row>
        <row r="1855">
          <cell r="B1855" t="str">
            <v>Carbendazim</v>
          </cell>
        </row>
        <row r="1856">
          <cell r="B1856" t="str">
            <v>Carbofuran</v>
          </cell>
        </row>
        <row r="1857">
          <cell r="B1857" t="str">
            <v>Carbofuran-D3</v>
          </cell>
        </row>
        <row r="1858">
          <cell r="B1858" t="str">
            <v>Carbon</v>
          </cell>
        </row>
        <row r="1859">
          <cell r="B1859" t="str">
            <v>Carbon dioxide</v>
          </cell>
        </row>
        <row r="1860">
          <cell r="B1860" t="str">
            <v>Carbon Dioxide, fixed CO2</v>
          </cell>
        </row>
        <row r="1861">
          <cell r="B1861" t="str">
            <v>Carbon Dioxide, free CO2</v>
          </cell>
        </row>
        <row r="1862">
          <cell r="B1862" t="str">
            <v>Carbon disulfide</v>
          </cell>
        </row>
        <row r="1863">
          <cell r="B1863" t="str">
            <v>Carbon fraction, particulate organic material</v>
          </cell>
        </row>
        <row r="1864">
          <cell r="B1864" t="str">
            <v>Carbon monoxide</v>
          </cell>
        </row>
        <row r="1865">
          <cell r="B1865" t="str">
            <v>Carbon Preference Index (CPI), Odd/Even Carbon Alkane Ratio</v>
          </cell>
        </row>
        <row r="1866">
          <cell r="B1866" t="str">
            <v>Carbon tetrachloride</v>
          </cell>
        </row>
        <row r="1867">
          <cell r="B1867" t="str">
            <v>Carbon, isotope of mass 13</v>
          </cell>
        </row>
        <row r="1868">
          <cell r="B1868" t="str">
            <v>Carbon-13/Carbon-12 ratio</v>
          </cell>
        </row>
        <row r="1869">
          <cell r="B1869" t="str">
            <v>Carbon-14</v>
          </cell>
        </row>
        <row r="1870">
          <cell r="B1870" t="str">
            <v>Carbon/Nitrogen molar ratio</v>
          </cell>
        </row>
        <row r="1871">
          <cell r="B1871" t="str">
            <v>Carbon/Phosphorus molar ratio</v>
          </cell>
        </row>
        <row r="1872">
          <cell r="B1872" t="str">
            <v>Carbonaceous biochemical oxygen demand, non-standard conditions</v>
          </cell>
        </row>
        <row r="1873">
          <cell r="B1873" t="str">
            <v>Carbonaceous biochemical oxygen demand, standard conditions</v>
          </cell>
        </row>
        <row r="1874">
          <cell r="B1874" t="str">
            <v>Carbonate</v>
          </cell>
        </row>
        <row r="1875">
          <cell r="B1875" t="str">
            <v>Carbophenothion</v>
          </cell>
        </row>
        <row r="1876">
          <cell r="B1876" t="str">
            <v>Carbophenothion-methyl</v>
          </cell>
        </row>
        <row r="1877">
          <cell r="B1877" t="str">
            <v>Carboxin</v>
          </cell>
        </row>
        <row r="1878">
          <cell r="B1878" t="str">
            <v>Carcinogenic polycyclic aromatic hydrocarbons</v>
          </cell>
        </row>
        <row r="1879">
          <cell r="B1879" t="str">
            <v>Carfentrazone-ethyl</v>
          </cell>
        </row>
        <row r="1880">
          <cell r="B1880" t="str">
            <v>Carisoprodol</v>
          </cell>
        </row>
        <row r="1881">
          <cell r="B1881" t="str">
            <v>Carmustine</v>
          </cell>
        </row>
        <row r="1882">
          <cell r="B1882" t="str">
            <v>Catechol</v>
          </cell>
        </row>
        <row r="1883">
          <cell r="B1883" t="str">
            <v>Cation exchange capacity</v>
          </cell>
        </row>
        <row r="1884">
          <cell r="B1884" t="str">
            <v>Cations-Anions</v>
          </cell>
        </row>
        <row r="1885">
          <cell r="B1885" t="str">
            <v>Cefotaxime</v>
          </cell>
        </row>
        <row r="1886">
          <cell r="B1886" t="str">
            <v>Cefoxitin</v>
          </cell>
        </row>
        <row r="1887">
          <cell r="B1887" t="str">
            <v>Ceftriaxone</v>
          </cell>
        </row>
        <row r="1888">
          <cell r="B1888" t="str">
            <v>Celecoxib</v>
          </cell>
        </row>
        <row r="1889">
          <cell r="B1889" t="str">
            <v>Cell Volume</v>
          </cell>
        </row>
        <row r="1890">
          <cell r="B1890" t="str">
            <v>Cephalothin</v>
          </cell>
        </row>
        <row r="1891">
          <cell r="B1891" t="str">
            <v>Cerium</v>
          </cell>
        </row>
        <row r="1892">
          <cell r="B1892" t="str">
            <v>Cerium-141</v>
          </cell>
        </row>
        <row r="1893">
          <cell r="B1893" t="str">
            <v>Cerium-144</v>
          </cell>
        </row>
        <row r="1894">
          <cell r="B1894" t="str">
            <v>Cesium</v>
          </cell>
        </row>
        <row r="1895">
          <cell r="B1895" t="str">
            <v>Cesium-134</v>
          </cell>
        </row>
        <row r="1896">
          <cell r="B1896" t="str">
            <v>Cesium-136</v>
          </cell>
        </row>
        <row r="1897">
          <cell r="B1897" t="str">
            <v>Cesium-137</v>
          </cell>
        </row>
        <row r="1898">
          <cell r="B1898" t="str">
            <v>CFC-11</v>
          </cell>
        </row>
        <row r="1899">
          <cell r="B1899" t="str">
            <v>CFC-113</v>
          </cell>
        </row>
        <row r="1900">
          <cell r="B1900" t="str">
            <v>CFC-113a</v>
          </cell>
        </row>
        <row r="1901">
          <cell r="B1901" t="str">
            <v>CFC-114</v>
          </cell>
        </row>
        <row r="1902">
          <cell r="B1902" t="str">
            <v>CFC-12</v>
          </cell>
        </row>
        <row r="1903">
          <cell r="B1903" t="str">
            <v>Channel alteration (text)</v>
          </cell>
        </row>
        <row r="1904">
          <cell r="B1904" t="str">
            <v>Channel form (choice list)</v>
          </cell>
        </row>
        <row r="1905">
          <cell r="B1905" t="str">
            <v>Channel Type (choice list)</v>
          </cell>
        </row>
        <row r="1906">
          <cell r="B1906" t="str">
            <v>Channel vegetative cover</v>
          </cell>
        </row>
        <row r="1907">
          <cell r="B1907" t="str">
            <v>Chemical oxygen demand</v>
          </cell>
        </row>
        <row r="1908">
          <cell r="B1908" t="str">
            <v>Chemical oxygen demand, (high level)</v>
          </cell>
        </row>
        <row r="1909">
          <cell r="B1909" t="str">
            <v>Chloral</v>
          </cell>
        </row>
        <row r="1910">
          <cell r="B1910" t="str">
            <v>Chloral hydrate</v>
          </cell>
        </row>
        <row r="1911">
          <cell r="B1911" t="str">
            <v>Chloramben</v>
          </cell>
        </row>
        <row r="1912">
          <cell r="B1912" t="str">
            <v>Chloramben-methyl</v>
          </cell>
        </row>
        <row r="1913">
          <cell r="B1913" t="str">
            <v>Chlorambucil</v>
          </cell>
        </row>
        <row r="1914">
          <cell r="B1914" t="str">
            <v>Chloramine</v>
          </cell>
        </row>
        <row r="1915">
          <cell r="B1915" t="str">
            <v>Chloramines mixture, unspecified</v>
          </cell>
        </row>
        <row r="1916">
          <cell r="B1916" t="str">
            <v>Chloramphenicol</v>
          </cell>
        </row>
        <row r="1917">
          <cell r="B1917" t="str">
            <v>Chlorantraniliprole</v>
          </cell>
        </row>
        <row r="1918">
          <cell r="B1918" t="str">
            <v>Chlorate</v>
          </cell>
        </row>
        <row r="1919">
          <cell r="B1919" t="str">
            <v>Chlorbenside</v>
          </cell>
        </row>
        <row r="1920">
          <cell r="B1920" t="str">
            <v>Chlordane</v>
          </cell>
        </row>
        <row r="1921">
          <cell r="B1921" t="str">
            <v>Chlordane, technical</v>
          </cell>
        </row>
        <row r="1922">
          <cell r="B1922" t="str">
            <v>Chlordane, technical, and/or chlordane metabolites</v>
          </cell>
        </row>
        <row r="1923">
          <cell r="B1923" t="str">
            <v>Chlordecone</v>
          </cell>
        </row>
        <row r="1924">
          <cell r="B1924" t="str">
            <v>Chlordene</v>
          </cell>
        </row>
        <row r="1925">
          <cell r="B1925" t="str">
            <v>Chlordiazepoxide</v>
          </cell>
        </row>
        <row r="1926">
          <cell r="B1926" t="str">
            <v>Chlordiazepoxide hydrochloride</v>
          </cell>
        </row>
        <row r="1927">
          <cell r="B1927" t="str">
            <v>Chlordimeform</v>
          </cell>
        </row>
        <row r="1928">
          <cell r="B1928" t="str">
            <v>Chlorfenson</v>
          </cell>
        </row>
        <row r="1929">
          <cell r="B1929" t="str">
            <v>Chlorfenvinphos</v>
          </cell>
        </row>
        <row r="1930">
          <cell r="B1930" t="str">
            <v>Chloride</v>
          </cell>
        </row>
        <row r="1931">
          <cell r="B1931" t="str">
            <v>Chlorimuron-ethyl</v>
          </cell>
        </row>
        <row r="1932">
          <cell r="B1932" t="str">
            <v>Chlorinated dioxins and furans -- 2,3,7,8 congeners only</v>
          </cell>
        </row>
        <row r="1933">
          <cell r="B1933" t="str">
            <v>Chlorinated naphthalenes</v>
          </cell>
        </row>
        <row r="1934">
          <cell r="B1934" t="str">
            <v>Chlorinated paraffins</v>
          </cell>
        </row>
        <row r="1935">
          <cell r="B1935" t="str">
            <v>Chlorinated paraffins, long-chain, C18-C20</v>
          </cell>
        </row>
        <row r="1936">
          <cell r="B1936" t="str">
            <v>Chlorinated paraffins, medium-chain, C14-C17</v>
          </cell>
        </row>
        <row r="1937">
          <cell r="B1937" t="str">
            <v>Chlorinated paraffins, short-chain, C10-C13</v>
          </cell>
        </row>
        <row r="1938">
          <cell r="B1938" t="str">
            <v>Chlorine</v>
          </cell>
        </row>
        <row r="1939">
          <cell r="B1939" t="str">
            <v>Chlorine demand</v>
          </cell>
        </row>
        <row r="1940">
          <cell r="B1940" t="str">
            <v>Chlorine dioxide</v>
          </cell>
        </row>
        <row r="1941">
          <cell r="B1941" t="str">
            <v>Chlorite</v>
          </cell>
        </row>
        <row r="1942">
          <cell r="B1942" t="str">
            <v>Chloroacetaldehyde</v>
          </cell>
        </row>
        <row r="1943">
          <cell r="B1943" t="str">
            <v>Chloroacetic acid</v>
          </cell>
        </row>
        <row r="1944">
          <cell r="B1944" t="str">
            <v>Chloroacetonitrile</v>
          </cell>
        </row>
        <row r="1945">
          <cell r="B1945" t="str">
            <v>Chloroaniline</v>
          </cell>
        </row>
        <row r="1946">
          <cell r="B1946" t="str">
            <v>Chlorobenzene</v>
          </cell>
        </row>
        <row r="1947">
          <cell r="B1947" t="str">
            <v>Chlorobenzene-d5</v>
          </cell>
        </row>
        <row r="1948">
          <cell r="B1948" t="str">
            <v>Chlorobenzilate</v>
          </cell>
        </row>
        <row r="1949">
          <cell r="B1949" t="str">
            <v>Chlorodibromomethane</v>
          </cell>
        </row>
        <row r="1950">
          <cell r="B1950" t="str">
            <v>Chloroethane</v>
          </cell>
        </row>
        <row r="1951">
          <cell r="B1951" t="str">
            <v>Chloroform</v>
          </cell>
        </row>
        <row r="1952">
          <cell r="B1952" t="str">
            <v>Chloromethane</v>
          </cell>
        </row>
        <row r="1953">
          <cell r="B1953" t="str">
            <v>Chloromethyl methyl ether</v>
          </cell>
        </row>
        <row r="1954">
          <cell r="B1954" t="str">
            <v>Chloronaphthalene</v>
          </cell>
        </row>
        <row r="1955">
          <cell r="B1955" t="str">
            <v>Chloroneb</v>
          </cell>
        </row>
        <row r="1956">
          <cell r="B1956" t="str">
            <v>Chloronitrobenzene</v>
          </cell>
        </row>
        <row r="1957">
          <cell r="B1957" t="str">
            <v>Chlorophacinone</v>
          </cell>
        </row>
        <row r="1958">
          <cell r="B1958" t="str">
            <v>Chlorophenol</v>
          </cell>
        </row>
        <row r="1959">
          <cell r="B1959" t="str">
            <v>Chlorophyll</v>
          </cell>
        </row>
        <row r="1960">
          <cell r="B1960" t="str">
            <v>Chlorophyll a</v>
          </cell>
        </row>
        <row r="1961">
          <cell r="B1961" t="str">
            <v>Chlorophyll a (probe relative fluorescence)</v>
          </cell>
        </row>
        <row r="1962">
          <cell r="B1962" t="str">
            <v>Chlorophyll a (probe)</v>
          </cell>
        </row>
        <row r="1963">
          <cell r="B1963" t="str">
            <v>Chlorophyll a - Periphyton (attached)</v>
          </cell>
        </row>
        <row r="1964">
          <cell r="B1964" t="str">
            <v>Chlorophyll a - Phytoplankton (suspended)</v>
          </cell>
        </row>
        <row r="1965">
          <cell r="B1965" t="str">
            <v>Chlorophyll a, corrected for pheophytin</v>
          </cell>
        </row>
        <row r="1966">
          <cell r="B1966" t="str">
            <v>Chlorophyll a, free of pheophytin</v>
          </cell>
        </row>
        <row r="1967">
          <cell r="B1967" t="str">
            <v>Chlorophyll a, uncorrected for pheophytin</v>
          </cell>
        </row>
        <row r="1968">
          <cell r="B1968" t="str">
            <v>Chlorophyll b</v>
          </cell>
        </row>
        <row r="1969">
          <cell r="B1969" t="str">
            <v>Chlorophyll c</v>
          </cell>
        </row>
        <row r="1970">
          <cell r="B1970" t="str">
            <v>Chlorophyll/Pheophytin ratio</v>
          </cell>
        </row>
        <row r="1971">
          <cell r="B1971" t="str">
            <v>Chloropicrin</v>
          </cell>
        </row>
        <row r="1972">
          <cell r="B1972" t="str">
            <v>Chloroprene</v>
          </cell>
        </row>
        <row r="1973">
          <cell r="B1973" t="str">
            <v>Chloropropylate</v>
          </cell>
        </row>
        <row r="1974">
          <cell r="B1974" t="str">
            <v>Chlorothalonil</v>
          </cell>
        </row>
        <row r="1975">
          <cell r="B1975" t="str">
            <v>Chlorotoluene</v>
          </cell>
        </row>
        <row r="1976">
          <cell r="B1976" t="str">
            <v>Chlorotoluron</v>
          </cell>
        </row>
        <row r="1977">
          <cell r="B1977" t="str">
            <v>Chlorotrifluoroethylene</v>
          </cell>
        </row>
        <row r="1978">
          <cell r="B1978" t="str">
            <v>Chloroxuron</v>
          </cell>
        </row>
        <row r="1979">
          <cell r="B1979" t="str">
            <v>Chlorpheniramine</v>
          </cell>
        </row>
        <row r="1980">
          <cell r="B1980" t="str">
            <v>Chlorpropham</v>
          </cell>
        </row>
        <row r="1981">
          <cell r="B1981" t="str">
            <v>Chlorpyrifos</v>
          </cell>
        </row>
        <row r="1982">
          <cell r="B1982" t="str">
            <v>Chlorpyrifos O.A.</v>
          </cell>
        </row>
        <row r="1983">
          <cell r="B1983" t="str">
            <v>Chlorpyrifos-methyl</v>
          </cell>
        </row>
        <row r="1984">
          <cell r="B1984" t="str">
            <v>Chlorsulfuron</v>
          </cell>
        </row>
        <row r="1985">
          <cell r="B1985" t="str">
            <v>Chlortetracycline</v>
          </cell>
        </row>
        <row r="1986">
          <cell r="B1986" t="str">
            <v>Chlorthal</v>
          </cell>
        </row>
        <row r="1987">
          <cell r="B1987" t="str">
            <v>Chlorthal monoacid and diacid degradates</v>
          </cell>
        </row>
        <row r="1988">
          <cell r="B1988" t="str">
            <v>Chlorthal-dimethyl</v>
          </cell>
        </row>
        <row r="1989">
          <cell r="B1989" t="str">
            <v>Chlorthal-Monomethyl</v>
          </cell>
        </row>
        <row r="1990">
          <cell r="B1990" t="str">
            <v>Chlorthion</v>
          </cell>
        </row>
        <row r="1991">
          <cell r="B1991" t="str">
            <v>Cholest-5-en-3-one</v>
          </cell>
        </row>
        <row r="1992">
          <cell r="B1992" t="str">
            <v>Cholestane</v>
          </cell>
        </row>
        <row r="1993">
          <cell r="B1993" t="str">
            <v>Cholesterol</v>
          </cell>
        </row>
        <row r="1994">
          <cell r="B1994" t="str">
            <v>Cholesterol-d7</v>
          </cell>
        </row>
        <row r="1995">
          <cell r="B1995" t="str">
            <v>Chromium</v>
          </cell>
        </row>
        <row r="1996">
          <cell r="B1996" t="str">
            <v>Chromium(III)</v>
          </cell>
        </row>
        <row r="1997">
          <cell r="B1997" t="str">
            <v>Chromium(VI)</v>
          </cell>
        </row>
        <row r="1998">
          <cell r="B1998" t="str">
            <v>Chromium-51</v>
          </cell>
        </row>
        <row r="1999">
          <cell r="B1999" t="str">
            <v>Chrysene</v>
          </cell>
        </row>
        <row r="2000">
          <cell r="B2000" t="str">
            <v>Chrysene + Triphenylene</v>
          </cell>
        </row>
        <row r="2001">
          <cell r="B2001" t="str">
            <v>Chrysene-d12</v>
          </cell>
        </row>
        <row r="2002">
          <cell r="B2002" t="str">
            <v>Chrysotile</v>
          </cell>
        </row>
        <row r="2003">
          <cell r="B2003" t="str">
            <v>Chrysotile asbestos</v>
          </cell>
        </row>
        <row r="2004">
          <cell r="B2004" t="str">
            <v>Cimetidine</v>
          </cell>
        </row>
        <row r="2005">
          <cell r="B2005" t="str">
            <v>Cimetidine-d3</v>
          </cell>
        </row>
        <row r="2006">
          <cell r="B2006" t="str">
            <v>Cinerin I</v>
          </cell>
        </row>
        <row r="2007">
          <cell r="B2007" t="str">
            <v>Cinerin II</v>
          </cell>
        </row>
        <row r="2008">
          <cell r="B2008" t="str">
            <v>Cinnamaldehyde</v>
          </cell>
        </row>
        <row r="2009">
          <cell r="B2009" t="str">
            <v>Cinnamic acid</v>
          </cell>
        </row>
        <row r="2010">
          <cell r="B2010" t="str">
            <v>Ciprofloxacin</v>
          </cell>
        </row>
        <row r="2011">
          <cell r="B2011" t="str">
            <v>Ciprofloxacin-13C3-15N</v>
          </cell>
        </row>
        <row r="2012">
          <cell r="B2012" t="str">
            <v>cis-(-)-2-[(Dimethylamino)methyl]-1[3-methoxyphenyl]-cyclohexanol</v>
          </cell>
        </row>
        <row r="2013">
          <cell r="B2013" t="str">
            <v>cis-1,2-Dichloroethylene</v>
          </cell>
        </row>
        <row r="2014">
          <cell r="B2014" t="str">
            <v>cis-1,2-Dimethylcyclopropane</v>
          </cell>
        </row>
        <row r="2015">
          <cell r="B2015" t="str">
            <v>cis-1,3-Dichloropropene</v>
          </cell>
        </row>
        <row r="2016">
          <cell r="B2016" t="str">
            <v>cis-1,3-Dimethylcyclopentane</v>
          </cell>
        </row>
        <row r="2017">
          <cell r="B2017" t="str">
            <v>cis-1,4-Dichloro-2-butene</v>
          </cell>
        </row>
        <row r="2018">
          <cell r="B2018" t="str">
            <v>cis-1-Bromo-2-chlorocyclohexane</v>
          </cell>
        </row>
        <row r="2019">
          <cell r="B2019" t="str">
            <v>cis-2-Bromocyclohexanol</v>
          </cell>
        </row>
        <row r="2020">
          <cell r="B2020" t="str">
            <v>Cis-2-Butene</v>
          </cell>
        </row>
        <row r="2021">
          <cell r="B2021" t="str">
            <v>Cis-2-Pentene</v>
          </cell>
        </row>
        <row r="2022">
          <cell r="B2022" t="str">
            <v>cis-2-Phenyl-2-butene</v>
          </cell>
        </row>
        <row r="2023">
          <cell r="B2023" t="str">
            <v>cis-Captafol</v>
          </cell>
        </row>
        <row r="2024">
          <cell r="B2024" t="str">
            <v>cis-Chlordane</v>
          </cell>
        </row>
        <row r="2025">
          <cell r="B2025" t="str">
            <v>cis-Nonachlor</v>
          </cell>
        </row>
        <row r="2026">
          <cell r="B2026" t="str">
            <v>cis-Propiconazole</v>
          </cell>
        </row>
        <row r="2027">
          <cell r="B2027" t="str">
            <v>Citalopram</v>
          </cell>
        </row>
        <row r="2028">
          <cell r="B2028" t="str">
            <v>Citalopram-d6</v>
          </cell>
        </row>
        <row r="2029">
          <cell r="B2029" t="str">
            <v>Citrobacter</v>
          </cell>
        </row>
        <row r="2030">
          <cell r="B2030" t="str">
            <v>Clarithromycin</v>
          </cell>
        </row>
        <row r="2031">
          <cell r="B2031" t="str">
            <v>Clavibacter xyli cynodontis, producing BTK D-Endotoxin</v>
          </cell>
        </row>
        <row r="2032">
          <cell r="B2032" t="str">
            <v>Clenbuterol</v>
          </cell>
        </row>
        <row r="2033">
          <cell r="B2033" t="str">
            <v>Clethodim</v>
          </cell>
        </row>
        <row r="2034">
          <cell r="B2034" t="str">
            <v>Clinafloxacin</v>
          </cell>
        </row>
        <row r="2035">
          <cell r="B2035" t="str">
            <v>Clobazam</v>
          </cell>
        </row>
        <row r="2036">
          <cell r="B2036" t="str">
            <v>Clodinafop-propargyl</v>
          </cell>
        </row>
        <row r="2037">
          <cell r="B2037" t="str">
            <v>Clomazone</v>
          </cell>
        </row>
        <row r="2038">
          <cell r="B2038" t="str">
            <v>Clonazepam</v>
          </cell>
        </row>
        <row r="2039">
          <cell r="B2039" t="str">
            <v>Clonidine</v>
          </cell>
        </row>
        <row r="2040">
          <cell r="B2040" t="str">
            <v>Clonidine hydrochloride</v>
          </cell>
        </row>
        <row r="2041">
          <cell r="B2041" t="str">
            <v>Clonidine-d4</v>
          </cell>
        </row>
        <row r="2042">
          <cell r="B2042" t="str">
            <v>Clonitralid</v>
          </cell>
        </row>
        <row r="2043">
          <cell r="B2043" t="str">
            <v>Clopidogrel carboxylic acid</v>
          </cell>
        </row>
        <row r="2044">
          <cell r="B2044" t="str">
            <v>Clopyralid</v>
          </cell>
        </row>
        <row r="2045">
          <cell r="B2045" t="str">
            <v>Clostridium</v>
          </cell>
        </row>
        <row r="2046">
          <cell r="B2046" t="str">
            <v>Clostridium perfringens</v>
          </cell>
        </row>
        <row r="2047">
          <cell r="B2047" t="str">
            <v>Clothianidin</v>
          </cell>
        </row>
        <row r="2048">
          <cell r="B2048" t="str">
            <v>Clotrimazole</v>
          </cell>
        </row>
        <row r="2049">
          <cell r="B2049" t="str">
            <v>Clotrimazole-d5</v>
          </cell>
        </row>
        <row r="2050">
          <cell r="B2050" t="str">
            <v>Cloud cover</v>
          </cell>
        </row>
        <row r="2051">
          <cell r="B2051" t="str">
            <v>Cloud cover (choice list)</v>
          </cell>
        </row>
        <row r="2052">
          <cell r="B2052" t="str">
            <v>Cloud type (choice list)</v>
          </cell>
        </row>
        <row r="2053">
          <cell r="B2053" t="str">
            <v>Cloxacillin</v>
          </cell>
        </row>
        <row r="2054">
          <cell r="B2054" t="str">
            <v>Coal</v>
          </cell>
        </row>
        <row r="2055">
          <cell r="B2055" t="str">
            <v>Cobalt</v>
          </cell>
        </row>
        <row r="2056">
          <cell r="B2056" t="str">
            <v>Cobalt-57</v>
          </cell>
        </row>
        <row r="2057">
          <cell r="B2057" t="str">
            <v>Cobalt-58</v>
          </cell>
        </row>
        <row r="2058">
          <cell r="B2058" t="str">
            <v>Cobalt-60</v>
          </cell>
        </row>
        <row r="2059">
          <cell r="B2059" t="str">
            <v>Cocaethylene</v>
          </cell>
        </row>
        <row r="2060">
          <cell r="B2060" t="str">
            <v>Cocaethylene-D3</v>
          </cell>
        </row>
        <row r="2061">
          <cell r="B2061" t="str">
            <v>Cocaine</v>
          </cell>
        </row>
        <row r="2062">
          <cell r="B2062" t="str">
            <v>Cocaine hydrochloride</v>
          </cell>
        </row>
        <row r="2063">
          <cell r="B2063" t="str">
            <v>Cocaine-D3</v>
          </cell>
        </row>
        <row r="2064">
          <cell r="B2064" t="str">
            <v>Codeine</v>
          </cell>
        </row>
        <row r="2065">
          <cell r="B2065" t="str">
            <v>Codeine-d6</v>
          </cell>
        </row>
        <row r="2066">
          <cell r="B2066" t="str">
            <v>Colchicine</v>
          </cell>
        </row>
        <row r="2067">
          <cell r="B2067" t="str">
            <v>Colchicine-d6</v>
          </cell>
        </row>
        <row r="2068">
          <cell r="B2068" t="str">
            <v>Coliform/Streptococcus ratio, fecal</v>
          </cell>
        </row>
        <row r="2069">
          <cell r="B2069" t="str">
            <v>Coliphage, Male Specific (F+) all Groups</v>
          </cell>
        </row>
        <row r="2070">
          <cell r="B2070" t="str">
            <v>Coliphage, Male Specific (F+) Group I</v>
          </cell>
        </row>
        <row r="2071">
          <cell r="B2071" t="str">
            <v>Coliphage, Male Specific (F+) Group II + Group III</v>
          </cell>
        </row>
        <row r="2072">
          <cell r="B2072" t="str">
            <v>Coliphage, Male Specific (F+) Group IV</v>
          </cell>
        </row>
        <row r="2073">
          <cell r="B2073" t="str">
            <v>Coliphage, Somatic</v>
          </cell>
        </row>
        <row r="2074">
          <cell r="B2074" t="str">
            <v>Colored dissolved organic matter (CDOM)</v>
          </cell>
        </row>
        <row r="2075">
          <cell r="B2075" t="str">
            <v>Compass / Tilt (probe)</v>
          </cell>
        </row>
        <row r="2076">
          <cell r="B2076" t="str">
            <v>compound "C" (part of chlordane total)</v>
          </cell>
        </row>
        <row r="2077">
          <cell r="B2077" t="str">
            <v>compound "K" (part of chlordane total)</v>
          </cell>
        </row>
        <row r="2078">
          <cell r="B2078" t="str">
            <v>Conductivity</v>
          </cell>
        </row>
        <row r="2079">
          <cell r="B2079" t="str">
            <v>Copper</v>
          </cell>
        </row>
        <row r="2080">
          <cell r="B2080" t="str">
            <v>Copper Sulfate Pentahydrate</v>
          </cell>
        </row>
        <row r="2081">
          <cell r="B2081" t="str">
            <v>Coprostan-3-one</v>
          </cell>
        </row>
        <row r="2082">
          <cell r="B2082" t="str">
            <v>Coprosterol</v>
          </cell>
        </row>
        <row r="2083">
          <cell r="B2083" t="str">
            <v>Coral Bleached Cover</v>
          </cell>
        </row>
        <row r="2084">
          <cell r="B2084" t="str">
            <v>Coral Diseased Cover</v>
          </cell>
        </row>
        <row r="2085">
          <cell r="B2085" t="str">
            <v>Coral Percent Cover</v>
          </cell>
        </row>
        <row r="2086">
          <cell r="B2086" t="str">
            <v>Coral Percent Live</v>
          </cell>
        </row>
        <row r="2087">
          <cell r="B2087" t="str">
            <v>Coronene</v>
          </cell>
        </row>
        <row r="2088">
          <cell r="B2088" t="str">
            <v>Corrosion &amp; scaling control, Langelier Saturation Index</v>
          </cell>
        </row>
        <row r="2089">
          <cell r="B2089" t="str">
            <v>Corrosion &amp; scaling control, Ryznar Stability Index</v>
          </cell>
        </row>
        <row r="2090">
          <cell r="B2090" t="str">
            <v>Corrosivity</v>
          </cell>
        </row>
        <row r="2091">
          <cell r="B2091" t="str">
            <v>Cotinine</v>
          </cell>
        </row>
        <row r="2092">
          <cell r="B2092" t="str">
            <v>Cotinine-d3</v>
          </cell>
        </row>
        <row r="2093">
          <cell r="B2093" t="str">
            <v>Coumaphos</v>
          </cell>
        </row>
        <row r="2094">
          <cell r="B2094" t="str">
            <v>Coumestrol</v>
          </cell>
        </row>
        <row r="2095">
          <cell r="B2095" t="str">
            <v>Count</v>
          </cell>
        </row>
        <row r="2096">
          <cell r="B2096" t="str">
            <v>Count%</v>
          </cell>
        </row>
        <row r="2097">
          <cell r="B2097" t="str">
            <v>Crayfish presence (choice list)</v>
          </cell>
        </row>
        <row r="2098">
          <cell r="B2098" t="str">
            <v>Creosote</v>
          </cell>
        </row>
        <row r="2099">
          <cell r="B2099" t="str">
            <v>Cresol</v>
          </cell>
        </row>
        <row r="2100">
          <cell r="B2100" t="str">
            <v>Crocidolite Asbestos</v>
          </cell>
        </row>
        <row r="2101">
          <cell r="B2101" t="str">
            <v>Cross-section Depth</v>
          </cell>
        </row>
        <row r="2102">
          <cell r="B2102" t="str">
            <v>Crotoxyphos</v>
          </cell>
        </row>
        <row r="2103">
          <cell r="B2103" t="str">
            <v>Cryptomonas</v>
          </cell>
        </row>
        <row r="2104">
          <cell r="B2104" t="str">
            <v>Cryptomonas acuta</v>
          </cell>
        </row>
        <row r="2105">
          <cell r="B2105" t="str">
            <v>Cryptomonas erosa</v>
          </cell>
        </row>
        <row r="2106">
          <cell r="B2106" t="str">
            <v>Cryptomonas irregularis</v>
          </cell>
        </row>
        <row r="2107">
          <cell r="B2107" t="str">
            <v>Cryptomonas ovata</v>
          </cell>
        </row>
        <row r="2108">
          <cell r="B2108" t="str">
            <v>Cryptomonas pusilla</v>
          </cell>
        </row>
        <row r="2109">
          <cell r="B2109" t="str">
            <v>Cryptomonas stigmatica</v>
          </cell>
        </row>
        <row r="2110">
          <cell r="B2110" t="str">
            <v>Cryptosporidiidae</v>
          </cell>
        </row>
        <row r="2111">
          <cell r="B2111" t="str">
            <v>Cryptosporidium</v>
          </cell>
        </row>
        <row r="2112">
          <cell r="B2112" t="str">
            <v>Cryptosporidium parvum</v>
          </cell>
        </row>
        <row r="2113">
          <cell r="B2113" t="str">
            <v>Cube Resins other than rotenone</v>
          </cell>
        </row>
        <row r="2114">
          <cell r="B2114" t="str">
            <v>Cumene</v>
          </cell>
        </row>
        <row r="2115">
          <cell r="B2115" t="str">
            <v>Cumulative Precipitation Since Last Measurement</v>
          </cell>
        </row>
        <row r="2116">
          <cell r="B2116" t="str">
            <v>Curium-243</v>
          </cell>
        </row>
        <row r="2117">
          <cell r="B2117" t="str">
            <v>Curium-244</v>
          </cell>
        </row>
        <row r="2118">
          <cell r="B2118" t="str">
            <v>Curium-245</v>
          </cell>
        </row>
        <row r="2119">
          <cell r="B2119" t="str">
            <v>Current (choice list)</v>
          </cell>
        </row>
        <row r="2120">
          <cell r="B2120" t="str">
            <v>Current direction</v>
          </cell>
        </row>
        <row r="2121">
          <cell r="B2121" t="str">
            <v>Current speed</v>
          </cell>
        </row>
        <row r="2122">
          <cell r="B2122" t="str">
            <v>Cyanazine</v>
          </cell>
        </row>
        <row r="2123">
          <cell r="B2123" t="str">
            <v>Cyanazine-amide</v>
          </cell>
        </row>
        <row r="2124">
          <cell r="B2124" t="str">
            <v>Cyanic acid</v>
          </cell>
        </row>
        <row r="2125">
          <cell r="B2125" t="str">
            <v>Cyanide</v>
          </cell>
        </row>
        <row r="2126">
          <cell r="B2126" t="str">
            <v>Cyanides amenable to chlorination (HCN &amp; CN)</v>
          </cell>
        </row>
        <row r="2127">
          <cell r="B2127" t="str">
            <v>Cyanogen chloride</v>
          </cell>
        </row>
        <row r="2128">
          <cell r="B2128" t="str">
            <v>Cyantraniliprole</v>
          </cell>
        </row>
        <row r="2129">
          <cell r="B2129" t="str">
            <v>Cyclanilide</v>
          </cell>
        </row>
        <row r="2130">
          <cell r="B2130" t="str">
            <v>Cyclethrin</v>
          </cell>
        </row>
        <row r="2131">
          <cell r="B2131" t="str">
            <v>Cycloate</v>
          </cell>
        </row>
        <row r="2132">
          <cell r="B2132" t="str">
            <v>Cyclododecane</v>
          </cell>
        </row>
        <row r="2133">
          <cell r="B2133" t="str">
            <v>Cyclohexane</v>
          </cell>
        </row>
        <row r="2134">
          <cell r="B2134" t="str">
            <v>Cyclohexane, diethyl-</v>
          </cell>
        </row>
        <row r="2135">
          <cell r="B2135" t="str">
            <v>Cyclohexanecarboxylic acid</v>
          </cell>
        </row>
        <row r="2136">
          <cell r="B2136" t="str">
            <v>Cyclohexanol</v>
          </cell>
        </row>
        <row r="2137">
          <cell r="B2137" t="str">
            <v>Cyclohexanone</v>
          </cell>
        </row>
        <row r="2138">
          <cell r="B2138" t="str">
            <v>Cyclohexene</v>
          </cell>
        </row>
        <row r="2139">
          <cell r="B2139" t="str">
            <v>Cyclohexene oxide</v>
          </cell>
        </row>
        <row r="2140">
          <cell r="B2140" t="str">
            <v>Cyclohexyl isothiocyanate</v>
          </cell>
        </row>
        <row r="2141">
          <cell r="B2141" t="str">
            <v>Cyclohexylamine</v>
          </cell>
        </row>
        <row r="2142">
          <cell r="B2142" t="str">
            <v>Cyclonite</v>
          </cell>
        </row>
        <row r="2143">
          <cell r="B2143" t="str">
            <v>Cyclopentane</v>
          </cell>
        </row>
        <row r="2144">
          <cell r="B2144" t="str">
            <v>Cyclopenta[cd]pyrene</v>
          </cell>
        </row>
        <row r="2145">
          <cell r="B2145" t="str">
            <v>Cyclophosphamide</v>
          </cell>
        </row>
        <row r="2146">
          <cell r="B2146" t="str">
            <v>Cyclophosphamide-d4</v>
          </cell>
        </row>
        <row r="2147">
          <cell r="B2147" t="str">
            <v>Cyclopropanecarboxylic acid, 3-(2,2-dichloroethenyl)-2,2-dimethyl-, methyl ester, (1R,3R)-rel-</v>
          </cell>
        </row>
        <row r="2148">
          <cell r="B2148" t="str">
            <v>Cyclopropylbenzene</v>
          </cell>
        </row>
        <row r="2149">
          <cell r="B2149" t="str">
            <v>Cyclotetramethylenetetranitramine</v>
          </cell>
        </row>
        <row r="2150">
          <cell r="B2150" t="str">
            <v>Cyfluthrin</v>
          </cell>
        </row>
        <row r="2151">
          <cell r="B2151" t="str">
            <v>Cylindrospermopsin</v>
          </cell>
        </row>
        <row r="2152">
          <cell r="B2152" t="str">
            <v>Cymene</v>
          </cell>
        </row>
        <row r="2153">
          <cell r="B2153" t="str">
            <v>Cypermethrin***retired***use Beta Cypermethrin</v>
          </cell>
        </row>
        <row r="2154">
          <cell r="B2154" t="str">
            <v>Cyprazine</v>
          </cell>
        </row>
        <row r="2155">
          <cell r="B2155" t="str">
            <v>Cyproconazole</v>
          </cell>
        </row>
        <row r="2156">
          <cell r="B2156" t="str">
            <v>d-cis-trans-Allethrin</v>
          </cell>
        </row>
        <row r="2157">
          <cell r="B2157" t="str">
            <v>D-Gluconic acid</v>
          </cell>
        </row>
        <row r="2158">
          <cell r="B2158" t="str">
            <v>D-gluconic acid sodium salt</v>
          </cell>
        </row>
        <row r="2159">
          <cell r="B2159" t="str">
            <v>D-Limonene</v>
          </cell>
        </row>
        <row r="2160">
          <cell r="B2160" t="str">
            <v>d-trans-Allethrin</v>
          </cell>
        </row>
        <row r="2161">
          <cell r="B2161" t="str">
            <v>D9 (+/-)11-nor-9-carboxy-delta-THC</v>
          </cell>
        </row>
        <row r="2162">
          <cell r="B2162" t="str">
            <v>Daidzein</v>
          </cell>
        </row>
        <row r="2163">
          <cell r="B2163" t="str">
            <v>Dalapon</v>
          </cell>
        </row>
        <row r="2164">
          <cell r="B2164" t="str">
            <v>Data-logger operating voltage</v>
          </cell>
        </row>
        <row r="2165">
          <cell r="B2165" t="str">
            <v>Daunomycin</v>
          </cell>
        </row>
        <row r="2166">
          <cell r="B2166" t="str">
            <v>Daunorubicin-13C-d3</v>
          </cell>
        </row>
        <row r="2167">
          <cell r="B2167" t="str">
            <v>DDD, o,o'-, o,p'-, and p,p'- isomers</v>
          </cell>
        </row>
        <row r="2168">
          <cell r="B2168" t="str">
            <v>DDD, o,p'- and p,p'- isomers</v>
          </cell>
        </row>
        <row r="2169">
          <cell r="B2169" t="str">
            <v>DDE, o,o'-, o,p'-, and p,p'- isomers</v>
          </cell>
        </row>
        <row r="2170">
          <cell r="B2170" t="str">
            <v>DDE, o,p'- and p,p'- isomers</v>
          </cell>
        </row>
        <row r="2171">
          <cell r="B2171" t="str">
            <v>DDMU (part of DDT total)</v>
          </cell>
        </row>
        <row r="2172">
          <cell r="B2172" t="str">
            <v>DDT, o,p'- and p,p'- isomers</v>
          </cell>
        </row>
        <row r="2173">
          <cell r="B2173" t="str">
            <v>DDT/DDD/DDE, sum of o,p' isomers</v>
          </cell>
        </row>
        <row r="2174">
          <cell r="B2174" t="str">
            <v>DDT/DDD/DDE, sum of p,p' &amp; o,p' isomers</v>
          </cell>
        </row>
        <row r="2175">
          <cell r="B2175" t="str">
            <v>DDT/DDD/DDE, sum of p,p' isomers</v>
          </cell>
        </row>
        <row r="2176">
          <cell r="B2176" t="str">
            <v>Decabromobiphenyl ether</v>
          </cell>
        </row>
        <row r="2177">
          <cell r="B2177" t="str">
            <v>Decabromodiphenyl ether</v>
          </cell>
        </row>
        <row r="2178">
          <cell r="B2178" t="str">
            <v>Decabromodiphenyl oxide</v>
          </cell>
        </row>
        <row r="2179">
          <cell r="B2179" t="str">
            <v>Decachlorobiphenyl</v>
          </cell>
        </row>
        <row r="2180">
          <cell r="B2180" t="str">
            <v>Decafluorobiphenyl</v>
          </cell>
        </row>
        <row r="2181">
          <cell r="B2181" t="str">
            <v>Decahydronaphthalene</v>
          </cell>
        </row>
        <row r="2182">
          <cell r="B2182" t="str">
            <v>Decamethylcyclopentasiloxane</v>
          </cell>
        </row>
        <row r="2183">
          <cell r="B2183" t="str">
            <v>Decane</v>
          </cell>
        </row>
        <row r="2184">
          <cell r="B2184" t="str">
            <v>Decanoic acid</v>
          </cell>
        </row>
        <row r="2185">
          <cell r="B2185" t="str">
            <v>Decylbenzene</v>
          </cell>
        </row>
        <row r="2186">
          <cell r="B2186" t="str">
            <v>Decyne</v>
          </cell>
        </row>
        <row r="2187">
          <cell r="B2187" t="str">
            <v>DEET-d7</v>
          </cell>
        </row>
        <row r="2188">
          <cell r="B2188" t="str">
            <v>Dehydroabietic acid</v>
          </cell>
        </row>
        <row r="2189">
          <cell r="B2189" t="str">
            <v>Dehydroabietylamine</v>
          </cell>
        </row>
        <row r="2190">
          <cell r="B2190" t="str">
            <v>Dehydroabietylamine acetate</v>
          </cell>
        </row>
        <row r="2191">
          <cell r="B2191" t="str">
            <v>Dehydroaripiprazole hydrochloride</v>
          </cell>
        </row>
        <row r="2192">
          <cell r="B2192" t="str">
            <v>Dehydrogenase</v>
          </cell>
        </row>
        <row r="2193">
          <cell r="B2193" t="str">
            <v>Dehydrogenase (corrected for carbon content)</v>
          </cell>
        </row>
        <row r="2194">
          <cell r="B2194" t="str">
            <v>Dehydronifedipine</v>
          </cell>
        </row>
        <row r="2195">
          <cell r="B2195" t="str">
            <v>Deltamethrin</v>
          </cell>
        </row>
        <row r="2196">
          <cell r="B2196" t="str">
            <v>Deltamethrin mixt. with Tralomethrin</v>
          </cell>
        </row>
        <row r="2197">
          <cell r="B2197" t="str">
            <v>Demeclocycline</v>
          </cell>
        </row>
        <row r="2198">
          <cell r="B2198" t="str">
            <v>Demeton</v>
          </cell>
        </row>
        <row r="2199">
          <cell r="B2199" t="str">
            <v>Demeton-methyl</v>
          </cell>
        </row>
        <row r="2200">
          <cell r="B2200" t="str">
            <v>Demeton-O</v>
          </cell>
        </row>
        <row r="2201">
          <cell r="B2201" t="str">
            <v>Demeton-S</v>
          </cell>
        </row>
        <row r="2202">
          <cell r="B2202" t="str">
            <v>Density</v>
          </cell>
        </row>
        <row r="2203">
          <cell r="B2203" t="str">
            <v>Density as sigma-t</v>
          </cell>
        </row>
        <row r="2204">
          <cell r="B2204" t="str">
            <v>Deoxygenation constant</v>
          </cell>
        </row>
        <row r="2205">
          <cell r="B2205" t="str">
            <v>Deoxygenation constant-carbon</v>
          </cell>
        </row>
        <row r="2206">
          <cell r="B2206" t="str">
            <v>Deoxygenation constant-nitrogen</v>
          </cell>
        </row>
        <row r="2207">
          <cell r="B2207" t="str">
            <v>Depth</v>
          </cell>
        </row>
        <row r="2208">
          <cell r="B2208" t="str">
            <v>Depth of water column</v>
          </cell>
        </row>
        <row r="2209">
          <cell r="B2209" t="str">
            <v>Depth, below bottom surface</v>
          </cell>
        </row>
        <row r="2210">
          <cell r="B2210" t="str">
            <v>Depth, bottom</v>
          </cell>
        </row>
        <row r="2211">
          <cell r="B2211" t="str">
            <v>Depth, data-logger (non-ported)</v>
          </cell>
        </row>
        <row r="2212">
          <cell r="B2212" t="str">
            <v>Depth, data-logger (ported)</v>
          </cell>
        </row>
        <row r="2213">
          <cell r="B2213" t="str">
            <v>Depth, from below top of casing to water level</v>
          </cell>
        </row>
        <row r="2214">
          <cell r="B2214" t="str">
            <v>Depth, from ground surface to well water level</v>
          </cell>
        </row>
        <row r="2215">
          <cell r="B2215" t="str">
            <v>Depth, Secchi disk depth</v>
          </cell>
        </row>
        <row r="2216">
          <cell r="B2216" t="str">
            <v>Depth, Secchi disk depth (choice list)</v>
          </cell>
        </row>
        <row r="2217">
          <cell r="B2217" t="str">
            <v>Depth, snow cover</v>
          </cell>
        </row>
        <row r="2218">
          <cell r="B2218" t="str">
            <v>Depth, total, from below top of casing</v>
          </cell>
        </row>
        <row r="2219">
          <cell r="B2219" t="str">
            <v>Desethyl-desisopropyl Atrazine</v>
          </cell>
        </row>
        <row r="2220">
          <cell r="B2220" t="str">
            <v>Desethylatrazine</v>
          </cell>
        </row>
        <row r="2221">
          <cell r="B2221" t="str">
            <v>Desipramine</v>
          </cell>
        </row>
        <row r="2222">
          <cell r="B2222" t="str">
            <v>Desisopropyl atrazine</v>
          </cell>
        </row>
        <row r="2223">
          <cell r="B2223" t="str">
            <v>Desmedipham</v>
          </cell>
        </row>
        <row r="2224">
          <cell r="B2224" t="str">
            <v>Desmethylcitalopram</v>
          </cell>
        </row>
        <row r="2225">
          <cell r="B2225" t="str">
            <v>Desmethyldiltiazem</v>
          </cell>
        </row>
        <row r="2226">
          <cell r="B2226" t="str">
            <v>Desmethylnorflurazon</v>
          </cell>
        </row>
        <row r="2227">
          <cell r="B2227" t="str">
            <v>Desmethylvenlafaxine</v>
          </cell>
        </row>
        <row r="2228">
          <cell r="B2228" t="str">
            <v>Desogestrel</v>
          </cell>
        </row>
        <row r="2229">
          <cell r="B2229" t="str">
            <v>Desulfinylfipronil</v>
          </cell>
        </row>
        <row r="2230">
          <cell r="B2230" t="str">
            <v>Desulfinylfipronil amide</v>
          </cell>
        </row>
        <row r="2231">
          <cell r="B2231" t="str">
            <v>Detergent, severity (choice list)</v>
          </cell>
        </row>
        <row r="2232">
          <cell r="B2232" t="str">
            <v>Deuterium</v>
          </cell>
        </row>
        <row r="2233">
          <cell r="B2233" t="str">
            <v>Deuterium/Hydrogen ratio</v>
          </cell>
        </row>
        <row r="2234">
          <cell r="B2234" t="str">
            <v>Dexamethasone</v>
          </cell>
        </row>
        <row r="2235">
          <cell r="B2235" t="str">
            <v>Dextromethorphan</v>
          </cell>
        </row>
        <row r="2236">
          <cell r="B2236" t="str">
            <v>Dextromethorphan hydrobromide</v>
          </cell>
        </row>
        <row r="2237">
          <cell r="B2237" t="str">
            <v>Dextronorgestrel (choice list)</v>
          </cell>
        </row>
        <row r="2238">
          <cell r="B2238" t="str">
            <v>Di(2-ethylhexyl) adipate</v>
          </cell>
        </row>
        <row r="2239">
          <cell r="B2239" t="str">
            <v>Di(2-ethylhexyl) phthalate</v>
          </cell>
        </row>
        <row r="2240">
          <cell r="B2240" t="str">
            <v>Di(dehydroabietyl)amine acetate</v>
          </cell>
        </row>
        <row r="2241">
          <cell r="B2241" t="str">
            <v>Di-n-octyl phthalate</v>
          </cell>
        </row>
        <row r="2242">
          <cell r="B2242" t="str">
            <v>Di-tert-butyl ketone</v>
          </cell>
        </row>
        <row r="2243">
          <cell r="B2243" t="str">
            <v>Dialifor</v>
          </cell>
        </row>
        <row r="2244">
          <cell r="B2244" t="str">
            <v>Diallate</v>
          </cell>
        </row>
        <row r="2245">
          <cell r="B2245" t="str">
            <v>Diallyl phthalate</v>
          </cell>
        </row>
        <row r="2246">
          <cell r="B2246" t="str">
            <v>Diameter</v>
          </cell>
        </row>
        <row r="2247">
          <cell r="B2247" t="str">
            <v>Diatoms</v>
          </cell>
        </row>
        <row r="2248">
          <cell r="B2248" t="str">
            <v>Diatrizoic acid</v>
          </cell>
        </row>
        <row r="2249">
          <cell r="B2249" t="str">
            <v>Diatrizoic acid-d6</v>
          </cell>
        </row>
        <row r="2250">
          <cell r="B2250" t="str">
            <v>Diazepam</v>
          </cell>
        </row>
        <row r="2251">
          <cell r="B2251" t="str">
            <v>Diazepam-D5</v>
          </cell>
        </row>
        <row r="2252">
          <cell r="B2252" t="str">
            <v>Diazinon</v>
          </cell>
        </row>
        <row r="2253">
          <cell r="B2253" t="str">
            <v>Diazinon (Diethyl-D10)***retired***use Diazinon-D10</v>
          </cell>
        </row>
        <row r="2254">
          <cell r="B2254" t="str">
            <v>Diazinon-D10</v>
          </cell>
        </row>
        <row r="2255">
          <cell r="B2255" t="str">
            <v>Diazoxon</v>
          </cell>
        </row>
        <row r="2256">
          <cell r="B2256" t="str">
            <v>Dibenzo(a,h)anthraene-D14</v>
          </cell>
        </row>
        <row r="2257">
          <cell r="B2257" t="str">
            <v>Dibenzofuran</v>
          </cell>
        </row>
        <row r="2258">
          <cell r="B2258" t="str">
            <v>Dibenzothiophene</v>
          </cell>
        </row>
        <row r="2259">
          <cell r="B2259" t="str">
            <v>Dibenzothiophene (C1-C3)</v>
          </cell>
        </row>
        <row r="2260">
          <cell r="B2260" t="str">
            <v>Dibenzothiophene, 4-methyl-</v>
          </cell>
        </row>
        <row r="2261">
          <cell r="B2261" t="str">
            <v>Dibenzothiophene-D8</v>
          </cell>
        </row>
        <row r="2262">
          <cell r="B2262" t="str">
            <v>Dibenzo[a,e]pyrene</v>
          </cell>
        </row>
        <row r="2263">
          <cell r="B2263" t="str">
            <v>Dibenzo[a,h]pyrene</v>
          </cell>
        </row>
        <row r="2264">
          <cell r="B2264" t="str">
            <v>Dibenzo[b,k]fluoranthene</v>
          </cell>
        </row>
        <row r="2265">
          <cell r="B2265" t="str">
            <v>Dibenzylamine</v>
          </cell>
        </row>
        <row r="2266">
          <cell r="B2266" t="str">
            <v>Dibenz[a,c]anthracene</v>
          </cell>
        </row>
        <row r="2267">
          <cell r="B2267" t="str">
            <v>Dibenz[a,h]acridine</v>
          </cell>
        </row>
        <row r="2268">
          <cell r="B2268" t="str">
            <v>Dibenz[a,h]anthracene</v>
          </cell>
        </row>
        <row r="2269">
          <cell r="B2269" t="str">
            <v>Dibenz[a,j]acridine</v>
          </cell>
        </row>
        <row r="2270">
          <cell r="B2270" t="str">
            <v>Dibromoacetic acid</v>
          </cell>
        </row>
        <row r="2271">
          <cell r="B2271" t="str">
            <v>Dibromoacetonitrile</v>
          </cell>
        </row>
        <row r="2272">
          <cell r="B2272" t="str">
            <v>Dibromochloroacetic acid</v>
          </cell>
        </row>
        <row r="2273">
          <cell r="B2273" t="str">
            <v>Dibromochloroethane</v>
          </cell>
        </row>
        <row r="2274">
          <cell r="B2274" t="str">
            <v>Dibromodichloromethane</v>
          </cell>
        </row>
        <row r="2275">
          <cell r="B2275" t="str">
            <v>Dibromodifluoromethane</v>
          </cell>
        </row>
        <row r="2276">
          <cell r="B2276" t="str">
            <v>Dibromofluoromethane</v>
          </cell>
        </row>
        <row r="2277">
          <cell r="B2277" t="str">
            <v>Dibromomethane</v>
          </cell>
        </row>
        <row r="2278">
          <cell r="B2278" t="str">
            <v>Dibutyl azelate</v>
          </cell>
        </row>
        <row r="2279">
          <cell r="B2279" t="str">
            <v>Dibutyl chlorendate</v>
          </cell>
        </row>
        <row r="2280">
          <cell r="B2280" t="str">
            <v>Dibutyl phthalate</v>
          </cell>
        </row>
        <row r="2281">
          <cell r="B2281" t="str">
            <v>Dibutyl terephthalate</v>
          </cell>
        </row>
        <row r="2282">
          <cell r="B2282" t="str">
            <v>Dibutylstannanediylium</v>
          </cell>
        </row>
        <row r="2283">
          <cell r="B2283" t="str">
            <v>Dibutyltin</v>
          </cell>
        </row>
        <row r="2284">
          <cell r="B2284" t="str">
            <v>Dibutyltin dichloride</v>
          </cell>
        </row>
        <row r="2285">
          <cell r="B2285" t="str">
            <v>Dicamba</v>
          </cell>
        </row>
        <row r="2286">
          <cell r="B2286" t="str">
            <v>Dicamba-methyl</v>
          </cell>
        </row>
        <row r="2287">
          <cell r="B2287" t="str">
            <v>Dicapthon</v>
          </cell>
        </row>
        <row r="2288">
          <cell r="B2288" t="str">
            <v>Dichlobenil</v>
          </cell>
        </row>
        <row r="2289">
          <cell r="B2289" t="str">
            <v>Dichlofenthion</v>
          </cell>
        </row>
        <row r="2290">
          <cell r="B2290" t="str">
            <v>Dichlone</v>
          </cell>
        </row>
        <row r="2291">
          <cell r="B2291" t="str">
            <v>Dichloran</v>
          </cell>
        </row>
        <row r="2292">
          <cell r="B2292" t="str">
            <v>Dichloroacetic acid</v>
          </cell>
        </row>
        <row r="2293">
          <cell r="B2293" t="str">
            <v>Dichloroacetonitrile</v>
          </cell>
        </row>
        <row r="2294">
          <cell r="B2294" t="str">
            <v>Dichloroacetylene</v>
          </cell>
        </row>
        <row r="2295">
          <cell r="B2295" t="str">
            <v>Dichloroanisole</v>
          </cell>
        </row>
        <row r="2296">
          <cell r="B2296" t="str">
            <v>Dichlorobenzene</v>
          </cell>
        </row>
        <row r="2297">
          <cell r="B2297" t="str">
            <v>Dichlorobiphenyl</v>
          </cell>
        </row>
        <row r="2298">
          <cell r="B2298" t="str">
            <v>Dichlorobromofluoromethane</v>
          </cell>
        </row>
        <row r="2299">
          <cell r="B2299" t="str">
            <v>Dichlorobromomethane</v>
          </cell>
        </row>
        <row r="2300">
          <cell r="B2300" t="str">
            <v>Dichlorobutane</v>
          </cell>
        </row>
        <row r="2301">
          <cell r="B2301" t="str">
            <v>Dichlorobutene</v>
          </cell>
        </row>
        <row r="2302">
          <cell r="B2302" t="str">
            <v>Dichlorodifluoromethane</v>
          </cell>
        </row>
        <row r="2303">
          <cell r="B2303" t="str">
            <v>Dichlorodimethylmethoxybenzene</v>
          </cell>
        </row>
        <row r="2304">
          <cell r="B2304" t="str">
            <v>Dichloroethane</v>
          </cell>
        </row>
        <row r="2305">
          <cell r="B2305" t="str">
            <v>Dichloroethylene</v>
          </cell>
        </row>
        <row r="2306">
          <cell r="B2306" t="str">
            <v>Dichloroiodomethane</v>
          </cell>
        </row>
        <row r="2307">
          <cell r="B2307" t="str">
            <v>Dichloromethyldiphenylether</v>
          </cell>
        </row>
        <row r="2308">
          <cell r="B2308" t="str">
            <v>Dichloropentane</v>
          </cell>
        </row>
        <row r="2309">
          <cell r="B2309" t="str">
            <v>Dichlorophenol</v>
          </cell>
        </row>
        <row r="2310">
          <cell r="B2310" t="str">
            <v>Dichloroprop</v>
          </cell>
        </row>
        <row r="2311">
          <cell r="B2311" t="str">
            <v>Dichloropropane</v>
          </cell>
        </row>
        <row r="2312">
          <cell r="B2312" t="str">
            <v>Dichloropropene</v>
          </cell>
        </row>
        <row r="2313">
          <cell r="B2313" t="str">
            <v>Dichlorotoluene</v>
          </cell>
        </row>
        <row r="2314">
          <cell r="B2314" t="str">
            <v>Dichlorotrifluoroethane</v>
          </cell>
        </row>
        <row r="2315">
          <cell r="B2315" t="str">
            <v>Dichlorprop</v>
          </cell>
        </row>
        <row r="2316">
          <cell r="B2316" t="str">
            <v>Dichlorvos</v>
          </cell>
        </row>
        <row r="2317">
          <cell r="B2317" t="str">
            <v>Diclofenac</v>
          </cell>
        </row>
        <row r="2318">
          <cell r="B2318" t="str">
            <v>Diclofenac, 4-hydroxy</v>
          </cell>
        </row>
        <row r="2319">
          <cell r="B2319" t="str">
            <v>Diclofop methyl</v>
          </cell>
        </row>
        <row r="2320">
          <cell r="B2320" t="str">
            <v>Diclofop-methyl</v>
          </cell>
        </row>
        <row r="2321">
          <cell r="B2321" t="str">
            <v>Dicofol</v>
          </cell>
        </row>
        <row r="2322">
          <cell r="B2322" t="str">
            <v>Dicrotophos</v>
          </cell>
        </row>
        <row r="2323">
          <cell r="B2323" t="str">
            <v>Dicyclohexyl adipate</v>
          </cell>
        </row>
        <row r="2324">
          <cell r="B2324" t="str">
            <v>Dicyclohexyl phthalate</v>
          </cell>
        </row>
        <row r="2325">
          <cell r="B2325" t="str">
            <v>Dicyclopentadiene</v>
          </cell>
        </row>
        <row r="2326">
          <cell r="B2326" t="str">
            <v>Dieldrin</v>
          </cell>
        </row>
        <row r="2327">
          <cell r="B2327" t="str">
            <v>Diesel and residual range hydrocarbons</v>
          </cell>
        </row>
        <row r="2328">
          <cell r="B2328" t="str">
            <v>Diesel fuel</v>
          </cell>
        </row>
        <row r="2329">
          <cell r="B2329" t="str">
            <v>Diesel fuels no. 2</v>
          </cell>
        </row>
        <row r="2330">
          <cell r="B2330" t="str">
            <v>Diesel range organics</v>
          </cell>
        </row>
        <row r="2331">
          <cell r="B2331" t="str">
            <v>Diethatyl ethyl</v>
          </cell>
        </row>
        <row r="2332">
          <cell r="B2332" t="str">
            <v>Diethyl disulfide</v>
          </cell>
        </row>
        <row r="2333">
          <cell r="B2333" t="str">
            <v>Diethyl phthalate</v>
          </cell>
        </row>
        <row r="2334">
          <cell r="B2334" t="str">
            <v>Diethyl Sulfate</v>
          </cell>
        </row>
        <row r="2335">
          <cell r="B2335" t="str">
            <v>Diethyl sulfide</v>
          </cell>
        </row>
        <row r="2336">
          <cell r="B2336" t="str">
            <v>Diethyl terephthalate</v>
          </cell>
        </row>
        <row r="2337">
          <cell r="B2337" t="str">
            <v>Diethylbenzene</v>
          </cell>
        </row>
        <row r="2338">
          <cell r="B2338" t="str">
            <v>Diethylene glycol monobutyl ether</v>
          </cell>
        </row>
        <row r="2339">
          <cell r="B2339" t="str">
            <v>Diethylene glycol monobutyl ether acetate</v>
          </cell>
        </row>
        <row r="2340">
          <cell r="B2340" t="str">
            <v>Diethylene glycol monoethyl ether</v>
          </cell>
        </row>
        <row r="2341">
          <cell r="B2341" t="str">
            <v>Diethylene glycol monomethyl ether</v>
          </cell>
        </row>
        <row r="2342">
          <cell r="B2342" t="str">
            <v>Diethylene glycol nonylphenol ether</v>
          </cell>
        </row>
        <row r="2343">
          <cell r="B2343" t="str">
            <v>Diethylstilbestrol</v>
          </cell>
        </row>
        <row r="2344">
          <cell r="B2344" t="str">
            <v>Difenoconazole</v>
          </cell>
        </row>
        <row r="2345">
          <cell r="B2345" t="str">
            <v>Diflubenzuron</v>
          </cell>
        </row>
        <row r="2346">
          <cell r="B2346" t="str">
            <v>Diflufenzopyr</v>
          </cell>
        </row>
        <row r="2347">
          <cell r="B2347" t="str">
            <v>Diflufenzopyr-sodium</v>
          </cell>
        </row>
        <row r="2348">
          <cell r="B2348" t="str">
            <v>Digoxigenin</v>
          </cell>
        </row>
        <row r="2349">
          <cell r="B2349" t="str">
            <v>Digoxin</v>
          </cell>
        </row>
        <row r="2350">
          <cell r="B2350" t="str">
            <v>Diheptyl phthalate</v>
          </cell>
        </row>
        <row r="2351">
          <cell r="B2351" t="str">
            <v>Dihydroabietylamine acetate</v>
          </cell>
        </row>
        <row r="2352">
          <cell r="B2352" t="str">
            <v>Dihydrocholesterol</v>
          </cell>
        </row>
        <row r="2353">
          <cell r="B2353" t="str">
            <v>Dihydromorphine</v>
          </cell>
        </row>
        <row r="2354">
          <cell r="B2354" t="str">
            <v>Dihydrotestosterone</v>
          </cell>
        </row>
        <row r="2355">
          <cell r="B2355" t="str">
            <v>Dihydrotestosterone-d4</v>
          </cell>
        </row>
        <row r="2356">
          <cell r="B2356" t="str">
            <v>Diisobutyl phthalate</v>
          </cell>
        </row>
        <row r="2357">
          <cell r="B2357" t="str">
            <v>Diisobutylphenoxyethanol</v>
          </cell>
        </row>
        <row r="2358">
          <cell r="B2358" t="str">
            <v>Diisooctyl phthalate</v>
          </cell>
        </row>
        <row r="2359">
          <cell r="B2359" t="str">
            <v>Diisopropyl adipate</v>
          </cell>
        </row>
        <row r="2360">
          <cell r="B2360" t="str">
            <v>Diltiazem</v>
          </cell>
        </row>
        <row r="2361">
          <cell r="B2361" t="str">
            <v>Diltiazem hydrochloride</v>
          </cell>
        </row>
        <row r="2362">
          <cell r="B2362" t="str">
            <v>Diltiazem-d3</v>
          </cell>
        </row>
        <row r="2363">
          <cell r="B2363" t="str">
            <v>Dimerin</v>
          </cell>
        </row>
        <row r="2364">
          <cell r="B2364" t="str">
            <v>Dimethachlor</v>
          </cell>
        </row>
        <row r="2365">
          <cell r="B2365" t="str">
            <v>Dimethachlor ESA</v>
          </cell>
        </row>
        <row r="2366">
          <cell r="B2366" t="str">
            <v>Dimethenamid</v>
          </cell>
        </row>
        <row r="2367">
          <cell r="B2367" t="str">
            <v>Dimethenamid ESA</v>
          </cell>
        </row>
        <row r="2368">
          <cell r="B2368" t="str">
            <v>Dimethenamid OA</v>
          </cell>
        </row>
        <row r="2369">
          <cell r="B2369" t="str">
            <v>Dimethenamid-P</v>
          </cell>
        </row>
        <row r="2370">
          <cell r="B2370" t="str">
            <v>Dimethoate</v>
          </cell>
        </row>
        <row r="2371">
          <cell r="B2371" t="str">
            <v>Dimethomorph</v>
          </cell>
        </row>
        <row r="2372">
          <cell r="B2372" t="str">
            <v>Dimethoxane</v>
          </cell>
        </row>
        <row r="2373">
          <cell r="B2373" t="str">
            <v>Dimethoxymethane</v>
          </cell>
        </row>
        <row r="2374">
          <cell r="B2374" t="str">
            <v>Dimethyl 1,4-dihydro-2,6-dimethyl-4-(2-nitrophenyl)-3,5-pyridinedicarboxylate***retired***use Nifedipine</v>
          </cell>
        </row>
        <row r="2375">
          <cell r="B2375" t="str">
            <v>Dimethyl ether</v>
          </cell>
        </row>
        <row r="2376">
          <cell r="B2376" t="str">
            <v>Dimethyl L-malate</v>
          </cell>
        </row>
        <row r="2377">
          <cell r="B2377" t="str">
            <v>Dimethyl phthalate</v>
          </cell>
        </row>
        <row r="2378">
          <cell r="B2378" t="str">
            <v>Dimethyl sulfate</v>
          </cell>
        </row>
        <row r="2379">
          <cell r="B2379" t="str">
            <v>Dimethyl sulfide</v>
          </cell>
        </row>
        <row r="2380">
          <cell r="B2380" t="str">
            <v>Dimethyl sulfoxide</v>
          </cell>
        </row>
        <row r="2381">
          <cell r="B2381" t="str">
            <v>Dimethyl terephthalate</v>
          </cell>
        </row>
        <row r="2382">
          <cell r="B2382" t="str">
            <v>Dimethylacetamide</v>
          </cell>
        </row>
        <row r="2383">
          <cell r="B2383" t="str">
            <v>Dimethylamine</v>
          </cell>
        </row>
        <row r="2384">
          <cell r="B2384" t="str">
            <v>Dimethylmercury</v>
          </cell>
        </row>
        <row r="2385">
          <cell r="B2385" t="str">
            <v>Dimethylnaphthalene</v>
          </cell>
        </row>
        <row r="2386">
          <cell r="B2386" t="str">
            <v>Dimethylphenanthrene</v>
          </cell>
        </row>
        <row r="2387">
          <cell r="B2387" t="str">
            <v>Dimethylpolysiloxane</v>
          </cell>
        </row>
        <row r="2388">
          <cell r="B2388" t="str">
            <v>Dimethylstyrene</v>
          </cell>
        </row>
        <row r="2389">
          <cell r="B2389" t="str">
            <v>Dimethylvinyl chloride</v>
          </cell>
        </row>
        <row r="2390">
          <cell r="B2390" t="str">
            <v>Dinex</v>
          </cell>
        </row>
        <row r="2391">
          <cell r="B2391" t="str">
            <v>Dinitrobenzene (All Isomers)</v>
          </cell>
        </row>
        <row r="2392">
          <cell r="B2392" t="str">
            <v>Dinitrophenol</v>
          </cell>
        </row>
        <row r="2393">
          <cell r="B2393" t="str">
            <v>Dinitrotoluene</v>
          </cell>
        </row>
        <row r="2394">
          <cell r="B2394" t="str">
            <v>Dinocap</v>
          </cell>
        </row>
        <row r="2395">
          <cell r="B2395" t="str">
            <v>Dinoseb</v>
          </cell>
        </row>
        <row r="2396">
          <cell r="B2396" t="str">
            <v>Dinotefuran</v>
          </cell>
        </row>
        <row r="2397">
          <cell r="B2397" t="str">
            <v>Dinotefuran DN</v>
          </cell>
        </row>
        <row r="2398">
          <cell r="B2398" t="str">
            <v>Dinotefuran UF</v>
          </cell>
        </row>
        <row r="2399">
          <cell r="B2399" t="str">
            <v>Dioctyl adipate</v>
          </cell>
        </row>
        <row r="2400">
          <cell r="B2400" t="str">
            <v>Dioxathion</v>
          </cell>
        </row>
        <row r="2401">
          <cell r="B2401" t="str">
            <v>Dioxin and furan mixture, unspecified</v>
          </cell>
        </row>
        <row r="2402">
          <cell r="B2402" t="str">
            <v>Dioxin-like PCB cogeners as 2,3,7,8-TCDD TEQs</v>
          </cell>
        </row>
        <row r="2403">
          <cell r="B2403" t="str">
            <v>Dioxins and furans as 2,3,7,8-TCDD TEQs</v>
          </cell>
        </row>
        <row r="2404">
          <cell r="B2404" t="str">
            <v>Dioxins, furans, and dioxin-like PCB cogeners as 2,3,7,8-TCDD TEQs</v>
          </cell>
        </row>
        <row r="2405">
          <cell r="B2405" t="str">
            <v>Diphacinone</v>
          </cell>
        </row>
        <row r="2406">
          <cell r="B2406" t="str">
            <v>Diphenamid</v>
          </cell>
        </row>
        <row r="2407">
          <cell r="B2407" t="str">
            <v>Diphenhydramine-D3</v>
          </cell>
        </row>
        <row r="2408">
          <cell r="B2408" t="str">
            <v>Diphenyl disulfide</v>
          </cell>
        </row>
        <row r="2409">
          <cell r="B2409" t="str">
            <v>Diphenyl ether</v>
          </cell>
        </row>
        <row r="2410">
          <cell r="B2410" t="str">
            <v>Diphenylamine</v>
          </cell>
        </row>
        <row r="2411">
          <cell r="B2411" t="str">
            <v>Diphenylhydrazine</v>
          </cell>
        </row>
        <row r="2412">
          <cell r="B2412" t="str">
            <v>Diphenylstibene 2-ethylhexanoate</v>
          </cell>
        </row>
        <row r="2413">
          <cell r="B2413" t="str">
            <v>Diphenylsulfone</v>
          </cell>
        </row>
        <row r="2414">
          <cell r="B2414" t="str">
            <v>Dipropyl adipate</v>
          </cell>
        </row>
        <row r="2415">
          <cell r="B2415" t="str">
            <v>Dipropyl isocinchomeronate</v>
          </cell>
        </row>
        <row r="2416">
          <cell r="B2416" t="str">
            <v>Dipropyl sulfide</v>
          </cell>
        </row>
        <row r="2417">
          <cell r="B2417" t="str">
            <v>Dipropylene glycol monomethyl ether</v>
          </cell>
        </row>
        <row r="2418">
          <cell r="B2418" t="str">
            <v>Diquat</v>
          </cell>
        </row>
        <row r="2419">
          <cell r="B2419" t="str">
            <v>Diquat dibromide</v>
          </cell>
        </row>
        <row r="2420">
          <cell r="B2420" t="str">
            <v>Discharge, Mine</v>
          </cell>
        </row>
        <row r="2421">
          <cell r="B2421" t="str">
            <v>Discharge, River/Stream</v>
          </cell>
        </row>
        <row r="2422">
          <cell r="B2422" t="str">
            <v>Discoloration (Y/N) (choice list)</v>
          </cell>
        </row>
        <row r="2423">
          <cell r="B2423" t="str">
            <v>Disopyramide</v>
          </cell>
        </row>
        <row r="2424">
          <cell r="B2424" t="str">
            <v>Disruptive Pressures</v>
          </cell>
        </row>
        <row r="2425">
          <cell r="B2425" t="str">
            <v>Dissolved gases</v>
          </cell>
        </row>
        <row r="2426">
          <cell r="B2426" t="str">
            <v>Dissolved Gases - Saturation</v>
          </cell>
        </row>
        <row r="2427">
          <cell r="B2427" t="str">
            <v>Dissolved inorganic nitrogen/soluble reactive phosphorus ratio</v>
          </cell>
        </row>
        <row r="2428">
          <cell r="B2428" t="str">
            <v>Dissolved Inorganic Nitrogen/Total Phosphorus ratio</v>
          </cell>
        </row>
        <row r="2429">
          <cell r="B2429" t="str">
            <v>Dissolved oxygen (DO)</v>
          </cell>
        </row>
        <row r="2430">
          <cell r="B2430" t="str">
            <v>Dissolved oxygen saturation</v>
          </cell>
        </row>
        <row r="2431">
          <cell r="B2431" t="str">
            <v>Dissolved oxygen uptake</v>
          </cell>
        </row>
        <row r="2432">
          <cell r="B2432" t="str">
            <v>Distance from/to</v>
          </cell>
        </row>
        <row r="2433">
          <cell r="B2433" t="str">
            <v>Distillates (petroleum), hydrofined lubricating-oil</v>
          </cell>
        </row>
        <row r="2434">
          <cell r="B2434" t="str">
            <v>Disulfoton</v>
          </cell>
        </row>
        <row r="2435">
          <cell r="B2435" t="str">
            <v>Disulfoton sulfone</v>
          </cell>
        </row>
        <row r="2436">
          <cell r="B2436" t="str">
            <v>Diuron</v>
          </cell>
        </row>
        <row r="2437">
          <cell r="B2437" t="str">
            <v>Diuron Metabolite</v>
          </cell>
        </row>
        <row r="2438">
          <cell r="B2438" t="str">
            <v>Divinylbenzene</v>
          </cell>
        </row>
        <row r="2439">
          <cell r="B2439" t="str">
            <v>DL-Amphetamine-D5</v>
          </cell>
        </row>
        <row r="2440">
          <cell r="B2440" t="str">
            <v>Docosane</v>
          </cell>
        </row>
        <row r="2441">
          <cell r="B2441" t="str">
            <v>Docosanoic acid</v>
          </cell>
        </row>
        <row r="2442">
          <cell r="B2442" t="str">
            <v>Docosanoic acid, methyl ester</v>
          </cell>
        </row>
        <row r="2443">
          <cell r="B2443" t="str">
            <v>Dodecamethylcyclohexasiloxane</v>
          </cell>
        </row>
        <row r="2444">
          <cell r="B2444" t="str">
            <v>Dodecane</v>
          </cell>
        </row>
        <row r="2445">
          <cell r="B2445" t="str">
            <v>Dodecyl mercaptan</v>
          </cell>
        </row>
        <row r="2446">
          <cell r="B2446" t="str">
            <v>Dodecylbenzene</v>
          </cell>
        </row>
        <row r="2447">
          <cell r="B2447" t="str">
            <v>Dominant Habitat Type</v>
          </cell>
        </row>
        <row r="2448">
          <cell r="B2448" t="str">
            <v>Dominant Wolman Pebble Size/Range</v>
          </cell>
        </row>
        <row r="2449">
          <cell r="B2449" t="str">
            <v>Donepezil</v>
          </cell>
        </row>
        <row r="2450">
          <cell r="B2450" t="str">
            <v>Dotriacontane</v>
          </cell>
        </row>
        <row r="2451">
          <cell r="B2451" t="str">
            <v>Doxepin</v>
          </cell>
        </row>
        <row r="2452">
          <cell r="B2452" t="str">
            <v>Doxorubicin</v>
          </cell>
        </row>
        <row r="2453">
          <cell r="B2453" t="str">
            <v>Doxycycline</v>
          </cell>
        </row>
        <row r="2454">
          <cell r="B2454" t="str">
            <v>Dried blood, glyoxal-denatured</v>
          </cell>
        </row>
        <row r="2455">
          <cell r="B2455" t="str">
            <v>Drospirenone</v>
          </cell>
        </row>
        <row r="2456">
          <cell r="B2456" t="str">
            <v>Drospirenone-13C3</v>
          </cell>
        </row>
        <row r="2457">
          <cell r="B2457" t="str">
            <v>Dry period preceding precipitation</v>
          </cell>
        </row>
        <row r="2458">
          <cell r="B2458" t="str">
            <v>Duloxetine</v>
          </cell>
        </row>
        <row r="2459">
          <cell r="B2459" t="str">
            <v>Duration of discharge</v>
          </cell>
        </row>
        <row r="2460">
          <cell r="B2460" t="str">
            <v>Durenol</v>
          </cell>
        </row>
        <row r="2461">
          <cell r="B2461" t="str">
            <v>Dyphylline</v>
          </cell>
        </row>
        <row r="2462">
          <cell r="B2462" t="str">
            <v>Dysprosium</v>
          </cell>
        </row>
        <row r="2463">
          <cell r="B2463" t="str">
            <v>Ecgonine methyl ester hydrochloride</v>
          </cell>
        </row>
        <row r="2464">
          <cell r="B2464" t="str">
            <v>Ecgonine Methyl Ester-D3</v>
          </cell>
        </row>
        <row r="2465">
          <cell r="B2465" t="str">
            <v>EDDP perchlorate</v>
          </cell>
        </row>
        <row r="2466">
          <cell r="B2466" t="str">
            <v>Edifenphos</v>
          </cell>
        </row>
        <row r="2467">
          <cell r="B2467" t="str">
            <v>Eggs in Ovaries or Attached to Abdomen</v>
          </cell>
        </row>
        <row r="2468">
          <cell r="B2468" t="str">
            <v>Eicosane</v>
          </cell>
        </row>
        <row r="2469">
          <cell r="B2469" t="str">
            <v>Elapsed Time Since Last Measurement</v>
          </cell>
        </row>
        <row r="2470">
          <cell r="B2470" t="str">
            <v>Elevation, aquifer top, MSL</v>
          </cell>
        </row>
        <row r="2471">
          <cell r="B2471" t="str">
            <v>Elevation, groundwater surface, MSL</v>
          </cell>
        </row>
        <row r="2472">
          <cell r="B2472" t="str">
            <v>Elevation, land surface, MSL</v>
          </cell>
        </row>
        <row r="2473">
          <cell r="B2473" t="str">
            <v>Elevation, MSL</v>
          </cell>
        </row>
        <row r="2474">
          <cell r="B2474" t="str">
            <v>Elevation, tailwater surface, MSL</v>
          </cell>
        </row>
        <row r="2475">
          <cell r="B2475" t="str">
            <v>Elevation, water surface, MSL</v>
          </cell>
        </row>
        <row r="2476">
          <cell r="B2476" t="str">
            <v>Emamectin benzoate</v>
          </cell>
        </row>
        <row r="2477">
          <cell r="B2477" t="str">
            <v>Embeddedness</v>
          </cell>
        </row>
        <row r="2478">
          <cell r="B2478" t="str">
            <v>Embeddedness, riffle (%)</v>
          </cell>
        </row>
        <row r="2479">
          <cell r="B2479" t="str">
            <v>Enalapril</v>
          </cell>
        </row>
        <row r="2480">
          <cell r="B2480" t="str">
            <v>Enalapril-d5</v>
          </cell>
        </row>
        <row r="2481">
          <cell r="B2481" t="str">
            <v>Endosulfan</v>
          </cell>
        </row>
        <row r="2482">
          <cell r="B2482" t="str">
            <v>Endosulfan ether</v>
          </cell>
        </row>
        <row r="2483">
          <cell r="B2483" t="str">
            <v>Endosulfan sulfate</v>
          </cell>
        </row>
        <row r="2484">
          <cell r="B2484" t="str">
            <v>Endothall</v>
          </cell>
        </row>
        <row r="2485">
          <cell r="B2485" t="str">
            <v>Endrin</v>
          </cell>
        </row>
        <row r="2486">
          <cell r="B2486" t="str">
            <v>Endrin aldehyde</v>
          </cell>
        </row>
        <row r="2487">
          <cell r="B2487" t="str">
            <v>Endrin ketone</v>
          </cell>
        </row>
        <row r="2488">
          <cell r="B2488" t="str">
            <v>Enflurane</v>
          </cell>
        </row>
        <row r="2489">
          <cell r="B2489" t="str">
            <v>Enrofloxacin</v>
          </cell>
        </row>
        <row r="2490">
          <cell r="B2490" t="str">
            <v>Enterobacter aerogenes***retired***use Enterobacter aerogenes (Monera)</v>
          </cell>
        </row>
        <row r="2491">
          <cell r="B2491" t="str">
            <v>Enterobacter cloacae***retired***use Enterobacter cloacae (Monera)</v>
          </cell>
        </row>
        <row r="2492">
          <cell r="B2492" t="str">
            <v>Enterobacter***retired***use Enterobacter (Monera)</v>
          </cell>
        </row>
        <row r="2493">
          <cell r="B2493" t="str">
            <v>Enterococcus</v>
          </cell>
        </row>
        <row r="2494">
          <cell r="B2494" t="str">
            <v>Epi-chlorotetracycline</v>
          </cell>
        </row>
        <row r="2495">
          <cell r="B2495" t="str">
            <v>Epi-iso-chlorotetracycline</v>
          </cell>
        </row>
        <row r="2496">
          <cell r="B2496" t="str">
            <v>Epi-oxytetracycline</v>
          </cell>
        </row>
        <row r="2497">
          <cell r="B2497" t="str">
            <v>Epi-tetracycline</v>
          </cell>
        </row>
        <row r="2498">
          <cell r="B2498" t="str">
            <v>Epichlorohydrin</v>
          </cell>
        </row>
        <row r="2499">
          <cell r="B2499" t="str">
            <v>Epitestosterone</v>
          </cell>
        </row>
        <row r="2500">
          <cell r="B2500" t="str">
            <v>Equilenin</v>
          </cell>
        </row>
        <row r="2501">
          <cell r="B2501" t="str">
            <v>Equilin</v>
          </cell>
        </row>
        <row r="2502">
          <cell r="B2502" t="str">
            <v>Equilin-d4</v>
          </cell>
        </row>
        <row r="2503">
          <cell r="B2503" t="str">
            <v>Equol</v>
          </cell>
        </row>
        <row r="2504">
          <cell r="B2504" t="str">
            <v>Erbium</v>
          </cell>
        </row>
        <row r="2505">
          <cell r="B2505" t="str">
            <v>Erythromycin</v>
          </cell>
        </row>
        <row r="2506">
          <cell r="B2506" t="str">
            <v>Erythromycin-anhydro</v>
          </cell>
        </row>
        <row r="2507">
          <cell r="B2507" t="str">
            <v>Erythromycin-H20</v>
          </cell>
        </row>
        <row r="2508">
          <cell r="B2508" t="str">
            <v>Erythromycin-H2O-13C2</v>
          </cell>
        </row>
        <row r="2509">
          <cell r="B2509" t="str">
            <v>Escherichia</v>
          </cell>
        </row>
        <row r="2510">
          <cell r="B2510" t="str">
            <v>Escherichia coli</v>
          </cell>
        </row>
        <row r="2511">
          <cell r="B2511" t="str">
            <v>Escherichia coli proportional contribution by human (%)</v>
          </cell>
        </row>
        <row r="2512">
          <cell r="B2512" t="str">
            <v>Escherichia coli proportional contribution by livestock (%)</v>
          </cell>
        </row>
        <row r="2513">
          <cell r="B2513" t="str">
            <v>Escherichia coli proportional contribution by pet (%)</v>
          </cell>
        </row>
        <row r="2514">
          <cell r="B2514" t="str">
            <v>Escherichia coli proportional contribution by wildlife (%)</v>
          </cell>
        </row>
        <row r="2515">
          <cell r="B2515" t="str">
            <v>Escitalopram</v>
          </cell>
        </row>
        <row r="2516">
          <cell r="B2516" t="str">
            <v>Esfenvalerate</v>
          </cell>
        </row>
        <row r="2517">
          <cell r="B2517" t="str">
            <v>Estradiol</v>
          </cell>
        </row>
        <row r="2518">
          <cell r="B2518" t="str">
            <v>Estriol</v>
          </cell>
        </row>
        <row r="2519">
          <cell r="B2519" t="str">
            <v>Estriol-d3</v>
          </cell>
        </row>
        <row r="2520">
          <cell r="B2520" t="str">
            <v>Estriol-d4</v>
          </cell>
        </row>
        <row r="2521">
          <cell r="B2521" t="str">
            <v>Estrone</v>
          </cell>
        </row>
        <row r="2522">
          <cell r="B2522" t="str">
            <v>Estrone-13C6</v>
          </cell>
        </row>
        <row r="2523">
          <cell r="B2523" t="str">
            <v>Estrone-d4</v>
          </cell>
        </row>
        <row r="2524">
          <cell r="B2524" t="str">
            <v>Ethalfluralin</v>
          </cell>
        </row>
        <row r="2525">
          <cell r="B2525" t="str">
            <v>Ethanamine, 2-(diphenylmethoxy)-N,N-dimethyl-</v>
          </cell>
        </row>
        <row r="2526">
          <cell r="B2526" t="str">
            <v>Ethane</v>
          </cell>
        </row>
        <row r="2527">
          <cell r="B2527" t="str">
            <v>Ethane, isothiocyanato-</v>
          </cell>
        </row>
        <row r="2528">
          <cell r="B2528" t="str">
            <v>Ethanol</v>
          </cell>
        </row>
        <row r="2529">
          <cell r="B2529" t="str">
            <v>Ethanol, 2-(4-nonylphenoxy)-</v>
          </cell>
        </row>
        <row r="2530">
          <cell r="B2530" t="str">
            <v>Ethanol, 2-[2-[2-(4-nonylphenoxy)ethoxy]ethoxy]-</v>
          </cell>
        </row>
        <row r="2531">
          <cell r="B2531" t="str">
            <v>Ethanol, 2-[2-[2-[2-(4-nonylphenoxy)ethoxy]ethoxy]ethoxy]-</v>
          </cell>
        </row>
        <row r="2532">
          <cell r="B2532" t="str">
            <v>Ethanol-d</v>
          </cell>
        </row>
        <row r="2533">
          <cell r="B2533" t="str">
            <v>Ethanone, 1-(2,3-dihydro-1,1,2,3,3,6-hexamethyl-1H-inden-5-yl)-</v>
          </cell>
        </row>
        <row r="2534">
          <cell r="B2534" t="str">
            <v>Ethanone, 1-(2,4-dichlorophenyl)-</v>
          </cell>
        </row>
        <row r="2535">
          <cell r="B2535" t="str">
            <v>Ethanone, 1-(2,5-dichlorophenyl)-</v>
          </cell>
        </row>
        <row r="2536">
          <cell r="B2536" t="str">
            <v>Ethanone, 1-[6-(1,1-dimethylethyl)-2,3-dihydro-1,1-dimethyl-1H-inden-4-yl]-</v>
          </cell>
        </row>
        <row r="2537">
          <cell r="B2537" t="str">
            <v>Ethinyl estradiol</v>
          </cell>
        </row>
        <row r="2538">
          <cell r="B2538" t="str">
            <v>Ethion</v>
          </cell>
        </row>
        <row r="2539">
          <cell r="B2539" t="str">
            <v>Ethion monooxon</v>
          </cell>
        </row>
        <row r="2540">
          <cell r="B2540" t="str">
            <v>Ethofumesate</v>
          </cell>
        </row>
        <row r="2541">
          <cell r="B2541" t="str">
            <v>Ethoprop</v>
          </cell>
        </row>
        <row r="2542">
          <cell r="B2542" t="str">
            <v>Ethoxylated abietylamine</v>
          </cell>
        </row>
        <row r="2543">
          <cell r="B2543" t="str">
            <v>Ethoxylated dehydroabietylamine</v>
          </cell>
        </row>
        <row r="2544">
          <cell r="B2544" t="str">
            <v>Ethoxylated rosin acids</v>
          </cell>
        </row>
        <row r="2545">
          <cell r="B2545" t="str">
            <v>Ethoxyresorufin-O-de-ethylase</v>
          </cell>
        </row>
        <row r="2546">
          <cell r="B2546" t="str">
            <v>Ethyl acetate</v>
          </cell>
        </row>
        <row r="2547">
          <cell r="B2547" t="str">
            <v>Ethyl butyrate</v>
          </cell>
        </row>
        <row r="2548">
          <cell r="B2548" t="str">
            <v>Ethyl carbamate</v>
          </cell>
        </row>
        <row r="2549">
          <cell r="B2549" t="str">
            <v>Ethyl cinnamate</v>
          </cell>
        </row>
        <row r="2550">
          <cell r="B2550" t="str">
            <v>Ethyl ether</v>
          </cell>
        </row>
        <row r="2551">
          <cell r="B2551" t="str">
            <v>Ethyl hexanoate</v>
          </cell>
        </row>
        <row r="2552">
          <cell r="B2552" t="str">
            <v>Ethyl isobutyrate</v>
          </cell>
        </row>
        <row r="2553">
          <cell r="B2553" t="str">
            <v>Ethyl mercaptan</v>
          </cell>
        </row>
        <row r="2554">
          <cell r="B2554" t="str">
            <v>Ethyl methacrylate</v>
          </cell>
        </row>
        <row r="2555">
          <cell r="B2555" t="str">
            <v>Ethyl methanesulfonate</v>
          </cell>
        </row>
        <row r="2556">
          <cell r="B2556" t="str">
            <v>Ethyl methyl sulfide</v>
          </cell>
        </row>
        <row r="2557">
          <cell r="B2557" t="str">
            <v>Ethyl nicotinate-d4</v>
          </cell>
        </row>
        <row r="2558">
          <cell r="B2558" t="str">
            <v>Ethyl octanoate</v>
          </cell>
        </row>
        <row r="2559">
          <cell r="B2559" t="str">
            <v>Ethyl oleate</v>
          </cell>
        </row>
        <row r="2560">
          <cell r="B2560" t="str">
            <v>Ethyl propionate</v>
          </cell>
        </row>
        <row r="2561">
          <cell r="B2561" t="str">
            <v>Ethyl tert-butyl ether</v>
          </cell>
        </row>
        <row r="2562">
          <cell r="B2562" t="str">
            <v>Ethyl ziram</v>
          </cell>
        </row>
        <row r="2563">
          <cell r="B2563" t="str">
            <v>Ethylan</v>
          </cell>
        </row>
        <row r="2564">
          <cell r="B2564" t="str">
            <v>Ethylbenzene</v>
          </cell>
        </row>
        <row r="2565">
          <cell r="B2565" t="str">
            <v>Ethylcyclohexane</v>
          </cell>
        </row>
        <row r="2566">
          <cell r="B2566" t="str">
            <v>Ethylene</v>
          </cell>
        </row>
        <row r="2567">
          <cell r="B2567" t="str">
            <v>Ethylene dibromide</v>
          </cell>
        </row>
        <row r="2568">
          <cell r="B2568" t="str">
            <v>Ethylene glycol</v>
          </cell>
        </row>
        <row r="2569">
          <cell r="B2569" t="str">
            <v>Ethylene glycol diethyl ether</v>
          </cell>
        </row>
        <row r="2570">
          <cell r="B2570" t="str">
            <v>Ethylene glycol dinitrate</v>
          </cell>
        </row>
        <row r="2571">
          <cell r="B2571" t="str">
            <v>Ethylene glycol monobutyl ether</v>
          </cell>
        </row>
        <row r="2572">
          <cell r="B2572" t="str">
            <v>Ethylene glycol monoethyl ether acetate</v>
          </cell>
        </row>
        <row r="2573">
          <cell r="B2573" t="str">
            <v>Ethylene oxide</v>
          </cell>
        </row>
        <row r="2574">
          <cell r="B2574" t="str">
            <v>Ethylene thiourea</v>
          </cell>
        </row>
        <row r="2575">
          <cell r="B2575" t="str">
            <v>Ethylenediamine</v>
          </cell>
        </row>
        <row r="2576">
          <cell r="B2576" t="str">
            <v>Ethylenediaminetetraacetic acid</v>
          </cell>
        </row>
        <row r="2577">
          <cell r="B2577" t="str">
            <v>Ethylparaben</v>
          </cell>
        </row>
        <row r="2578">
          <cell r="B2578" t="str">
            <v>Ethyltoluene</v>
          </cell>
        </row>
        <row r="2579">
          <cell r="B2579" t="str">
            <v>Ethynylestradiol-d4</v>
          </cell>
        </row>
        <row r="2580">
          <cell r="B2580" t="str">
            <v>Etoposide</v>
          </cell>
        </row>
        <row r="2581">
          <cell r="B2581" t="str">
            <v>Etoposide-d3</v>
          </cell>
        </row>
        <row r="2582">
          <cell r="B2582" t="str">
            <v>Etridiazole</v>
          </cell>
        </row>
        <row r="2583">
          <cell r="B2583" t="str">
            <v>Euamoebida</v>
          </cell>
        </row>
        <row r="2584">
          <cell r="B2584" t="str">
            <v>Eucalyptol</v>
          </cell>
        </row>
        <row r="2585">
          <cell r="B2585" t="str">
            <v>Eugenol</v>
          </cell>
        </row>
        <row r="2586">
          <cell r="B2586" t="str">
            <v>Europium</v>
          </cell>
        </row>
        <row r="2587">
          <cell r="B2587" t="str">
            <v>Europium-152</v>
          </cell>
        </row>
        <row r="2588">
          <cell r="B2588" t="str">
            <v>Europium-154</v>
          </cell>
        </row>
        <row r="2589">
          <cell r="B2589" t="str">
            <v>Europium-155</v>
          </cell>
        </row>
        <row r="2590">
          <cell r="B2590" t="str">
            <v>Evaporation</v>
          </cell>
        </row>
        <row r="2591">
          <cell r="B2591" t="str">
            <v>Exchangeable phosphorus</v>
          </cell>
        </row>
        <row r="2592">
          <cell r="B2592" t="str">
            <v>Extractable fuel hydrocarbons (C13-C22 DRO)</v>
          </cell>
        </row>
        <row r="2593">
          <cell r="B2593" t="str">
            <v>Ezetimibe</v>
          </cell>
        </row>
        <row r="2594">
          <cell r="B2594" t="str">
            <v>Fadrozole</v>
          </cell>
        </row>
        <row r="2595">
          <cell r="B2595" t="str">
            <v>Famotidine</v>
          </cell>
        </row>
        <row r="2596">
          <cell r="B2596" t="str">
            <v>Famphur</v>
          </cell>
        </row>
        <row r="2597">
          <cell r="B2597" t="str">
            <v>Farnesol</v>
          </cell>
        </row>
        <row r="2598">
          <cell r="B2598" t="str">
            <v>Fast Riffle</v>
          </cell>
        </row>
        <row r="2599">
          <cell r="B2599" t="str">
            <v>FBDE-69</v>
          </cell>
        </row>
        <row r="2600">
          <cell r="B2600" t="str">
            <v>Fecal Coliform</v>
          </cell>
        </row>
        <row r="2601">
          <cell r="B2601" t="str">
            <v>Fecal Streptococcus Group Bacteria</v>
          </cell>
        </row>
        <row r="2602">
          <cell r="B2602" t="str">
            <v>Fenamiphos</v>
          </cell>
        </row>
        <row r="2603">
          <cell r="B2603" t="str">
            <v>Fenamiphos Sulfone</v>
          </cell>
        </row>
        <row r="2604">
          <cell r="B2604" t="str">
            <v>Fenamiphos sulfoxide</v>
          </cell>
        </row>
        <row r="2605">
          <cell r="B2605" t="str">
            <v>Fenarimol</v>
          </cell>
        </row>
        <row r="2606">
          <cell r="B2606" t="str">
            <v>Fenbendazole</v>
          </cell>
        </row>
        <row r="2607">
          <cell r="B2607" t="str">
            <v>Fenbuconazole</v>
          </cell>
        </row>
        <row r="2608">
          <cell r="B2608" t="str">
            <v>Fenbutatin-oxide</v>
          </cell>
        </row>
        <row r="2609">
          <cell r="B2609" t="str">
            <v>Fenchone</v>
          </cell>
        </row>
        <row r="2610">
          <cell r="B2610" t="str">
            <v>Fenitrothion</v>
          </cell>
        </row>
        <row r="2611">
          <cell r="B2611" t="str">
            <v>Fenofibrate</v>
          </cell>
        </row>
        <row r="2612">
          <cell r="B2612" t="str">
            <v>Fenoxaprop-ethyl</v>
          </cell>
        </row>
        <row r="2613">
          <cell r="B2613" t="str">
            <v>Fenpropathrin</v>
          </cell>
        </row>
        <row r="2614">
          <cell r="B2614" t="str">
            <v>Fensulfothion</v>
          </cell>
        </row>
        <row r="2615">
          <cell r="B2615" t="str">
            <v>Fenthion</v>
          </cell>
        </row>
        <row r="2616">
          <cell r="B2616" t="str">
            <v>Fenthion sulfoxide</v>
          </cell>
        </row>
        <row r="2617">
          <cell r="B2617" t="str">
            <v>Fenuron</v>
          </cell>
        </row>
        <row r="2618">
          <cell r="B2618" t="str">
            <v>Fenvalerate</v>
          </cell>
        </row>
        <row r="2619">
          <cell r="B2619" t="str">
            <v>Ferbam</v>
          </cell>
        </row>
        <row r="2620">
          <cell r="B2620" t="str">
            <v>Ferric ion</v>
          </cell>
        </row>
        <row r="2621">
          <cell r="B2621" t="str">
            <v>Ferrous ion</v>
          </cell>
        </row>
        <row r="2622">
          <cell r="B2622" t="str">
            <v>Fertilization</v>
          </cell>
        </row>
        <row r="2623">
          <cell r="B2623" t="str">
            <v>Fexofenadine</v>
          </cell>
        </row>
        <row r="2624">
          <cell r="B2624" t="str">
            <v>Filamentous Algae covering streambed (choice list)</v>
          </cell>
        </row>
        <row r="2625">
          <cell r="B2625" t="str">
            <v>Fines &lt; 2 mm, reach pebble count (%)</v>
          </cell>
        </row>
        <row r="2626">
          <cell r="B2626" t="str">
            <v>Fines &lt; 2 mm, riffle pebble count (%)</v>
          </cell>
        </row>
        <row r="2627">
          <cell r="B2627" t="str">
            <v>Fipronil</v>
          </cell>
        </row>
        <row r="2628">
          <cell r="B2628" t="str">
            <v>Fipronil Desulfinyl</v>
          </cell>
        </row>
        <row r="2629">
          <cell r="B2629" t="str">
            <v>Fipronil Sulfide</v>
          </cell>
        </row>
        <row r="2630">
          <cell r="B2630" t="str">
            <v>Fipronil Sulfone</v>
          </cell>
        </row>
        <row r="2631">
          <cell r="B2631" t="str">
            <v>FireMaster BP 6</v>
          </cell>
        </row>
        <row r="2632">
          <cell r="B2632" t="str">
            <v>Fish Anomalies - Deformities</v>
          </cell>
        </row>
        <row r="2633">
          <cell r="B2633" t="str">
            <v>Fish Anomalies - Erosions</v>
          </cell>
        </row>
        <row r="2634">
          <cell r="B2634" t="str">
            <v>Fish Anomalies - Lesions</v>
          </cell>
        </row>
        <row r="2635">
          <cell r="B2635" t="str">
            <v>Fish Anomalies - Multiples</v>
          </cell>
        </row>
        <row r="2636">
          <cell r="B2636" t="str">
            <v>Fish Anomalies - Tumors</v>
          </cell>
        </row>
        <row r="2637">
          <cell r="B2637" t="str">
            <v>Fish condition factor</v>
          </cell>
        </row>
        <row r="2638">
          <cell r="B2638" t="str">
            <v>Fish fork length</v>
          </cell>
        </row>
        <row r="2639">
          <cell r="B2639" t="str">
            <v>Fish kill observation</v>
          </cell>
        </row>
        <row r="2640">
          <cell r="B2640" t="str">
            <v>Fish Kill, Severity (choice list)</v>
          </cell>
        </row>
        <row r="2641">
          <cell r="B2641" t="str">
            <v>Fish presence (choice list)</v>
          </cell>
        </row>
        <row r="2642">
          <cell r="B2642" t="str">
            <v>Fish standard length</v>
          </cell>
        </row>
        <row r="2643">
          <cell r="B2643" t="str">
            <v>Fixed dissolved solids</v>
          </cell>
        </row>
        <row r="2644">
          <cell r="B2644" t="str">
            <v>Fixed suspended solids</v>
          </cell>
        </row>
        <row r="2645">
          <cell r="B2645" t="str">
            <v>Flash point</v>
          </cell>
        </row>
        <row r="2646">
          <cell r="B2646" t="str">
            <v>Flavobacterium</v>
          </cell>
        </row>
        <row r="2647">
          <cell r="B2647" t="str">
            <v>Flazasulfuron</v>
          </cell>
        </row>
        <row r="2648">
          <cell r="B2648" t="str">
            <v>Floating algae mat - severity (choice list)</v>
          </cell>
        </row>
        <row r="2649">
          <cell r="B2649" t="str">
            <v>Floating debris (Y/N) (choice list)</v>
          </cell>
        </row>
        <row r="2650">
          <cell r="B2650" t="str">
            <v>Floating debris - severity (choice list)</v>
          </cell>
        </row>
        <row r="2651">
          <cell r="B2651" t="str">
            <v>Floating Detergent/Soap - Severity (choice list)</v>
          </cell>
        </row>
        <row r="2652">
          <cell r="B2652" t="str">
            <v>Floating foam/suds (Y/N) (choice list)</v>
          </cell>
        </row>
        <row r="2653">
          <cell r="B2653" t="str">
            <v>Floating foam/suds - severity (choice list)</v>
          </cell>
        </row>
        <row r="2654">
          <cell r="B2654" t="str">
            <v>Floating Garbage Severity (choice List)</v>
          </cell>
        </row>
        <row r="2655">
          <cell r="B2655" t="str">
            <v>Floating sewage (Y/N) (choice list)</v>
          </cell>
        </row>
        <row r="2656">
          <cell r="B2656" t="str">
            <v>Floating sewage - severity (choice list)</v>
          </cell>
        </row>
        <row r="2657">
          <cell r="B2657" t="str">
            <v>Floating sludge - severity (choice list)</v>
          </cell>
        </row>
        <row r="2658">
          <cell r="B2658" t="str">
            <v>Floating solids or foam</v>
          </cell>
        </row>
        <row r="2659">
          <cell r="B2659" t="str">
            <v>Floating solids, unspecified mix (choice list)</v>
          </cell>
        </row>
        <row r="2660">
          <cell r="B2660" t="str">
            <v>Flonicamid</v>
          </cell>
        </row>
        <row r="2661">
          <cell r="B2661" t="str">
            <v>Flow</v>
          </cell>
        </row>
        <row r="2662">
          <cell r="B2662" t="str">
            <v>Flow, runoff</v>
          </cell>
        </row>
        <row r="2663">
          <cell r="B2663" t="str">
            <v>Flow, severity (choice list)</v>
          </cell>
        </row>
        <row r="2664">
          <cell r="B2664" t="str">
            <v>Flow, stream class (choice list)</v>
          </cell>
        </row>
        <row r="2665">
          <cell r="B2665" t="str">
            <v>Flow, stream stage (choice list)</v>
          </cell>
        </row>
        <row r="2666">
          <cell r="B2666" t="str">
            <v>Fluazifop-butyl</v>
          </cell>
        </row>
        <row r="2667">
          <cell r="B2667" t="str">
            <v>Fluazifop-P-butyl</v>
          </cell>
        </row>
        <row r="2668">
          <cell r="B2668" t="str">
            <v>Flubendiamide</v>
          </cell>
        </row>
        <row r="2669">
          <cell r="B2669" t="str">
            <v>Flucarbazon-sodium</v>
          </cell>
        </row>
        <row r="2670">
          <cell r="B2670" t="str">
            <v>Flucarbazone</v>
          </cell>
        </row>
        <row r="2671">
          <cell r="B2671" t="str">
            <v>Fluchloralin</v>
          </cell>
        </row>
        <row r="2672">
          <cell r="B2672" t="str">
            <v>Fluconazole</v>
          </cell>
        </row>
        <row r="2673">
          <cell r="B2673" t="str">
            <v>Flucythrinate</v>
          </cell>
        </row>
        <row r="2674">
          <cell r="B2674" t="str">
            <v>Fludioxonil</v>
          </cell>
        </row>
        <row r="2675">
          <cell r="B2675" t="str">
            <v>Flufenacet</v>
          </cell>
        </row>
        <row r="2676">
          <cell r="B2676" t="str">
            <v>Flufenacet OA</v>
          </cell>
        </row>
        <row r="2677">
          <cell r="B2677" t="str">
            <v>Flumequine</v>
          </cell>
        </row>
        <row r="2678">
          <cell r="B2678" t="str">
            <v>Flumetsulam</v>
          </cell>
        </row>
        <row r="2679">
          <cell r="B2679" t="str">
            <v>Flunitrazepam</v>
          </cell>
        </row>
        <row r="2680">
          <cell r="B2680" t="str">
            <v>Fluocinonide</v>
          </cell>
        </row>
        <row r="2681">
          <cell r="B2681" t="str">
            <v>Fluometuron</v>
          </cell>
        </row>
        <row r="2682">
          <cell r="B2682" t="str">
            <v>Fluoranthene</v>
          </cell>
        </row>
        <row r="2683">
          <cell r="B2683" t="str">
            <v>Fluoranthene-1,2,3,4,5,6,7,8,9,10-d10</v>
          </cell>
        </row>
        <row r="2684">
          <cell r="B2684" t="str">
            <v>Fluoranthene-d10</v>
          </cell>
        </row>
        <row r="2685">
          <cell r="B2685" t="str">
            <v>Fluoranthenes and pyrenes, total</v>
          </cell>
        </row>
        <row r="2686">
          <cell r="B2686" t="str">
            <v>Fluorene</v>
          </cell>
        </row>
        <row r="2687">
          <cell r="B2687" t="str">
            <v>Fluorene,2,4A-Dihydro-</v>
          </cell>
        </row>
        <row r="2688">
          <cell r="B2688" t="str">
            <v>Fluorene-d10</v>
          </cell>
        </row>
        <row r="2689">
          <cell r="B2689" t="str">
            <v>Fluorescein</v>
          </cell>
        </row>
        <row r="2690">
          <cell r="B2690" t="str">
            <v>Fluoride</v>
          </cell>
        </row>
        <row r="2691">
          <cell r="B2691" t="str">
            <v>Fluorine</v>
          </cell>
        </row>
        <row r="2692">
          <cell r="B2692" t="str">
            <v>Fluorobenzene</v>
          </cell>
        </row>
        <row r="2693">
          <cell r="B2693" t="str">
            <v>Fluoroboric acid</v>
          </cell>
        </row>
        <row r="2694">
          <cell r="B2694" t="str">
            <v>Fluoroethyldiaminotriazine (FDAT)</v>
          </cell>
        </row>
        <row r="2695">
          <cell r="B2695" t="str">
            <v>Fluorotrichloromethane</v>
          </cell>
        </row>
        <row r="2696">
          <cell r="B2696" t="str">
            <v>Fluorotrimethylsilane</v>
          </cell>
        </row>
        <row r="2697">
          <cell r="B2697" t="str">
            <v>Fluoxastrobin</v>
          </cell>
        </row>
        <row r="2698">
          <cell r="B2698" t="str">
            <v>Fluoxetine</v>
          </cell>
        </row>
        <row r="2699">
          <cell r="B2699" t="str">
            <v>Fluoxetine hydrochloride</v>
          </cell>
        </row>
        <row r="2700">
          <cell r="B2700" t="str">
            <v>Fluoxetine-d5</v>
          </cell>
        </row>
        <row r="2701">
          <cell r="B2701" t="str">
            <v>Fluoxetine-D6</v>
          </cell>
        </row>
        <row r="2702">
          <cell r="B2702" t="str">
            <v>Flurazepam</v>
          </cell>
        </row>
        <row r="2703">
          <cell r="B2703" t="str">
            <v>Fluridone</v>
          </cell>
        </row>
        <row r="2704">
          <cell r="B2704" t="str">
            <v>Fluroxypyr</v>
          </cell>
        </row>
        <row r="2705">
          <cell r="B2705" t="str">
            <v>Fluroxypyr 1-methylheptyl ester</v>
          </cell>
        </row>
        <row r="2706">
          <cell r="B2706" t="str">
            <v>Fluthiacet-methyl</v>
          </cell>
        </row>
        <row r="2707">
          <cell r="B2707" t="str">
            <v>Fluticasone propionate</v>
          </cell>
        </row>
        <row r="2708">
          <cell r="B2708" t="str">
            <v>Flutolanil</v>
          </cell>
        </row>
        <row r="2709">
          <cell r="B2709" t="str">
            <v>Flutriafol</v>
          </cell>
        </row>
        <row r="2710">
          <cell r="B2710" t="str">
            <v>Fluvalinate</v>
          </cell>
        </row>
        <row r="2711">
          <cell r="B2711" t="str">
            <v>Fluvoxamine</v>
          </cell>
        </row>
        <row r="2712">
          <cell r="B2712" t="str">
            <v>Fluxapyroxad</v>
          </cell>
        </row>
        <row r="2713">
          <cell r="B2713" t="str">
            <v>Folpet</v>
          </cell>
        </row>
        <row r="2714">
          <cell r="B2714" t="str">
            <v>Fonofos</v>
          </cell>
        </row>
        <row r="2715">
          <cell r="B2715" t="str">
            <v>Fonofos oxon</v>
          </cell>
        </row>
        <row r="2716">
          <cell r="B2716" t="str">
            <v>Foramsulfuron</v>
          </cell>
        </row>
        <row r="2717">
          <cell r="B2717" t="str">
            <v>Formaldehyde</v>
          </cell>
        </row>
        <row r="2718">
          <cell r="B2718" t="str">
            <v>Formation code</v>
          </cell>
        </row>
        <row r="2719">
          <cell r="B2719" t="str">
            <v>Formetanate hydrochloride</v>
          </cell>
        </row>
        <row r="2720">
          <cell r="B2720" t="str">
            <v>Formic acid</v>
          </cell>
        </row>
        <row r="2721">
          <cell r="B2721" t="str">
            <v>Formononetin</v>
          </cell>
        </row>
        <row r="2722">
          <cell r="B2722" t="str">
            <v>Fosamine-ammonium</v>
          </cell>
        </row>
        <row r="2723">
          <cell r="B2723" t="str">
            <v>Free mineral acidity (FMA)</v>
          </cell>
        </row>
        <row r="2724">
          <cell r="B2724" t="str">
            <v>Fucoxanthin</v>
          </cell>
        </row>
        <row r="2725">
          <cell r="B2725" t="str">
            <v>Fuel oil no. 1</v>
          </cell>
        </row>
        <row r="2726">
          <cell r="B2726" t="str">
            <v>Fuel oil no. 2</v>
          </cell>
        </row>
        <row r="2727">
          <cell r="B2727" t="str">
            <v>Fuel, Diesel Range (C10 - C32)</v>
          </cell>
        </row>
        <row r="2728">
          <cell r="B2728" t="str">
            <v>Fuel, Diesel Range (C10-C22)</v>
          </cell>
        </row>
        <row r="2729">
          <cell r="B2729" t="str">
            <v>Fuel, Diesel Range (C10-C28)</v>
          </cell>
        </row>
        <row r="2730">
          <cell r="B2730" t="str">
            <v>Fuel, Diesel Range (C22-C32)</v>
          </cell>
        </row>
        <row r="2731">
          <cell r="B2731" t="str">
            <v>Fuel, Gasoline Range (C10-C28)</v>
          </cell>
        </row>
        <row r="2732">
          <cell r="B2732" t="str">
            <v>Fuel, Gasoline Range (C6-C10)</v>
          </cell>
        </row>
        <row r="2733">
          <cell r="B2733" t="str">
            <v>Fungi</v>
          </cell>
        </row>
        <row r="2734">
          <cell r="B2734" t="str">
            <v>Furan</v>
          </cell>
        </row>
        <row r="2735">
          <cell r="B2735" t="str">
            <v>Furancarboxylic acid</v>
          </cell>
        </row>
        <row r="2736">
          <cell r="B2736" t="str">
            <v>Furfural</v>
          </cell>
        </row>
        <row r="2737">
          <cell r="B2737" t="str">
            <v>Furosemide</v>
          </cell>
        </row>
        <row r="2738">
          <cell r="B2738" t="str">
            <v>Gadolinium</v>
          </cell>
        </row>
        <row r="2739">
          <cell r="B2739" t="str">
            <v>Gage height</v>
          </cell>
        </row>
        <row r="2740">
          <cell r="B2740" t="str">
            <v>Gallium</v>
          </cell>
        </row>
        <row r="2741">
          <cell r="B2741" t="str">
            <v>Gallium-67</v>
          </cell>
        </row>
        <row r="2742">
          <cell r="B2742" t="str">
            <v>Gas bubble severity (choice list)</v>
          </cell>
        </row>
        <row r="2743">
          <cell r="B2743" t="str">
            <v>Gasoline</v>
          </cell>
        </row>
        <row r="2744">
          <cell r="B2744" t="str">
            <v>Gasoline blending pyrolyzate derived naphtha raffinate distillates (petroleum)</v>
          </cell>
        </row>
        <row r="2745">
          <cell r="B2745" t="str">
            <v>Gasoline range organics</v>
          </cell>
        </row>
        <row r="2746">
          <cell r="B2746" t="str">
            <v>Gasoline range organics (C6-C12 GRO)</v>
          </cell>
        </row>
        <row r="2747">
          <cell r="B2747" t="str">
            <v>Gemfibrozil</v>
          </cell>
        </row>
        <row r="2748">
          <cell r="B2748" t="str">
            <v>Gemfibrozil-D6</v>
          </cell>
        </row>
        <row r="2749">
          <cell r="B2749" t="str">
            <v>General observation (text)</v>
          </cell>
        </row>
        <row r="2750">
          <cell r="B2750" t="str">
            <v>General pathology (text)</v>
          </cell>
        </row>
        <row r="2751">
          <cell r="B2751" t="str">
            <v>Gentamicin</v>
          </cell>
        </row>
        <row r="2752">
          <cell r="B2752" t="str">
            <v>Geosmin</v>
          </cell>
        </row>
        <row r="2753">
          <cell r="B2753" t="str">
            <v>Germanium</v>
          </cell>
        </row>
        <row r="2754">
          <cell r="B2754" t="str">
            <v>Giardia</v>
          </cell>
        </row>
        <row r="2755">
          <cell r="B2755" t="str">
            <v>Giardia lamblia</v>
          </cell>
        </row>
        <row r="2756">
          <cell r="B2756" t="str">
            <v>Girth</v>
          </cell>
        </row>
        <row r="2757">
          <cell r="B2757" t="str">
            <v>Glipizide</v>
          </cell>
        </row>
        <row r="2758">
          <cell r="B2758" t="str">
            <v>Glipizide-d11</v>
          </cell>
        </row>
        <row r="2759">
          <cell r="B2759" t="str">
            <v>Glyburide</v>
          </cell>
        </row>
        <row r="2760">
          <cell r="B2760" t="str">
            <v>Glyburide-d3</v>
          </cell>
        </row>
        <row r="2761">
          <cell r="B2761" t="str">
            <v>Glycine</v>
          </cell>
        </row>
        <row r="2762">
          <cell r="B2762" t="str">
            <v>Glycine, N-(aminoiminomethyl)-N-methyl-</v>
          </cell>
        </row>
        <row r="2763">
          <cell r="B2763" t="str">
            <v>Glycine-7-amido-4-methylcoumarin</v>
          </cell>
        </row>
        <row r="2764">
          <cell r="B2764" t="str">
            <v>Glycitein</v>
          </cell>
        </row>
        <row r="2765">
          <cell r="B2765" t="str">
            <v>Glycolic acid</v>
          </cell>
        </row>
        <row r="2766">
          <cell r="B2766" t="str">
            <v>Glycoprotein (ZP3 and PZP)</v>
          </cell>
        </row>
        <row r="2767">
          <cell r="B2767" t="str">
            <v>Glyphosate</v>
          </cell>
        </row>
        <row r="2768">
          <cell r="B2768" t="str">
            <v>Glyphosate-isopropylammonium</v>
          </cell>
        </row>
        <row r="2769">
          <cell r="B2769" t="str">
            <v>Gold</v>
          </cell>
        </row>
        <row r="2770">
          <cell r="B2770" t="str">
            <v>Gonadotropin Releasing Hormone (GnRH)</v>
          </cell>
        </row>
        <row r="2771">
          <cell r="B2771" t="str">
            <v>Gran acid neutralizing capacity</v>
          </cell>
        </row>
        <row r="2772">
          <cell r="B2772" t="str">
            <v>Gravimetric water content</v>
          </cell>
        </row>
        <row r="2773">
          <cell r="B2773" t="str">
            <v>Grazing or other Habitat Disruptive Pressure (choice list)</v>
          </cell>
        </row>
        <row r="2774">
          <cell r="B2774" t="str">
            <v>Grid count</v>
          </cell>
        </row>
        <row r="2775">
          <cell r="B2775" t="str">
            <v>Gross alpha radioactivity, (Americium-241 ref std)</v>
          </cell>
        </row>
        <row r="2776">
          <cell r="B2776" t="str">
            <v>Gross alpha radioactivity, (nat-Uranium ref std)</v>
          </cell>
        </row>
        <row r="2777">
          <cell r="B2777" t="str">
            <v>Gross alpha radioactivity, (Plutonium-239 ref std)</v>
          </cell>
        </row>
        <row r="2778">
          <cell r="B2778" t="str">
            <v>Gross alpha radioactivity, (Thorium-230 ref std)</v>
          </cell>
        </row>
        <row r="2779">
          <cell r="B2779" t="str">
            <v>Gross beta radioactivity, (Cesium-137 ref std)</v>
          </cell>
        </row>
        <row r="2780">
          <cell r="B2780" t="str">
            <v>Gross beta radioactivity, (Strontium-Yttrium-90 ref std)</v>
          </cell>
        </row>
        <row r="2781">
          <cell r="B2781" t="str">
            <v>Gross-Uranium</v>
          </cell>
        </row>
        <row r="2782">
          <cell r="B2782" t="str">
            <v>Growth</v>
          </cell>
        </row>
        <row r="2783">
          <cell r="B2783" t="str">
            <v>Guaiacol</v>
          </cell>
        </row>
        <row r="2784">
          <cell r="B2784" t="str">
            <v>Habitat rating (choice list)</v>
          </cell>
        </row>
        <row r="2785">
          <cell r="B2785" t="str">
            <v>Habitat rating, % of ideal</v>
          </cell>
        </row>
        <row r="2786">
          <cell r="B2786" t="str">
            <v>Habitat Type</v>
          </cell>
        </row>
        <row r="2787">
          <cell r="B2787" t="str">
            <v>Hafnium</v>
          </cell>
        </row>
        <row r="2788">
          <cell r="B2788" t="str">
            <v>Halides</v>
          </cell>
        </row>
        <row r="2789">
          <cell r="B2789" t="str">
            <v>Haloacetic acids</v>
          </cell>
        </row>
        <row r="2790">
          <cell r="B2790" t="str">
            <v>Halofenozide</v>
          </cell>
        </row>
        <row r="2791">
          <cell r="B2791" t="str">
            <v>Halogen</v>
          </cell>
        </row>
        <row r="2792">
          <cell r="B2792" t="str">
            <v>Halogenated organics</v>
          </cell>
        </row>
        <row r="2793">
          <cell r="B2793" t="str">
            <v>Halon 1011</v>
          </cell>
        </row>
        <row r="2794">
          <cell r="B2794" t="str">
            <v>Halosulfuron-methyl</v>
          </cell>
        </row>
        <row r="2795">
          <cell r="B2795" t="str">
            <v>Hardness, Ca, Mg</v>
          </cell>
        </row>
        <row r="2796">
          <cell r="B2796" t="str">
            <v>Hardness, Calcium</v>
          </cell>
        </row>
        <row r="2797">
          <cell r="B2797" t="str">
            <v>Hardness, carbonate</v>
          </cell>
        </row>
        <row r="2798">
          <cell r="B2798" t="str">
            <v>Hardness, magnesium</v>
          </cell>
        </row>
        <row r="2799">
          <cell r="B2799" t="str">
            <v>Hardness, non-carbonate</v>
          </cell>
        </row>
        <row r="2800">
          <cell r="B2800" t="str">
            <v>Hartmannella</v>
          </cell>
        </row>
        <row r="2801">
          <cell r="B2801" t="str">
            <v>Hartmannella limax</v>
          </cell>
        </row>
        <row r="2802">
          <cell r="B2802" t="str">
            <v>Hartmannella vermiformis</v>
          </cell>
        </row>
        <row r="2803">
          <cell r="B2803" t="str">
            <v>HBDE-139L</v>
          </cell>
        </row>
        <row r="2804">
          <cell r="B2804" t="str">
            <v>HCFC-122a</v>
          </cell>
        </row>
        <row r="2805">
          <cell r="B2805" t="str">
            <v>HCFC-123</v>
          </cell>
        </row>
        <row r="2806">
          <cell r="B2806" t="str">
            <v>HCFC-123A</v>
          </cell>
        </row>
        <row r="2807">
          <cell r="B2807" t="str">
            <v>HCFC-21</v>
          </cell>
        </row>
        <row r="2808">
          <cell r="B2808" t="str">
            <v>HCFC-22</v>
          </cell>
        </row>
        <row r="2809">
          <cell r="B2809" t="str">
            <v>HCFC-31</v>
          </cell>
        </row>
        <row r="2810">
          <cell r="B2810" t="str">
            <v>Height</v>
          </cell>
        </row>
        <row r="2811">
          <cell r="B2811" t="str">
            <v>Height (From Surface)</v>
          </cell>
        </row>
        <row r="2812">
          <cell r="B2812" t="str">
            <v>Helium</v>
          </cell>
        </row>
        <row r="2813">
          <cell r="B2813" t="str">
            <v>Helleborein</v>
          </cell>
        </row>
        <row r="2814">
          <cell r="B2814" t="str">
            <v>Heneicosane</v>
          </cell>
        </row>
        <row r="2815">
          <cell r="B2815" t="str">
            <v>Hentriacontane</v>
          </cell>
        </row>
        <row r="2816">
          <cell r="B2816" t="str">
            <v>Heptachlor</v>
          </cell>
        </row>
        <row r="2817">
          <cell r="B2817" t="str">
            <v>Heptachlor epoxide</v>
          </cell>
        </row>
        <row r="2818">
          <cell r="B2818" t="str">
            <v>heptachlor epoxide A</v>
          </cell>
        </row>
        <row r="2819">
          <cell r="B2819" t="str">
            <v>Heptachloro-2-norbornene</v>
          </cell>
        </row>
        <row r="2820">
          <cell r="B2820" t="str">
            <v>Heptachlorobiphenyl</v>
          </cell>
        </row>
        <row r="2821">
          <cell r="B2821" t="str">
            <v>Heptachlorodibenzo-p-dioxin</v>
          </cell>
        </row>
        <row r="2822">
          <cell r="B2822" t="str">
            <v>Heptachlorodibenzofuran</v>
          </cell>
        </row>
        <row r="2823">
          <cell r="B2823" t="str">
            <v>Heptacosane</v>
          </cell>
        </row>
        <row r="2824">
          <cell r="B2824" t="str">
            <v>Heptadecane</v>
          </cell>
        </row>
        <row r="2825">
          <cell r="B2825" t="str">
            <v>Heptafluorobutyric acid</v>
          </cell>
        </row>
        <row r="2826">
          <cell r="B2826" t="str">
            <v>Heptanal</v>
          </cell>
        </row>
        <row r="2827">
          <cell r="B2827" t="str">
            <v>Heptane</v>
          </cell>
        </row>
        <row r="2828">
          <cell r="B2828" t="str">
            <v>Heptanoic acid</v>
          </cell>
        </row>
        <row r="2829">
          <cell r="B2829" t="str">
            <v>Heptanoic acid, 2-ethyl-</v>
          </cell>
        </row>
        <row r="2830">
          <cell r="B2830" t="str">
            <v>Heptanoic acid, ethyl ester</v>
          </cell>
        </row>
        <row r="2831">
          <cell r="B2831" t="str">
            <v>Heptanol</v>
          </cell>
        </row>
        <row r="2832">
          <cell r="B2832" t="str">
            <v>Heptene</v>
          </cell>
        </row>
        <row r="2833">
          <cell r="B2833" t="str">
            <v>Herbicide mix, unspecified</v>
          </cell>
        </row>
        <row r="2834">
          <cell r="B2834" t="str">
            <v>Heterotrophic bacteria</v>
          </cell>
        </row>
        <row r="2835">
          <cell r="B2835" t="str">
            <v>Hexabromobenzene</v>
          </cell>
        </row>
        <row r="2836">
          <cell r="B2836" t="str">
            <v>Hexabromocyclododecane, alpha-</v>
          </cell>
        </row>
        <row r="2837">
          <cell r="B2837" t="str">
            <v>Hexabromocyclododecane, beta-</v>
          </cell>
        </row>
        <row r="2838">
          <cell r="B2838" t="str">
            <v>Hexabromocyclododecane, gamma-</v>
          </cell>
        </row>
        <row r="2839">
          <cell r="B2839" t="str">
            <v>Hexabromodiphenyl ether</v>
          </cell>
        </row>
        <row r="2840">
          <cell r="B2840" t="str">
            <v>Hexachlorobenzene</v>
          </cell>
        </row>
        <row r="2841">
          <cell r="B2841" t="str">
            <v>Hexachlorobenzine</v>
          </cell>
        </row>
        <row r="2842">
          <cell r="B2842" t="str">
            <v>Hexachlorobiphenyl</v>
          </cell>
        </row>
        <row r="2843">
          <cell r="B2843" t="str">
            <v>Hexachlorobutadiene</v>
          </cell>
        </row>
        <row r="2844">
          <cell r="B2844" t="str">
            <v>Hexachlorobutene</v>
          </cell>
        </row>
        <row r="2845">
          <cell r="B2845" t="str">
            <v>Hexachlorocyclohexane</v>
          </cell>
        </row>
        <row r="2846">
          <cell r="B2846" t="str">
            <v>Hexachlorocyclopentadiene</v>
          </cell>
        </row>
        <row r="2847">
          <cell r="B2847" t="str">
            <v>Hexachlorodibenzo-p-dioxin</v>
          </cell>
        </row>
        <row r="2848">
          <cell r="B2848" t="str">
            <v>Hexachlorodibenzofuran</v>
          </cell>
        </row>
        <row r="2849">
          <cell r="B2849" t="str">
            <v>Hexachloroethane</v>
          </cell>
        </row>
        <row r="2850">
          <cell r="B2850" t="str">
            <v>Hexachlorophene</v>
          </cell>
        </row>
        <row r="2851">
          <cell r="B2851" t="str">
            <v>Hexachloropropene</v>
          </cell>
        </row>
        <row r="2852">
          <cell r="B2852" t="str">
            <v>Hexacosane</v>
          </cell>
        </row>
        <row r="2853">
          <cell r="B2853" t="str">
            <v>Hexadecane</v>
          </cell>
        </row>
        <row r="2854">
          <cell r="B2854" t="str">
            <v>Hexadecane, 2,6,11,15-tetramethyl-</v>
          </cell>
        </row>
        <row r="2855">
          <cell r="B2855" t="str">
            <v>Hexaflumuron</v>
          </cell>
        </row>
        <row r="2856">
          <cell r="B2856" t="str">
            <v>Hexafluoropropene</v>
          </cell>
        </row>
        <row r="2857">
          <cell r="B2857" t="str">
            <v>Hexaldehyde</v>
          </cell>
        </row>
        <row r="2858">
          <cell r="B2858" t="str">
            <v>Hexamethylbenzene</v>
          </cell>
        </row>
        <row r="2859">
          <cell r="B2859" t="str">
            <v>Hexamethylcyclotrisiloxane</v>
          </cell>
        </row>
        <row r="2860">
          <cell r="B2860" t="str">
            <v>Hexamethylphosphoramide</v>
          </cell>
        </row>
        <row r="2861">
          <cell r="B2861" t="str">
            <v>Hexane</v>
          </cell>
        </row>
        <row r="2862">
          <cell r="B2862" t="str">
            <v>Hexane extraction percent fat</v>
          </cell>
        </row>
        <row r="2863">
          <cell r="B2863" t="str">
            <v>Hexanoic acid</v>
          </cell>
        </row>
        <row r="2864">
          <cell r="B2864" t="str">
            <v>Hexanol</v>
          </cell>
        </row>
        <row r="2865">
          <cell r="B2865" t="str">
            <v>Hexanone</v>
          </cell>
        </row>
        <row r="2866">
          <cell r="B2866" t="str">
            <v>Hexasulfur</v>
          </cell>
        </row>
        <row r="2867">
          <cell r="B2867" t="str">
            <v>Hexatriacontane</v>
          </cell>
        </row>
        <row r="2868">
          <cell r="B2868" t="str">
            <v>Hexazinone</v>
          </cell>
        </row>
        <row r="2869">
          <cell r="B2869" t="str">
            <v>Hexene</v>
          </cell>
        </row>
        <row r="2870">
          <cell r="B2870" t="str">
            <v>HFC-134a</v>
          </cell>
        </row>
        <row r="2871">
          <cell r="B2871" t="str">
            <v>HFC-152a</v>
          </cell>
        </row>
        <row r="2872">
          <cell r="B2872" t="str">
            <v>HFC-365mfc</v>
          </cell>
        </row>
        <row r="2873">
          <cell r="B2873" t="str">
            <v>High-temperature coal tar pitch</v>
          </cell>
        </row>
        <row r="2874">
          <cell r="B2874" t="str">
            <v>Hilsenhoff Biotic Index</v>
          </cell>
        </row>
        <row r="2875">
          <cell r="B2875" t="str">
            <v>Holmium</v>
          </cell>
        </row>
        <row r="2876">
          <cell r="B2876" t="str">
            <v>Horiz.Dist.Undercut Banks</v>
          </cell>
        </row>
        <row r="2877">
          <cell r="B2877" t="str">
            <v>Hornblende amphibole</v>
          </cell>
        </row>
        <row r="2878">
          <cell r="B2878" t="str">
            <v>Hydrazine</v>
          </cell>
        </row>
        <row r="2879">
          <cell r="B2879" t="str">
            <v>Hydrocarbons</v>
          </cell>
        </row>
        <row r="2880">
          <cell r="B2880" t="str">
            <v>Hydrocarbons, Chlorinated (Unspecified Mix)</v>
          </cell>
        </row>
        <row r="2881">
          <cell r="B2881" t="str">
            <v>Hydrocarbons, petroleum</v>
          </cell>
        </row>
        <row r="2882">
          <cell r="B2882" t="str">
            <v>Hydrocarbons, volatile</v>
          </cell>
        </row>
        <row r="2883">
          <cell r="B2883" t="str">
            <v>Hydrochloric acid</v>
          </cell>
        </row>
        <row r="2884">
          <cell r="B2884" t="str">
            <v>Hydrochlorothiazide</v>
          </cell>
        </row>
        <row r="2885">
          <cell r="B2885" t="str">
            <v>Hydrocinnamic acid</v>
          </cell>
        </row>
        <row r="2886">
          <cell r="B2886" t="str">
            <v>Hydrocodone</v>
          </cell>
        </row>
        <row r="2887">
          <cell r="B2887" t="str">
            <v>Hydrocodone bitartrate</v>
          </cell>
        </row>
        <row r="2888">
          <cell r="B2888" t="str">
            <v>Hydrocodone-d3</v>
          </cell>
        </row>
        <row r="2889">
          <cell r="B2889" t="str">
            <v>Hydrocodone-D6</v>
          </cell>
        </row>
        <row r="2890">
          <cell r="B2890" t="str">
            <v>Hydrocortisone</v>
          </cell>
        </row>
        <row r="2891">
          <cell r="B2891" t="str">
            <v>Hydrocortisone-d4</v>
          </cell>
        </row>
        <row r="2892">
          <cell r="B2892" t="str">
            <v>Hydrogen</v>
          </cell>
        </row>
        <row r="2893">
          <cell r="B2893" t="str">
            <v>Hydrogen cyanide</v>
          </cell>
        </row>
        <row r="2894">
          <cell r="B2894" t="str">
            <v>Hydrogen peroxide</v>
          </cell>
        </row>
        <row r="2895">
          <cell r="B2895" t="str">
            <v>Hydrogen phosphate</v>
          </cell>
        </row>
        <row r="2896">
          <cell r="B2896" t="str">
            <v>Hydrogen sulfide</v>
          </cell>
        </row>
        <row r="2897">
          <cell r="B2897" t="str">
            <v>Hydrograph limb (choice list)</v>
          </cell>
        </row>
        <row r="2898">
          <cell r="B2898" t="str">
            <v>Hydromorphone hydrochloride</v>
          </cell>
        </row>
        <row r="2899">
          <cell r="B2899" t="str">
            <v>Hydroquinone</v>
          </cell>
        </row>
        <row r="2900">
          <cell r="B2900" t="str">
            <v>Hydroxide</v>
          </cell>
        </row>
        <row r="2901">
          <cell r="B2901" t="str">
            <v>Hydroxy-amitriptyline, 10-</v>
          </cell>
        </row>
        <row r="2902">
          <cell r="B2902" t="str">
            <v>Hydroxybupropion</v>
          </cell>
        </row>
        <row r="2903">
          <cell r="B2903" t="str">
            <v>Hydroxyzine</v>
          </cell>
        </row>
        <row r="2904">
          <cell r="B2904" t="str">
            <v>Ibuprofen-13C3</v>
          </cell>
        </row>
        <row r="2905">
          <cell r="B2905" t="str">
            <v>Ice cover, floating or solid - severity (choice list)</v>
          </cell>
        </row>
        <row r="2906">
          <cell r="B2906" t="str">
            <v>Ice thickness</v>
          </cell>
        </row>
        <row r="2907">
          <cell r="B2907" t="str">
            <v>Ice thickness, submerged</v>
          </cell>
        </row>
        <row r="2908">
          <cell r="B2908" t="str">
            <v>Ignitability</v>
          </cell>
        </row>
        <row r="2909">
          <cell r="B2909" t="str">
            <v>Imazalil</v>
          </cell>
        </row>
        <row r="2910">
          <cell r="B2910" t="str">
            <v>Imazamethabenz acid</v>
          </cell>
        </row>
        <row r="2911">
          <cell r="B2911" t="str">
            <v>Imazamethabenz-methyl</v>
          </cell>
        </row>
        <row r="2912">
          <cell r="B2912" t="str">
            <v>Imazamox</v>
          </cell>
        </row>
        <row r="2913">
          <cell r="B2913" t="str">
            <v>Imazapic</v>
          </cell>
        </row>
        <row r="2914">
          <cell r="B2914" t="str">
            <v>Imazapyr</v>
          </cell>
        </row>
        <row r="2915">
          <cell r="B2915" t="str">
            <v>Imazaquin</v>
          </cell>
        </row>
        <row r="2916">
          <cell r="B2916" t="str">
            <v>Imazethapyr</v>
          </cell>
        </row>
        <row r="2917">
          <cell r="B2917" t="str">
            <v>Imidacloprid</v>
          </cell>
        </row>
        <row r="2918">
          <cell r="B2918" t="str">
            <v>Imidacloprid desnitro-olefin</v>
          </cell>
        </row>
        <row r="2919">
          <cell r="B2919" t="str">
            <v>Imidacloprid desnitro-olefin hydrochloride</v>
          </cell>
        </row>
        <row r="2920">
          <cell r="B2920" t="str">
            <v>Imidacloprid-olefin</v>
          </cell>
        </row>
        <row r="2921">
          <cell r="B2921" t="str">
            <v>Imidacloprid-urea</v>
          </cell>
        </row>
        <row r="2922">
          <cell r="B2922" t="str">
            <v>Iminostilbene</v>
          </cell>
        </row>
        <row r="2923">
          <cell r="B2923" t="str">
            <v>Imipenem</v>
          </cell>
        </row>
        <row r="2924">
          <cell r="B2924" t="str">
            <v>Imipramine</v>
          </cell>
        </row>
        <row r="2925">
          <cell r="B2925" t="str">
            <v>Immediate oxygen demand</v>
          </cell>
        </row>
        <row r="2926">
          <cell r="B2926" t="str">
            <v>Indan</v>
          </cell>
        </row>
        <row r="2927">
          <cell r="B2927" t="str">
            <v>Indaziflam</v>
          </cell>
        </row>
        <row r="2928">
          <cell r="B2928" t="str">
            <v>Indene</v>
          </cell>
        </row>
        <row r="2929">
          <cell r="B2929" t="str">
            <v>Indeno[1,2,3-cd]pyrene</v>
          </cell>
        </row>
        <row r="2930">
          <cell r="B2930" t="str">
            <v>Indium</v>
          </cell>
        </row>
        <row r="2931">
          <cell r="B2931" t="str">
            <v>Indium-111</v>
          </cell>
        </row>
        <row r="2932">
          <cell r="B2932" t="str">
            <v>Indole</v>
          </cell>
        </row>
        <row r="2933">
          <cell r="B2933" t="str">
            <v>Inert gases</v>
          </cell>
        </row>
        <row r="2934">
          <cell r="B2934" t="str">
            <v>Inorganic carbon</v>
          </cell>
        </row>
        <row r="2935">
          <cell r="B2935" t="str">
            <v>Inorganic monomeric aluminum</v>
          </cell>
        </row>
        <row r="2936">
          <cell r="B2936" t="str">
            <v>Inorganic nitrogen (ammonia, nitrate and nitrite)</v>
          </cell>
        </row>
        <row r="2937">
          <cell r="B2937" t="str">
            <v>Inorganic nitrogen (nitrate and nitrite)</v>
          </cell>
        </row>
        <row r="2938">
          <cell r="B2938" t="str">
            <v>Instream feature, stream substrate (choice list)</v>
          </cell>
        </row>
        <row r="2939">
          <cell r="B2939" t="str">
            <v>Instream Snags</v>
          </cell>
        </row>
        <row r="2940">
          <cell r="B2940" t="str">
            <v>Iodide</v>
          </cell>
        </row>
        <row r="2941">
          <cell r="B2941" t="str">
            <v>Iodine</v>
          </cell>
        </row>
        <row r="2942">
          <cell r="B2942" t="str">
            <v>Iodine-123</v>
          </cell>
        </row>
        <row r="2943">
          <cell r="B2943" t="str">
            <v>Iodine-129</v>
          </cell>
        </row>
        <row r="2944">
          <cell r="B2944" t="str">
            <v>Iodine-131</v>
          </cell>
        </row>
        <row r="2945">
          <cell r="B2945" t="str">
            <v>Iodine-132</v>
          </cell>
        </row>
        <row r="2946">
          <cell r="B2946" t="str">
            <v>Iodine-133</v>
          </cell>
        </row>
        <row r="2947">
          <cell r="B2947" t="str">
            <v>Ionic strength</v>
          </cell>
        </row>
        <row r="2948">
          <cell r="B2948" t="str">
            <v>Iopamidol</v>
          </cell>
        </row>
        <row r="2949">
          <cell r="B2949" t="str">
            <v>Iopamidol-d8</v>
          </cell>
        </row>
        <row r="2950">
          <cell r="B2950" t="str">
            <v>Ioxynil</v>
          </cell>
        </row>
        <row r="2951">
          <cell r="B2951" t="str">
            <v>Iprodione</v>
          </cell>
        </row>
        <row r="2952">
          <cell r="B2952" t="str">
            <v>Iridium</v>
          </cell>
        </row>
        <row r="2953">
          <cell r="B2953" t="str">
            <v>Iron</v>
          </cell>
        </row>
        <row r="2954">
          <cell r="B2954" t="str">
            <v>Iron + aluminum mix</v>
          </cell>
        </row>
        <row r="2955">
          <cell r="B2955" t="str">
            <v>Iron + manganese mix</v>
          </cell>
        </row>
        <row r="2956">
          <cell r="B2956" t="str">
            <v>Iron sulfide (FeS)</v>
          </cell>
        </row>
        <row r="2957">
          <cell r="B2957" t="str">
            <v>Iron-59</v>
          </cell>
        </row>
        <row r="2958">
          <cell r="B2958" t="str">
            <v>Isazofos</v>
          </cell>
        </row>
        <row r="2959">
          <cell r="B2959" t="str">
            <v>Iso-chlorotetracycline</v>
          </cell>
        </row>
        <row r="2960">
          <cell r="B2960" t="str">
            <v>Isoamyl acetate</v>
          </cell>
        </row>
        <row r="2961">
          <cell r="B2961" t="str">
            <v>Isobenzan</v>
          </cell>
        </row>
        <row r="2962">
          <cell r="B2962" t="str">
            <v>Isoborneol</v>
          </cell>
        </row>
        <row r="2963">
          <cell r="B2963" t="str">
            <v>Isobutane</v>
          </cell>
        </row>
        <row r="2964">
          <cell r="B2964" t="str">
            <v>Isobutanol</v>
          </cell>
        </row>
        <row r="2965">
          <cell r="B2965" t="str">
            <v>Isobutene</v>
          </cell>
        </row>
        <row r="2966">
          <cell r="B2966" t="str">
            <v>Isobutyl acetate</v>
          </cell>
        </row>
        <row r="2967">
          <cell r="B2967" t="str">
            <v>Isobutyl benzoate</v>
          </cell>
        </row>
        <row r="2968">
          <cell r="B2968" t="str">
            <v>Isobutyraldehyde</v>
          </cell>
        </row>
        <row r="2969">
          <cell r="B2969" t="str">
            <v>Isobutyric acid</v>
          </cell>
        </row>
        <row r="2970">
          <cell r="B2970" t="str">
            <v>Isodrin</v>
          </cell>
        </row>
        <row r="2971">
          <cell r="B2971" t="str">
            <v>Isoeugenol</v>
          </cell>
        </row>
        <row r="2972">
          <cell r="B2972" t="str">
            <v>Isofenphos</v>
          </cell>
        </row>
        <row r="2973">
          <cell r="B2973" t="str">
            <v>Isophorone</v>
          </cell>
        </row>
        <row r="2974">
          <cell r="B2974" t="str">
            <v>Isopimaric acid</v>
          </cell>
        </row>
        <row r="2975">
          <cell r="B2975" t="str">
            <v>Isoprene</v>
          </cell>
        </row>
        <row r="2976">
          <cell r="B2976" t="str">
            <v>Isopropalin</v>
          </cell>
        </row>
        <row r="2977">
          <cell r="B2977" t="str">
            <v>Isopropanol</v>
          </cell>
        </row>
        <row r="2978">
          <cell r="B2978" t="str">
            <v>Isopropenyl acetate</v>
          </cell>
        </row>
        <row r="2979">
          <cell r="B2979" t="str">
            <v>Isopropyl acetate</v>
          </cell>
        </row>
        <row r="2980">
          <cell r="B2980" t="str">
            <v>Isopropyl ether</v>
          </cell>
        </row>
        <row r="2981">
          <cell r="B2981" t="str">
            <v>Isopropyl myristate</v>
          </cell>
        </row>
        <row r="2982">
          <cell r="B2982" t="str">
            <v>Isopropyl palmitate</v>
          </cell>
        </row>
        <row r="2983">
          <cell r="B2983" t="str">
            <v>Isopropyl stearate</v>
          </cell>
        </row>
        <row r="2984">
          <cell r="B2984" t="str">
            <v>Isopropylparaben</v>
          </cell>
        </row>
        <row r="2985">
          <cell r="B2985" t="str">
            <v>Isoproturon</v>
          </cell>
        </row>
        <row r="2986">
          <cell r="B2986" t="str">
            <v>Isoquinoline</v>
          </cell>
        </row>
        <row r="2987">
          <cell r="B2987" t="str">
            <v>Isosafrole</v>
          </cell>
        </row>
        <row r="2988">
          <cell r="B2988" t="str">
            <v>Isothiocyanate</v>
          </cell>
        </row>
        <row r="2989">
          <cell r="B2989" t="str">
            <v>Isovaleraldehyde</v>
          </cell>
        </row>
        <row r="2990">
          <cell r="B2990" t="str">
            <v>Isovaleric acid</v>
          </cell>
        </row>
        <row r="2991">
          <cell r="B2991" t="str">
            <v>Isoxaben</v>
          </cell>
        </row>
        <row r="2992">
          <cell r="B2992" t="str">
            <v>Isoxaflutole</v>
          </cell>
        </row>
        <row r="2993">
          <cell r="B2993" t="str">
            <v>Jasmolin I</v>
          </cell>
        </row>
        <row r="2994">
          <cell r="B2994" t="str">
            <v>Jasmolin II</v>
          </cell>
        </row>
        <row r="2995">
          <cell r="B2995" t="str">
            <v>Jet propulsion fuel - 4</v>
          </cell>
        </row>
        <row r="2996">
          <cell r="B2996" t="str">
            <v>Kerosene</v>
          </cell>
        </row>
        <row r="2997">
          <cell r="B2997" t="str">
            <v>Ketoconazole</v>
          </cell>
        </row>
        <row r="2998">
          <cell r="B2998" t="str">
            <v>Ketoprofen</v>
          </cell>
        </row>
        <row r="2999">
          <cell r="B2999" t="str">
            <v>Kick Depth</v>
          </cell>
        </row>
        <row r="3000">
          <cell r="B3000" t="str">
            <v>Kick Time</v>
          </cell>
        </row>
        <row r="3001">
          <cell r="B3001" t="str">
            <v>Kjeldahl nitrogen</v>
          </cell>
        </row>
        <row r="3002">
          <cell r="B3002" t="str">
            <v>Klebsiella</v>
          </cell>
        </row>
        <row r="3003">
          <cell r="B3003" t="str">
            <v>Kojic acid</v>
          </cell>
        </row>
        <row r="3004">
          <cell r="B3004" t="str">
            <v>Kresoxim-methyl</v>
          </cell>
        </row>
        <row r="3005">
          <cell r="B3005" t="str">
            <v>L-alanine (corrected for carbon content)</v>
          </cell>
        </row>
        <row r="3006">
          <cell r="B3006" t="str">
            <v>L-Alanine-7-amido-4-methylcoumarin</v>
          </cell>
        </row>
        <row r="3007">
          <cell r="B3007" t="str">
            <v>L-arginine aminopeptidase (corrected for carbon content)</v>
          </cell>
        </row>
        <row r="3008">
          <cell r="B3008" t="str">
            <v>L-Arginine-7-amido-4-methylcoumarin</v>
          </cell>
        </row>
        <row r="3009">
          <cell r="B3009" t="str">
            <v>L-glycine aminopeptidase (corrected for carbon content)</v>
          </cell>
        </row>
        <row r="3010">
          <cell r="B3010" t="str">
            <v>L-Leucine 7-amido-4-methylcoumarin</v>
          </cell>
        </row>
        <row r="3011">
          <cell r="B3011" t="str">
            <v>L-leucine aminopeptidase (corrected for carbon content)</v>
          </cell>
        </row>
        <row r="3012">
          <cell r="B3012" t="str">
            <v>L-Proline</v>
          </cell>
        </row>
        <row r="3013">
          <cell r="B3013" t="str">
            <v>Lactic Acid</v>
          </cell>
        </row>
        <row r="3014">
          <cell r="B3014" t="str">
            <v>Lake condition (choice list)</v>
          </cell>
        </row>
        <row r="3015">
          <cell r="B3015" t="str">
            <v>Lake physical appearance (choice list)</v>
          </cell>
        </row>
        <row r="3016">
          <cell r="B3016" t="str">
            <v>Lake recreational suitability (choice list)</v>
          </cell>
        </row>
        <row r="3017">
          <cell r="B3017" t="str">
            <v>Lake suitability for recreation (choice list)</v>
          </cell>
        </row>
        <row r="3018">
          <cell r="B3018" t="str">
            <v>Lamivudine</v>
          </cell>
        </row>
        <row r="3019">
          <cell r="B3019" t="str">
            <v>Lamotrigine</v>
          </cell>
        </row>
        <row r="3020">
          <cell r="B3020" t="str">
            <v>Land form (choice list)</v>
          </cell>
        </row>
        <row r="3021">
          <cell r="B3021" t="str">
            <v>Land form, Left (choice list)</v>
          </cell>
        </row>
        <row r="3022">
          <cell r="B3022" t="str">
            <v>Land Form, Right (choice list)</v>
          </cell>
        </row>
        <row r="3023">
          <cell r="B3023" t="str">
            <v>Lanthanum</v>
          </cell>
        </row>
        <row r="3024">
          <cell r="B3024" t="str">
            <v>Lanthanum-138</v>
          </cell>
        </row>
        <row r="3025">
          <cell r="B3025" t="str">
            <v>Lanthanum-140</v>
          </cell>
        </row>
        <row r="3026">
          <cell r="B3026" t="str">
            <v>Larkspur alkaloid</v>
          </cell>
        </row>
        <row r="3027">
          <cell r="B3027" t="str">
            <v>Larvae in Gill Chambers or Attached to Abdomen</v>
          </cell>
        </row>
        <row r="3028">
          <cell r="B3028" t="str">
            <v>Lauric acid</v>
          </cell>
        </row>
        <row r="3029">
          <cell r="B3029" t="str">
            <v>Lead</v>
          </cell>
        </row>
        <row r="3030">
          <cell r="B3030" t="str">
            <v>Lead monoxide</v>
          </cell>
        </row>
        <row r="3031">
          <cell r="B3031" t="str">
            <v>Lead(II) chromate</v>
          </cell>
        </row>
        <row r="3032">
          <cell r="B3032" t="str">
            <v>Lead-210</v>
          </cell>
        </row>
        <row r="3033">
          <cell r="B3033" t="str">
            <v>Lead-211</v>
          </cell>
        </row>
        <row r="3034">
          <cell r="B3034" t="str">
            <v>Lead-212</v>
          </cell>
        </row>
        <row r="3035">
          <cell r="B3035" t="str">
            <v>Lead-214</v>
          </cell>
        </row>
        <row r="3036">
          <cell r="B3036" t="str">
            <v>Lederfen</v>
          </cell>
        </row>
        <row r="3037">
          <cell r="B3037" t="str">
            <v>Length</v>
          </cell>
        </row>
        <row r="3038">
          <cell r="B3038" t="str">
            <v>Length, total</v>
          </cell>
        </row>
        <row r="3039">
          <cell r="B3039" t="str">
            <v>Length, Total (Fish)</v>
          </cell>
        </row>
        <row r="3040">
          <cell r="B3040" t="str">
            <v>Leptophos</v>
          </cell>
        </row>
        <row r="3041">
          <cell r="B3041" t="str">
            <v>Levorphanol</v>
          </cell>
        </row>
        <row r="3042">
          <cell r="B3042" t="str">
            <v>Life stage (choice list)</v>
          </cell>
        </row>
        <row r="3043">
          <cell r="B3043" t="str">
            <v>Life style/habitat</v>
          </cell>
        </row>
        <row r="3044">
          <cell r="B3044" t="str">
            <v>Light attenuation at measurement depth</v>
          </cell>
        </row>
        <row r="3045">
          <cell r="B3045" t="str">
            <v>Light attenuation coefficient</v>
          </cell>
        </row>
        <row r="3046">
          <cell r="B3046" t="str">
            <v>Light attenuation, depth at 10%</v>
          </cell>
        </row>
        <row r="3047">
          <cell r="B3047" t="str">
            <v>Light attenuation, depth at 50%</v>
          </cell>
        </row>
        <row r="3048">
          <cell r="B3048" t="str">
            <v>Light attenuation, depth at 99%</v>
          </cell>
        </row>
        <row r="3049">
          <cell r="B3049" t="str">
            <v>Light transmissivity at measurement depth</v>
          </cell>
        </row>
        <row r="3050">
          <cell r="B3050" t="str">
            <v>Light, (PAR at depth/PAR at surface) x 100</v>
          </cell>
        </row>
        <row r="3051">
          <cell r="B3051" t="str">
            <v>Light, incident</v>
          </cell>
        </row>
        <row r="3052">
          <cell r="B3052" t="str">
            <v>Light, incident + reflected (ambient)</v>
          </cell>
        </row>
        <row r="3053">
          <cell r="B3053" t="str">
            <v>Light, photosynthetic active radiation (PAR)</v>
          </cell>
        </row>
        <row r="3054">
          <cell r="B3054" t="str">
            <v>Light, photosynthetic active radiation at depth (PAR)</v>
          </cell>
        </row>
        <row r="3055">
          <cell r="B3055" t="str">
            <v>Light, reflected</v>
          </cell>
        </row>
        <row r="3056">
          <cell r="B3056" t="str">
            <v>Light, transmissivity</v>
          </cell>
        </row>
        <row r="3057">
          <cell r="B3057" t="str">
            <v>Light, underwater extinction coefficient (K)</v>
          </cell>
        </row>
        <row r="3058">
          <cell r="B3058" t="str">
            <v>Light, underwater incident</v>
          </cell>
        </row>
        <row r="3059">
          <cell r="B3059" t="str">
            <v>Light, underwater incident + reflected</v>
          </cell>
        </row>
        <row r="3060">
          <cell r="B3060" t="str">
            <v>Light, underwater reflected</v>
          </cell>
        </row>
        <row r="3061">
          <cell r="B3061" t="str">
            <v>Lignin</v>
          </cell>
        </row>
        <row r="3062">
          <cell r="B3062" t="str">
            <v>Lignosulfonic acid</v>
          </cell>
        </row>
        <row r="3063">
          <cell r="B3063" t="str">
            <v>Lime (chemical), dolomitic</v>
          </cell>
        </row>
        <row r="3064">
          <cell r="B3064" t="str">
            <v>Limonene</v>
          </cell>
        </row>
        <row r="3065">
          <cell r="B3065" t="str">
            <v>Lincomycin</v>
          </cell>
        </row>
        <row r="3066">
          <cell r="B3066" t="str">
            <v>Lindane</v>
          </cell>
        </row>
        <row r="3067">
          <cell r="B3067" t="str">
            <v>Lindane-D6</v>
          </cell>
        </row>
        <row r="3068">
          <cell r="B3068" t="str">
            <v>Linoleic acid</v>
          </cell>
        </row>
        <row r="3069">
          <cell r="B3069" t="str">
            <v>Linuron</v>
          </cell>
        </row>
        <row r="3070">
          <cell r="B3070" t="str">
            <v>Lipids</v>
          </cell>
        </row>
        <row r="3071">
          <cell r="B3071" t="str">
            <v>Liquid limit</v>
          </cell>
        </row>
        <row r="3072">
          <cell r="B3072" t="str">
            <v>Lithium</v>
          </cell>
        </row>
        <row r="3073">
          <cell r="B3073" t="str">
            <v>Lithium-6</v>
          </cell>
        </row>
        <row r="3074">
          <cell r="B3074" t="str">
            <v>Lithium-7</v>
          </cell>
        </row>
        <row r="3075">
          <cell r="B3075" t="str">
            <v>Lithium-7/Lithium-6 ratio</v>
          </cell>
        </row>
        <row r="3076">
          <cell r="B3076" t="str">
            <v>Lithology code</v>
          </cell>
        </row>
        <row r="3077">
          <cell r="B3077" t="str">
            <v>Lloyd - Zar - Karr Species Diversity Index</v>
          </cell>
        </row>
        <row r="3078">
          <cell r="B3078" t="str">
            <v>Lomefloxacin</v>
          </cell>
        </row>
        <row r="3079">
          <cell r="B3079" t="str">
            <v>Lomustine</v>
          </cell>
        </row>
        <row r="3080">
          <cell r="B3080" t="str">
            <v>Longitudinal Distribution (choice list)</v>
          </cell>
        </row>
        <row r="3081">
          <cell r="B3081" t="str">
            <v>Loperamide</v>
          </cell>
        </row>
        <row r="3082">
          <cell r="B3082" t="str">
            <v>Loratadine</v>
          </cell>
        </row>
        <row r="3083">
          <cell r="B3083" t="str">
            <v>Lorazepam</v>
          </cell>
        </row>
        <row r="3084">
          <cell r="B3084" t="str">
            <v>Lorazepam glucuronide</v>
          </cell>
        </row>
        <row r="3085">
          <cell r="B3085" t="str">
            <v>Lorazepam-D4</v>
          </cell>
        </row>
        <row r="3086">
          <cell r="B3086" t="str">
            <v>Lutetium</v>
          </cell>
        </row>
        <row r="3087">
          <cell r="B3087" t="str">
            <v>m,p-Cresol</v>
          </cell>
        </row>
        <row r="3088">
          <cell r="B3088" t="str">
            <v>m,p-Xylene</v>
          </cell>
        </row>
        <row r="3089">
          <cell r="B3089" t="str">
            <v>m-(Trifluoromethyl)aniline</v>
          </cell>
        </row>
        <row r="3090">
          <cell r="B3090" t="str">
            <v>m-Chloroaniline</v>
          </cell>
        </row>
        <row r="3091">
          <cell r="B3091" t="str">
            <v>m-Chlorofluorobenzene</v>
          </cell>
        </row>
        <row r="3092">
          <cell r="B3092" t="str">
            <v>m-Chloronitrobenzene</v>
          </cell>
        </row>
        <row r="3093">
          <cell r="B3093" t="str">
            <v>m-Chlorophenol</v>
          </cell>
        </row>
        <row r="3094">
          <cell r="B3094" t="str">
            <v>m-Chlorotoluene</v>
          </cell>
        </row>
        <row r="3095">
          <cell r="B3095" t="str">
            <v>m-Cresol</v>
          </cell>
        </row>
        <row r="3096">
          <cell r="B3096" t="str">
            <v>m-Cymene</v>
          </cell>
        </row>
        <row r="3097">
          <cell r="B3097" t="str">
            <v>m-Dichlorobenzene</v>
          </cell>
        </row>
        <row r="3098">
          <cell r="B3098" t="str">
            <v>M-Diethylbenzene</v>
          </cell>
        </row>
        <row r="3099">
          <cell r="B3099" t="str">
            <v>m-Dinitrobenzene</v>
          </cell>
        </row>
        <row r="3100">
          <cell r="B3100" t="str">
            <v>m-Ethyltoluene</v>
          </cell>
        </row>
        <row r="3101">
          <cell r="B3101" t="str">
            <v>m-Hydroxybenzoic acid</v>
          </cell>
        </row>
        <row r="3102">
          <cell r="B3102" t="str">
            <v>m-Hydroxybenzoylecgonine</v>
          </cell>
        </row>
        <row r="3103">
          <cell r="B3103" t="str">
            <v>m-Nitroaniline</v>
          </cell>
        </row>
        <row r="3104">
          <cell r="B3104" t="str">
            <v>m-Nitrotoluene</v>
          </cell>
        </row>
        <row r="3105">
          <cell r="B3105" t="str">
            <v>m-Terphenyl</v>
          </cell>
        </row>
        <row r="3106">
          <cell r="B3106" t="str">
            <v>m-Xylene</v>
          </cell>
        </row>
        <row r="3107">
          <cell r="B3107" t="str">
            <v>Macroinvertebrates</v>
          </cell>
        </row>
        <row r="3108">
          <cell r="B3108" t="str">
            <v>Macrophytes covering streambed (emergent and submerged) (choice list)</v>
          </cell>
        </row>
        <row r="3109">
          <cell r="B3109" t="str">
            <v>Magnesium</v>
          </cell>
        </row>
        <row r="3110">
          <cell r="B3110" t="str">
            <v>Magnesium phosphide</v>
          </cell>
        </row>
        <row r="3111">
          <cell r="B3111" t="str">
            <v>Magnetite (Fe3O4)</v>
          </cell>
        </row>
        <row r="3112">
          <cell r="B3112" t="str">
            <v>Malaoxon</v>
          </cell>
        </row>
        <row r="3113">
          <cell r="B3113" t="str">
            <v>Malathion</v>
          </cell>
        </row>
        <row r="3114">
          <cell r="B3114" t="str">
            <v>Malathion-D10</v>
          </cell>
        </row>
        <row r="3115">
          <cell r="B3115" t="str">
            <v>Maleic anhydride</v>
          </cell>
        </row>
        <row r="3116">
          <cell r="B3116" t="str">
            <v>Mancozeb</v>
          </cell>
        </row>
        <row r="3117">
          <cell r="B3117" t="str">
            <v>Mandipropamid</v>
          </cell>
        </row>
        <row r="3118">
          <cell r="B3118" t="str">
            <v>Maneb</v>
          </cell>
        </row>
        <row r="3119">
          <cell r="B3119" t="str">
            <v>Manganese</v>
          </cell>
        </row>
        <row r="3120">
          <cell r="B3120" t="str">
            <v>Manganese dimethyldithiocarbamate</v>
          </cell>
        </row>
        <row r="3121">
          <cell r="B3121" t="str">
            <v>Manganese-54</v>
          </cell>
        </row>
        <row r="3122">
          <cell r="B3122" t="str">
            <v>Maple lactone</v>
          </cell>
        </row>
        <row r="3123">
          <cell r="B3123" t="str">
            <v>Margalef Taxonomic Diversity Index</v>
          </cell>
        </row>
        <row r="3124">
          <cell r="B3124" t="str">
            <v>Max Pool Width</v>
          </cell>
        </row>
        <row r="3125">
          <cell r="B3125" t="str">
            <v>Maximum total trihalomethane potential</v>
          </cell>
        </row>
        <row r="3126">
          <cell r="B3126" t="str">
            <v>MBAS</v>
          </cell>
        </row>
        <row r="3127">
          <cell r="B3127" t="str">
            <v>MC 1 (part of chlordane total)</v>
          </cell>
        </row>
        <row r="3128">
          <cell r="B3128" t="str">
            <v>MC 2 (part of chlordane total)</v>
          </cell>
        </row>
        <row r="3129">
          <cell r="B3129" t="str">
            <v>MC 3 (part of chlordane total)</v>
          </cell>
        </row>
        <row r="3130">
          <cell r="B3130" t="str">
            <v>MC 4 (part of chlordane total)</v>
          </cell>
        </row>
        <row r="3131">
          <cell r="B3131" t="str">
            <v>MC 5 (part of chlordane total)</v>
          </cell>
        </row>
        <row r="3132">
          <cell r="B3132" t="str">
            <v>MC 6 (part of chlordane total)</v>
          </cell>
        </row>
        <row r="3133">
          <cell r="B3133" t="str">
            <v>MC 7 (part of chlordane total)</v>
          </cell>
        </row>
        <row r="3134">
          <cell r="B3134" t="str">
            <v>MC 8 (part of chlordane total)</v>
          </cell>
        </row>
        <row r="3135">
          <cell r="B3135" t="str">
            <v>MCPA</v>
          </cell>
        </row>
        <row r="3136">
          <cell r="B3136" t="str">
            <v>MCPA Methyl Ester (MCPA Ester)</v>
          </cell>
        </row>
        <row r="3137">
          <cell r="B3137" t="str">
            <v>MCPB</v>
          </cell>
        </row>
        <row r="3138">
          <cell r="B3138" t="str">
            <v>MDA</v>
          </cell>
        </row>
        <row r="3139">
          <cell r="B3139" t="str">
            <v>MDEA</v>
          </cell>
        </row>
        <row r="3140">
          <cell r="B3140" t="str">
            <v>MDMA</v>
          </cell>
        </row>
        <row r="3141">
          <cell r="B3141" t="str">
            <v>Measured reach length</v>
          </cell>
        </row>
        <row r="3142">
          <cell r="B3142" t="str">
            <v>Mecoprop</v>
          </cell>
        </row>
        <row r="3143">
          <cell r="B3143" t="str">
            <v>Mecoprop-p (mcpp-p)</v>
          </cell>
        </row>
        <row r="3144">
          <cell r="B3144" t="str">
            <v>Medroxyprogesterone</v>
          </cell>
        </row>
        <row r="3145">
          <cell r="B3145" t="str">
            <v>Medroxyprogesterone acetate</v>
          </cell>
        </row>
        <row r="3146">
          <cell r="B3146" t="str">
            <v>Medroxyprogesterone acetate-d6</v>
          </cell>
        </row>
        <row r="3147">
          <cell r="B3147" t="str">
            <v>Medroxyprogesterone-d3</v>
          </cell>
        </row>
        <row r="3148">
          <cell r="B3148" t="str">
            <v>Mefenamic acid</v>
          </cell>
        </row>
        <row r="3149">
          <cell r="B3149" t="str">
            <v>Mefenamic acid 3-hydroxy methyl</v>
          </cell>
        </row>
        <row r="3150">
          <cell r="B3150" t="str">
            <v>Megestrol acetate</v>
          </cell>
        </row>
        <row r="3151">
          <cell r="B3151" t="str">
            <v>Melphalan</v>
          </cell>
        </row>
        <row r="3152">
          <cell r="B3152" t="str">
            <v>Melphalan-d8</v>
          </cell>
        </row>
        <row r="3153">
          <cell r="B3153" t="str">
            <v>Menadione</v>
          </cell>
        </row>
        <row r="3154">
          <cell r="B3154" t="str">
            <v>Menthol</v>
          </cell>
        </row>
        <row r="3155">
          <cell r="B3155" t="str">
            <v>Meperidine</v>
          </cell>
        </row>
        <row r="3156">
          <cell r="B3156" t="str">
            <v>Mephobarbital</v>
          </cell>
        </row>
        <row r="3157">
          <cell r="B3157" t="str">
            <v>Meprobamate</v>
          </cell>
        </row>
        <row r="3158">
          <cell r="B3158" t="str">
            <v>Mercury</v>
          </cell>
        </row>
        <row r="3159">
          <cell r="B3159" t="str">
            <v>Meropenem</v>
          </cell>
        </row>
        <row r="3160">
          <cell r="B3160" t="str">
            <v>Merphos</v>
          </cell>
        </row>
        <row r="3161">
          <cell r="B3161" t="str">
            <v>Mesityl oxide</v>
          </cell>
        </row>
        <row r="3162">
          <cell r="B3162" t="str">
            <v>Mesosulfuron-methyl</v>
          </cell>
        </row>
        <row r="3163">
          <cell r="B3163" t="str">
            <v>Mesotrione</v>
          </cell>
        </row>
        <row r="3164">
          <cell r="B3164" t="str">
            <v>Mestranol</v>
          </cell>
        </row>
        <row r="3165">
          <cell r="B3165" t="str">
            <v>Mestranol-d4</v>
          </cell>
        </row>
        <row r="3166">
          <cell r="B3166" t="str">
            <v>meta &amp; para Xylene mix</v>
          </cell>
        </row>
        <row r="3167">
          <cell r="B3167" t="str">
            <v>Metalaxyl</v>
          </cell>
        </row>
        <row r="3168">
          <cell r="B3168" t="str">
            <v>Metalaxyl-M</v>
          </cell>
        </row>
        <row r="3169">
          <cell r="B3169" t="str">
            <v>Metaldehyde</v>
          </cell>
        </row>
        <row r="3170">
          <cell r="B3170" t="str">
            <v>Metaxalone</v>
          </cell>
        </row>
        <row r="3171">
          <cell r="B3171" t="str">
            <v>Metformin</v>
          </cell>
        </row>
        <row r="3172">
          <cell r="B3172" t="str">
            <v>Metformin-d6</v>
          </cell>
        </row>
        <row r="3173">
          <cell r="B3173" t="str">
            <v>Methacrylic acid</v>
          </cell>
        </row>
        <row r="3174">
          <cell r="B3174" t="str">
            <v>Methacrylonitrile</v>
          </cell>
        </row>
        <row r="3175">
          <cell r="B3175" t="str">
            <v>Methadone</v>
          </cell>
        </row>
        <row r="3176">
          <cell r="B3176" t="str">
            <v>Methadone-d9</v>
          </cell>
        </row>
        <row r="3177">
          <cell r="B3177" t="str">
            <v>Methamidophos</v>
          </cell>
        </row>
        <row r="3178">
          <cell r="B3178" t="str">
            <v>Methamphetamine</v>
          </cell>
        </row>
        <row r="3179">
          <cell r="B3179" t="str">
            <v>Methamphetamine hydrochloride</v>
          </cell>
        </row>
        <row r="3180">
          <cell r="B3180" t="str">
            <v>Methane</v>
          </cell>
        </row>
        <row r="3181">
          <cell r="B3181" t="str">
            <v>Methanol</v>
          </cell>
        </row>
        <row r="3182">
          <cell r="B3182" t="str">
            <v>Methanone, bis(4-chlorophenyl)-</v>
          </cell>
        </row>
        <row r="3183">
          <cell r="B3183" t="str">
            <v>Methapyrilene</v>
          </cell>
        </row>
        <row r="3184">
          <cell r="B3184" t="str">
            <v>Methidathion</v>
          </cell>
        </row>
        <row r="3185">
          <cell r="B3185" t="str">
            <v>Methiocarb</v>
          </cell>
        </row>
        <row r="3186">
          <cell r="B3186" t="str">
            <v>Methiocarb sulfone</v>
          </cell>
        </row>
        <row r="3187">
          <cell r="B3187" t="str">
            <v>Methiocarb sulfoxide</v>
          </cell>
        </row>
        <row r="3188">
          <cell r="B3188" t="str">
            <v>Methocarbamol</v>
          </cell>
        </row>
        <row r="3189">
          <cell r="B3189" t="str">
            <v>Methomyl</v>
          </cell>
        </row>
        <row r="3190">
          <cell r="B3190" t="str">
            <v>Methoprene</v>
          </cell>
        </row>
        <row r="3191">
          <cell r="B3191" t="str">
            <v>Methotrexate</v>
          </cell>
        </row>
        <row r="3192">
          <cell r="B3192" t="str">
            <v>Methoxone sodium salt</v>
          </cell>
        </row>
        <row r="3193">
          <cell r="B3193" t="str">
            <v>Methoxychlor</v>
          </cell>
        </row>
        <row r="3194">
          <cell r="B3194" t="str">
            <v>Methoxyfenozide</v>
          </cell>
        </row>
        <row r="3195">
          <cell r="B3195" t="str">
            <v>Methyl acetate</v>
          </cell>
        </row>
        <row r="3196">
          <cell r="B3196" t="str">
            <v>Methyl Acrylate</v>
          </cell>
        </row>
        <row r="3197">
          <cell r="B3197" t="str">
            <v>Methyl arachidate</v>
          </cell>
        </row>
        <row r="3198">
          <cell r="B3198" t="str">
            <v>Methyl benzoate</v>
          </cell>
        </row>
        <row r="3199">
          <cell r="B3199" t="str">
            <v>Methyl bromide</v>
          </cell>
        </row>
        <row r="3200">
          <cell r="B3200" t="str">
            <v>Methyl cyclohexanecarboxylate</v>
          </cell>
        </row>
        <row r="3201">
          <cell r="B3201" t="str">
            <v>Methyl decanoate</v>
          </cell>
        </row>
        <row r="3202">
          <cell r="B3202" t="str">
            <v>Methyl dehydroabietate</v>
          </cell>
        </row>
        <row r="3203">
          <cell r="B3203" t="str">
            <v>Methyl disulfide</v>
          </cell>
        </row>
        <row r="3204">
          <cell r="B3204" t="str">
            <v>Methyl ethyl ketone</v>
          </cell>
        </row>
        <row r="3205">
          <cell r="B3205" t="str">
            <v>Methyl ethyl ketone peroxide</v>
          </cell>
        </row>
        <row r="3206">
          <cell r="B3206" t="str">
            <v>Methyl heptadecanoate</v>
          </cell>
        </row>
        <row r="3207">
          <cell r="B3207" t="str">
            <v>Methyl heptanoate</v>
          </cell>
        </row>
        <row r="3208">
          <cell r="B3208" t="str">
            <v>Methyl heptenone</v>
          </cell>
        </row>
        <row r="3209">
          <cell r="B3209" t="str">
            <v>Methyl hexanoate</v>
          </cell>
        </row>
        <row r="3210">
          <cell r="B3210" t="str">
            <v>Methyl hydrazine</v>
          </cell>
        </row>
        <row r="3211">
          <cell r="B3211" t="str">
            <v>Methyl iodide</v>
          </cell>
        </row>
        <row r="3212">
          <cell r="B3212" t="str">
            <v>Methyl isobutyl ketone</v>
          </cell>
        </row>
        <row r="3213">
          <cell r="B3213" t="str">
            <v>Methyl isopropyl ketone</v>
          </cell>
        </row>
        <row r="3214">
          <cell r="B3214" t="str">
            <v>Methyl isothiocyanate</v>
          </cell>
        </row>
        <row r="3215">
          <cell r="B3215" t="str">
            <v>Methyl laurate</v>
          </cell>
        </row>
        <row r="3216">
          <cell r="B3216" t="str">
            <v>Methyl linoleate</v>
          </cell>
        </row>
        <row r="3217">
          <cell r="B3217" t="str">
            <v>Methyl m-chlorobenzoate</v>
          </cell>
        </row>
        <row r="3218">
          <cell r="B3218" t="str">
            <v>Methyl mercaptan</v>
          </cell>
        </row>
        <row r="3219">
          <cell r="B3219" t="str">
            <v>Methyl methacrylate</v>
          </cell>
        </row>
        <row r="3220">
          <cell r="B3220" t="str">
            <v>Methyl methanesulfonate</v>
          </cell>
        </row>
        <row r="3221">
          <cell r="B3221" t="str">
            <v>Methyl myristate</v>
          </cell>
        </row>
        <row r="3222">
          <cell r="B3222" t="str">
            <v>Methyl nonyl ketone</v>
          </cell>
        </row>
        <row r="3223">
          <cell r="B3223" t="str">
            <v>Methyl o-benzoylbenzoate</v>
          </cell>
        </row>
        <row r="3224">
          <cell r="B3224" t="str">
            <v>Methyl octanoate</v>
          </cell>
        </row>
        <row r="3225">
          <cell r="B3225" t="str">
            <v>Methyl oleate</v>
          </cell>
        </row>
        <row r="3226">
          <cell r="B3226" t="str">
            <v>Methyl palmitate</v>
          </cell>
        </row>
        <row r="3227">
          <cell r="B3227" t="str">
            <v>Methyl paraoxon</v>
          </cell>
        </row>
        <row r="3228">
          <cell r="B3228" t="str">
            <v>Methyl parathion</v>
          </cell>
        </row>
        <row r="3229">
          <cell r="B3229" t="str">
            <v>Methyl propyl disulfide</v>
          </cell>
        </row>
        <row r="3230">
          <cell r="B3230" t="str">
            <v>Methyl salicylate</v>
          </cell>
        </row>
        <row r="3231">
          <cell r="B3231" t="str">
            <v>Methyl stearate</v>
          </cell>
        </row>
        <row r="3232">
          <cell r="B3232" t="str">
            <v>Methyl tert-butyl ether</v>
          </cell>
        </row>
        <row r="3233">
          <cell r="B3233" t="str">
            <v>Methyl toluate</v>
          </cell>
        </row>
        <row r="3234">
          <cell r="B3234" t="str">
            <v>Methyl trans-crotonate</v>
          </cell>
        </row>
        <row r="3235">
          <cell r="B3235" t="str">
            <v>Methyl tridecanoate</v>
          </cell>
        </row>
        <row r="3236">
          <cell r="B3236" t="str">
            <v>Methylamine</v>
          </cell>
        </row>
        <row r="3237">
          <cell r="B3237" t="str">
            <v>Methylanthracene</v>
          </cell>
        </row>
        <row r="3238">
          <cell r="B3238" t="str">
            <v>Methylarsonic acid</v>
          </cell>
        </row>
        <row r="3239">
          <cell r="B3239" t="str">
            <v>Methylbiphenyl</v>
          </cell>
        </row>
        <row r="3240">
          <cell r="B3240" t="str">
            <v>Methylchrysene</v>
          </cell>
        </row>
        <row r="3241">
          <cell r="B3241" t="str">
            <v>Methylcyclohexane</v>
          </cell>
        </row>
        <row r="3242">
          <cell r="B3242" t="str">
            <v>Methylcyclohexane-d14</v>
          </cell>
        </row>
        <row r="3243">
          <cell r="B3243" t="str">
            <v>Methylcyclohexanol</v>
          </cell>
        </row>
        <row r="3244">
          <cell r="B3244" t="str">
            <v>Methylcyclopentane</v>
          </cell>
        </row>
        <row r="3245">
          <cell r="B3245" t="str">
            <v>Methyldibenzothiophene</v>
          </cell>
        </row>
        <row r="3246">
          <cell r="B3246" t="str">
            <v>Methylene chloride</v>
          </cell>
        </row>
        <row r="3247">
          <cell r="B3247" t="str">
            <v>Methylene chloride + Chlorobenzene</v>
          </cell>
        </row>
        <row r="3248">
          <cell r="B3248" t="str">
            <v>Methylene dithiocyanate</v>
          </cell>
        </row>
        <row r="3249">
          <cell r="B3249" t="str">
            <v>Methylfluorene</v>
          </cell>
        </row>
        <row r="3250">
          <cell r="B3250" t="str">
            <v>Methylindan</v>
          </cell>
        </row>
        <row r="3251">
          <cell r="B3251" t="str">
            <v>Methylindene</v>
          </cell>
        </row>
        <row r="3252">
          <cell r="B3252" t="str">
            <v>Methylmercury(1+)</v>
          </cell>
        </row>
        <row r="3253">
          <cell r="B3253" t="str">
            <v>Methylnaphthalene</v>
          </cell>
        </row>
        <row r="3254">
          <cell r="B3254" t="str">
            <v>Methylparaben</v>
          </cell>
        </row>
        <row r="3255">
          <cell r="B3255" t="str">
            <v>Methylphenanthrene</v>
          </cell>
        </row>
        <row r="3256">
          <cell r="B3256" t="str">
            <v>Methylphenidate</v>
          </cell>
        </row>
        <row r="3257">
          <cell r="B3257" t="str">
            <v>Methylprednisolone-d3</v>
          </cell>
        </row>
        <row r="3258">
          <cell r="B3258" t="str">
            <v>Methylpyridine</v>
          </cell>
        </row>
        <row r="3259">
          <cell r="B3259" t="str">
            <v>Metiram</v>
          </cell>
        </row>
        <row r="3260">
          <cell r="B3260" t="str">
            <v>Metolachlor</v>
          </cell>
        </row>
        <row r="3261">
          <cell r="B3261" t="str">
            <v>Metolachlor ESA</v>
          </cell>
        </row>
        <row r="3262">
          <cell r="B3262" t="str">
            <v>Metolachlor OA</v>
          </cell>
        </row>
        <row r="3263">
          <cell r="B3263" t="str">
            <v>Metoprolol</v>
          </cell>
        </row>
        <row r="3264">
          <cell r="B3264" t="str">
            <v>Metoprolol-d7</v>
          </cell>
        </row>
        <row r="3265">
          <cell r="B3265" t="str">
            <v>Metribuzin</v>
          </cell>
        </row>
        <row r="3266">
          <cell r="B3266" t="str">
            <v>Metribuzin DA</v>
          </cell>
        </row>
        <row r="3267">
          <cell r="B3267" t="str">
            <v>Metribuzin DADK</v>
          </cell>
        </row>
        <row r="3268">
          <cell r="B3268" t="str">
            <v>Metribuzin DK</v>
          </cell>
        </row>
        <row r="3269">
          <cell r="B3269" t="str">
            <v>Metronidazole</v>
          </cell>
        </row>
        <row r="3270">
          <cell r="B3270" t="str">
            <v>Metronidazole-d4</v>
          </cell>
        </row>
        <row r="3271">
          <cell r="B3271" t="str">
            <v>Metsulfuron</v>
          </cell>
        </row>
        <row r="3272">
          <cell r="B3272" t="str">
            <v>Metsulfuron-methyl</v>
          </cell>
        </row>
        <row r="3273">
          <cell r="B3273" t="str">
            <v>Mevastatin</v>
          </cell>
        </row>
        <row r="3274">
          <cell r="B3274" t="str">
            <v>Mevinphos</v>
          </cell>
        </row>
        <row r="3275">
          <cell r="B3275" t="str">
            <v>Mexacarbate</v>
          </cell>
        </row>
        <row r="3276">
          <cell r="B3276" t="str">
            <v>Mica group minerals</v>
          </cell>
        </row>
        <row r="3277">
          <cell r="B3277" t="str">
            <v>Miconazole</v>
          </cell>
        </row>
        <row r="3278">
          <cell r="B3278" t="str">
            <v>Microcystin</v>
          </cell>
        </row>
        <row r="3279">
          <cell r="B3279" t="str">
            <v>Microcystin LA</v>
          </cell>
        </row>
        <row r="3280">
          <cell r="B3280" t="str">
            <v>Microcystin LR</v>
          </cell>
        </row>
        <row r="3281">
          <cell r="B3281" t="str">
            <v>Microcystin RR</v>
          </cell>
        </row>
        <row r="3282">
          <cell r="B3282" t="str">
            <v>Microcystin YR</v>
          </cell>
        </row>
        <row r="3283">
          <cell r="B3283" t="str">
            <v>Minocycline</v>
          </cell>
        </row>
        <row r="3284">
          <cell r="B3284" t="str">
            <v>MIOX micaceous iron oxide</v>
          </cell>
        </row>
        <row r="3285">
          <cell r="B3285" t="str">
            <v>Mirex</v>
          </cell>
        </row>
        <row r="3286">
          <cell r="B3286" t="str">
            <v>Modafinil</v>
          </cell>
        </row>
        <row r="3287">
          <cell r="B3287" t="str">
            <v>Modafinil acid</v>
          </cell>
        </row>
        <row r="3288">
          <cell r="B3288" t="str">
            <v>Moisture content</v>
          </cell>
        </row>
        <row r="3289">
          <cell r="B3289" t="str">
            <v>Molinate</v>
          </cell>
        </row>
        <row r="3290">
          <cell r="B3290" t="str">
            <v>Molybdenum</v>
          </cell>
        </row>
        <row r="3291">
          <cell r="B3291" t="str">
            <v>Molybdenum-99</v>
          </cell>
        </row>
        <row r="3292">
          <cell r="B3292" t="str">
            <v>Monensin</v>
          </cell>
        </row>
        <row r="3293">
          <cell r="B3293" t="str">
            <v>Mono(2-ethylhexyl) adipate</v>
          </cell>
        </row>
        <row r="3294">
          <cell r="B3294" t="str">
            <v>Monochlorobiphenyl</v>
          </cell>
        </row>
        <row r="3295">
          <cell r="B3295" t="str">
            <v>Monocrotophos</v>
          </cell>
        </row>
        <row r="3296">
          <cell r="B3296" t="str">
            <v>Monoethylglycinexylidide</v>
          </cell>
        </row>
        <row r="3297">
          <cell r="B3297" t="str">
            <v>Monomethylarsonic Acid</v>
          </cell>
        </row>
        <row r="3298">
          <cell r="B3298" t="str">
            <v>Montelukast</v>
          </cell>
        </row>
        <row r="3299">
          <cell r="B3299" t="str">
            <v>Monuron</v>
          </cell>
        </row>
        <row r="3300">
          <cell r="B3300" t="str">
            <v>Morphinan-6-one, 4,5-epoxy-14-hydroxy-3-methoxy-17-methyl-, (5.alpha.)-</v>
          </cell>
        </row>
        <row r="3301">
          <cell r="B3301" t="str">
            <v>Morphine</v>
          </cell>
        </row>
        <row r="3302">
          <cell r="B3302" t="str">
            <v>Morpholine, 3-methyl-2-phenyl-</v>
          </cell>
        </row>
        <row r="3303">
          <cell r="B3303" t="str">
            <v>Mortality</v>
          </cell>
        </row>
        <row r="3304">
          <cell r="B3304" t="str">
            <v>Motor oil</v>
          </cell>
        </row>
        <row r="3305">
          <cell r="B3305" t="str">
            <v>Moxifloxacin</v>
          </cell>
        </row>
        <row r="3306">
          <cell r="B3306" t="str">
            <v>Moxifloxacin-13C-d3</v>
          </cell>
        </row>
        <row r="3307">
          <cell r="B3307" t="str">
            <v>Musk ketone</v>
          </cell>
        </row>
        <row r="3308">
          <cell r="B3308" t="str">
            <v>Musk moskine</v>
          </cell>
        </row>
        <row r="3309">
          <cell r="B3309" t="str">
            <v>Mussels observed (choice list)</v>
          </cell>
        </row>
        <row r="3310">
          <cell r="B3310" t="str">
            <v>Myclobutanil</v>
          </cell>
        </row>
        <row r="3311">
          <cell r="B3311" t="str">
            <v>Mycobacterium</v>
          </cell>
        </row>
        <row r="3312">
          <cell r="B3312" t="str">
            <v>Myristic acid</v>
          </cell>
        </row>
        <row r="3313">
          <cell r="B3313" t="str">
            <v>N,N'-Diethylcarbanilide</v>
          </cell>
        </row>
        <row r="3314">
          <cell r="B3314" t="str">
            <v>N,N-Diethyl-m-toluamide</v>
          </cell>
        </row>
        <row r="3315">
          <cell r="B3315" t="str">
            <v>N,N-Diethylaniline</v>
          </cell>
        </row>
        <row r="3316">
          <cell r="B3316" t="str">
            <v>N,N-Dimethylformamide</v>
          </cell>
        </row>
        <row r="3317">
          <cell r="B3317" t="str">
            <v>N,N-Dimethyloctadecylamine</v>
          </cell>
        </row>
        <row r="3318">
          <cell r="B3318" t="str">
            <v>N,N-Dimethyloctylamine</v>
          </cell>
        </row>
        <row r="3319">
          <cell r="B3319" t="str">
            <v>N,N-Dimethylstearamide</v>
          </cell>
        </row>
        <row r="3320">
          <cell r="B3320" t="str">
            <v>N-(4-Chlorophenyl)-N'-methylurea</v>
          </cell>
        </row>
        <row r="3321">
          <cell r="B3321" t="str">
            <v>N-2-Ethylhexylbicycloheptenedicarboximide</v>
          </cell>
        </row>
        <row r="3322">
          <cell r="B3322" t="str">
            <v>n-Amyl acetate</v>
          </cell>
        </row>
        <row r="3323">
          <cell r="B3323" t="str">
            <v>n-Butyl acetate</v>
          </cell>
        </row>
        <row r="3324">
          <cell r="B3324" t="str">
            <v>n-Butyl lactate</v>
          </cell>
        </row>
        <row r="3325">
          <cell r="B3325" t="str">
            <v>N-Butylacetanilide</v>
          </cell>
        </row>
        <row r="3326">
          <cell r="B3326" t="str">
            <v>n-Butylbenzene</v>
          </cell>
        </row>
        <row r="3327">
          <cell r="B3327" t="str">
            <v>N-Methyl-2-pyrrolidone</v>
          </cell>
        </row>
        <row r="3328">
          <cell r="B3328" t="str">
            <v>N-Nitroso-N-ethylurea</v>
          </cell>
        </row>
        <row r="3329">
          <cell r="B3329" t="str">
            <v>N-Nitroso-N-methylurea</v>
          </cell>
        </row>
        <row r="3330">
          <cell r="B3330" t="str">
            <v>N-Nitrosodi-n-butylamine</v>
          </cell>
        </row>
        <row r="3331">
          <cell r="B3331" t="str">
            <v>N-Nitrosodi-n-propylamine</v>
          </cell>
        </row>
        <row r="3332">
          <cell r="B3332" t="str">
            <v>N-Nitrosodiethylamine</v>
          </cell>
        </row>
        <row r="3333">
          <cell r="B3333" t="str">
            <v>N-Nitrosodimethylamine</v>
          </cell>
        </row>
        <row r="3334">
          <cell r="B3334" t="str">
            <v>N-Nitrosodiphenylamine</v>
          </cell>
        </row>
        <row r="3335">
          <cell r="B3335" t="str">
            <v>N-Nitrosomethylethylamine</v>
          </cell>
        </row>
        <row r="3336">
          <cell r="B3336" t="str">
            <v>N-Nitrosomorpholine</v>
          </cell>
        </row>
        <row r="3337">
          <cell r="B3337" t="str">
            <v>N-Nitrosonornicotine</v>
          </cell>
        </row>
        <row r="3338">
          <cell r="B3338" t="str">
            <v>N-Nitrosopiperidine</v>
          </cell>
        </row>
        <row r="3339">
          <cell r="B3339" t="str">
            <v>N-Nitrosopyrrolidine</v>
          </cell>
        </row>
        <row r="3340">
          <cell r="B3340" t="str">
            <v>N-Phenyl-N-(4-piperidinyl)propanamide</v>
          </cell>
        </row>
        <row r="3341">
          <cell r="B3341" t="str">
            <v>n-Propylbenzene</v>
          </cell>
        </row>
        <row r="3342">
          <cell r="B3342" t="str">
            <v>Nabam</v>
          </cell>
        </row>
        <row r="3343">
          <cell r="B3343" t="str">
            <v>Nadolol</v>
          </cell>
        </row>
        <row r="3344">
          <cell r="B3344" t="str">
            <v>Naegleria</v>
          </cell>
        </row>
        <row r="3345">
          <cell r="B3345" t="str">
            <v>Naled</v>
          </cell>
        </row>
        <row r="3346">
          <cell r="B3346" t="str">
            <v>Nalidixic acid</v>
          </cell>
        </row>
        <row r="3347">
          <cell r="B3347" t="str">
            <v>Nandrolone-d3</v>
          </cell>
        </row>
        <row r="3348">
          <cell r="B3348" t="str">
            <v>Naphtha</v>
          </cell>
        </row>
        <row r="3349">
          <cell r="B3349" t="str">
            <v>Naphthacene</v>
          </cell>
        </row>
        <row r="3350">
          <cell r="B3350" t="str">
            <v>Naphthalene</v>
          </cell>
        </row>
        <row r="3351">
          <cell r="B3351" t="str">
            <v>Naphthalene (C1-C4)</v>
          </cell>
        </row>
        <row r="3352">
          <cell r="B3352" t="str">
            <v>Naphthalene, 2-methylnaphthalene mix</v>
          </cell>
        </row>
        <row r="3353">
          <cell r="B3353" t="str">
            <v>Naphthalene,1,2,3-trimethyl-4-(1E)-1-propen-1-yl-</v>
          </cell>
        </row>
        <row r="3354">
          <cell r="B3354" t="str">
            <v>Naphthalene,2-methyl-1-propyl-</v>
          </cell>
        </row>
        <row r="3355">
          <cell r="B3355" t="str">
            <v>Naphthalene-d8</v>
          </cell>
        </row>
        <row r="3356">
          <cell r="B3356" t="str">
            <v>Naphthol</v>
          </cell>
        </row>
        <row r="3357">
          <cell r="B3357" t="str">
            <v>Naphtho[1,2-b]furan, 2,3-dihydro-2-(1-methylethenyl)-</v>
          </cell>
        </row>
        <row r="3358">
          <cell r="B3358" t="str">
            <v>Naphtho[2,3-B]thiophene,4,9-D</v>
          </cell>
        </row>
        <row r="3359">
          <cell r="B3359" t="str">
            <v>Napropamide</v>
          </cell>
        </row>
        <row r="3360">
          <cell r="B3360" t="str">
            <v>Naproxen</v>
          </cell>
        </row>
        <row r="3361">
          <cell r="B3361" t="str">
            <v>Naproxen-13C-d3</v>
          </cell>
        </row>
        <row r="3362">
          <cell r="B3362" t="str">
            <v>Naptalam</v>
          </cell>
        </row>
        <row r="3363">
          <cell r="B3363" t="str">
            <v>Neburon</v>
          </cell>
        </row>
        <row r="3364">
          <cell r="B3364" t="str">
            <v>Neoabietic acid</v>
          </cell>
        </row>
        <row r="3365">
          <cell r="B3365" t="str">
            <v>Neodymium</v>
          </cell>
        </row>
        <row r="3366">
          <cell r="B3366" t="str">
            <v>Neodymium-147</v>
          </cell>
        </row>
        <row r="3367">
          <cell r="B3367" t="str">
            <v>Neomycin</v>
          </cell>
        </row>
        <row r="3368">
          <cell r="B3368" t="str">
            <v>Neomycin sulfate</v>
          </cell>
        </row>
        <row r="3369">
          <cell r="B3369" t="str">
            <v>Neosaxitoxin</v>
          </cell>
        </row>
        <row r="3370">
          <cell r="B3370" t="str">
            <v>Neptunium-237</v>
          </cell>
        </row>
        <row r="3371">
          <cell r="B3371" t="str">
            <v>Neptunium-239</v>
          </cell>
        </row>
        <row r="3372">
          <cell r="B3372" t="str">
            <v>Neutrals</v>
          </cell>
        </row>
        <row r="3373">
          <cell r="B3373" t="str">
            <v>Nevirapine</v>
          </cell>
        </row>
        <row r="3374">
          <cell r="B3374" t="str">
            <v>Nickel</v>
          </cell>
        </row>
        <row r="3375">
          <cell r="B3375" t="str">
            <v>Nickel-63</v>
          </cell>
        </row>
        <row r="3376">
          <cell r="B3376" t="str">
            <v>Niclosamide</v>
          </cell>
        </row>
        <row r="3377">
          <cell r="B3377" t="str">
            <v>Nicosulfuron</v>
          </cell>
        </row>
        <row r="3378">
          <cell r="B3378" t="str">
            <v>Nicotinamide</v>
          </cell>
        </row>
        <row r="3379">
          <cell r="B3379" t="str">
            <v>Nicotine</v>
          </cell>
        </row>
        <row r="3380">
          <cell r="B3380" t="str">
            <v>Nicotinic acid</v>
          </cell>
        </row>
        <row r="3381">
          <cell r="B3381" t="str">
            <v>Nifedipine</v>
          </cell>
        </row>
        <row r="3382">
          <cell r="B3382" t="str">
            <v>Niobium</v>
          </cell>
        </row>
        <row r="3383">
          <cell r="B3383" t="str">
            <v>Niobium-94</v>
          </cell>
        </row>
        <row r="3384">
          <cell r="B3384" t="str">
            <v>Niobium-95</v>
          </cell>
        </row>
        <row r="3385">
          <cell r="B3385" t="str">
            <v>Nithiazine</v>
          </cell>
        </row>
        <row r="3386">
          <cell r="B3386" t="str">
            <v>Nitrate</v>
          </cell>
        </row>
        <row r="3387">
          <cell r="B3387" t="str">
            <v>Nitrazepam</v>
          </cell>
        </row>
        <row r="3388">
          <cell r="B3388" t="str">
            <v>Nitrilotriacetic acid</v>
          </cell>
        </row>
        <row r="3389">
          <cell r="B3389" t="str">
            <v>Nitrite</v>
          </cell>
        </row>
        <row r="3390">
          <cell r="B3390" t="str">
            <v>Nitrobenzene</v>
          </cell>
        </row>
        <row r="3391">
          <cell r="B3391" t="str">
            <v>Nitrobenzene-D5</v>
          </cell>
        </row>
        <row r="3392">
          <cell r="B3392" t="str">
            <v>Nitrocyclohexane</v>
          </cell>
        </row>
        <row r="3393">
          <cell r="B3393" t="str">
            <v>Nitrofen</v>
          </cell>
        </row>
        <row r="3394">
          <cell r="B3394" t="str">
            <v>Nitrofurantoin</v>
          </cell>
        </row>
        <row r="3395">
          <cell r="B3395" t="str">
            <v>Nitrogen</v>
          </cell>
        </row>
        <row r="3396">
          <cell r="B3396" t="str">
            <v>Nitrogen Delta 15</v>
          </cell>
        </row>
        <row r="3397">
          <cell r="B3397" t="str">
            <v>Nitrogen dioxide</v>
          </cell>
        </row>
        <row r="3398">
          <cell r="B3398" t="str">
            <v>Nitrogen ion</v>
          </cell>
        </row>
        <row r="3399">
          <cell r="B3399" t="str">
            <v>Nitrogen plus argon</v>
          </cell>
        </row>
        <row r="3400">
          <cell r="B3400" t="str">
            <v>Nitrogen, ammonium/ammonia ratio</v>
          </cell>
        </row>
        <row r="3401">
          <cell r="B3401" t="str">
            <v>Nitrogen, mixed forms (NH3), (NH4), organic, (NO2) and (NO3)</v>
          </cell>
        </row>
        <row r="3402">
          <cell r="B3402" t="str">
            <v>Nitrogen-15</v>
          </cell>
        </row>
        <row r="3403">
          <cell r="B3403" t="str">
            <v>Nitrogen-15/14 ratio</v>
          </cell>
        </row>
        <row r="3404">
          <cell r="B3404" t="str">
            <v>Nitrogen/Phosphorus molar ratio</v>
          </cell>
        </row>
        <row r="3405">
          <cell r="B3405" t="str">
            <v>Nitrogenous biochemical oxygen demand</v>
          </cell>
        </row>
        <row r="3406">
          <cell r="B3406" t="str">
            <v>Nitroglycerin</v>
          </cell>
        </row>
        <row r="3407">
          <cell r="B3407" t="str">
            <v>Nitrophenol</v>
          </cell>
        </row>
        <row r="3408">
          <cell r="B3408" t="str">
            <v>Nitroquinoline-1-oxide</v>
          </cell>
        </row>
        <row r="3409">
          <cell r="B3409" t="str">
            <v>Nitrosamine</v>
          </cell>
        </row>
        <row r="3410">
          <cell r="B3410" t="str">
            <v>Nitrous oxide</v>
          </cell>
        </row>
        <row r="3411">
          <cell r="B3411" t="str">
            <v>Nizatidine</v>
          </cell>
        </row>
        <row r="3412">
          <cell r="B3412" t="str">
            <v>NOA 407854</v>
          </cell>
        </row>
        <row r="3413">
          <cell r="B3413" t="str">
            <v>NOA 447204</v>
          </cell>
        </row>
        <row r="3414">
          <cell r="B3414" t="str">
            <v>Nodularin</v>
          </cell>
        </row>
        <row r="3415">
          <cell r="B3415" t="str">
            <v>Non-apatite inorganic phosphorus</v>
          </cell>
        </row>
        <row r="3416">
          <cell r="B3416" t="str">
            <v>Non-Asbestos Fiber/Material</v>
          </cell>
        </row>
        <row r="3417">
          <cell r="B3417" t="str">
            <v>Non-lipid organic matter</v>
          </cell>
        </row>
        <row r="3418">
          <cell r="B3418" t="str">
            <v>Non-plankton algae severity (choice list)</v>
          </cell>
        </row>
        <row r="3419">
          <cell r="B3419" t="str">
            <v>Non-viable seed count</v>
          </cell>
        </row>
        <row r="3420">
          <cell r="B3420" t="str">
            <v>Non-viable seed weight</v>
          </cell>
        </row>
        <row r="3421">
          <cell r="B3421" t="str">
            <v>Nonabromophenoxybenzene</v>
          </cell>
        </row>
        <row r="3422">
          <cell r="B3422" t="str">
            <v>Nonachlor</v>
          </cell>
        </row>
        <row r="3423">
          <cell r="B3423" t="str">
            <v>Nonachlorobiphenyl</v>
          </cell>
        </row>
        <row r="3424">
          <cell r="B3424" t="str">
            <v>Nonacosane</v>
          </cell>
        </row>
        <row r="3425">
          <cell r="B3425" t="str">
            <v>Nonadecane</v>
          </cell>
        </row>
        <row r="3426">
          <cell r="B3426" t="str">
            <v>Nonane</v>
          </cell>
        </row>
        <row r="3427">
          <cell r="B3427" t="str">
            <v>Nonanoic acid</v>
          </cell>
        </row>
        <row r="3428">
          <cell r="B3428" t="str">
            <v>Noncarcinogenic polycyclic aromatic hydrocarbons</v>
          </cell>
        </row>
        <row r="3429">
          <cell r="B3429" t="str">
            <v>Nonene</v>
          </cell>
        </row>
        <row r="3430">
          <cell r="B3430" t="str">
            <v>Nonmethane organic compounds</v>
          </cell>
        </row>
        <row r="3431">
          <cell r="B3431" t="str">
            <v>Nonylphenol</v>
          </cell>
        </row>
        <row r="3432">
          <cell r="B3432" t="str">
            <v>Nonylphenol diethoxylate</v>
          </cell>
        </row>
        <row r="3433">
          <cell r="B3433" t="str">
            <v>Norbuprenorphine</v>
          </cell>
        </row>
        <row r="3434">
          <cell r="B3434" t="str">
            <v>Nordiazepam</v>
          </cell>
        </row>
        <row r="3435">
          <cell r="B3435" t="str">
            <v>Nordoxepin</v>
          </cell>
        </row>
        <row r="3436">
          <cell r="B3436" t="str">
            <v>Norethindrone-d6</v>
          </cell>
        </row>
        <row r="3437">
          <cell r="B3437" t="str">
            <v>Norethisterone</v>
          </cell>
        </row>
        <row r="3438">
          <cell r="B3438" t="str">
            <v>Norethynodrel</v>
          </cell>
        </row>
        <row r="3439">
          <cell r="B3439" t="str">
            <v>Norfloxacin</v>
          </cell>
        </row>
        <row r="3440">
          <cell r="B3440" t="str">
            <v>Norfluoxetine</v>
          </cell>
        </row>
        <row r="3441">
          <cell r="B3441" t="str">
            <v>Norfluoxetine oxalate</v>
          </cell>
        </row>
        <row r="3442">
          <cell r="B3442" t="str">
            <v>Norfluoxetine-d5</v>
          </cell>
        </row>
        <row r="3443">
          <cell r="B3443" t="str">
            <v>Norfluoxetine-D6</v>
          </cell>
        </row>
        <row r="3444">
          <cell r="B3444" t="str">
            <v>Norflurazon</v>
          </cell>
        </row>
        <row r="3445">
          <cell r="B3445" t="str">
            <v>Norgestimate</v>
          </cell>
        </row>
        <row r="3446">
          <cell r="B3446" t="str">
            <v>Norgestrel</v>
          </cell>
        </row>
        <row r="3447">
          <cell r="B3447" t="str">
            <v>Norgestrel-d6</v>
          </cell>
        </row>
        <row r="3448">
          <cell r="B3448" t="str">
            <v>Normeperidine</v>
          </cell>
        </row>
        <row r="3449">
          <cell r="B3449" t="str">
            <v>Normorphine</v>
          </cell>
        </row>
        <row r="3450">
          <cell r="B3450" t="str">
            <v>Norquetiapine</v>
          </cell>
        </row>
        <row r="3451">
          <cell r="B3451" t="str">
            <v>Norsertraline</v>
          </cell>
        </row>
        <row r="3452">
          <cell r="B3452" t="str">
            <v>Norsertraline hydrochloride</v>
          </cell>
        </row>
        <row r="3453">
          <cell r="B3453" t="str">
            <v>North Carolina Biotic Index</v>
          </cell>
        </row>
        <row r="3454">
          <cell r="B3454" t="str">
            <v>Nortriptyline</v>
          </cell>
        </row>
        <row r="3455">
          <cell r="B3455" t="str">
            <v>Norverapamil</v>
          </cell>
        </row>
        <row r="3456">
          <cell r="B3456" t="str">
            <v>Norverapamil hydrochloride</v>
          </cell>
        </row>
        <row r="3457">
          <cell r="B3457" t="str">
            <v>NPS POLLUTION - Domestic Pets Present (Y/N)</v>
          </cell>
        </row>
        <row r="3458">
          <cell r="B3458" t="str">
            <v>NPS POLLUTION - Livestock Present (Y/N)</v>
          </cell>
        </row>
        <row r="3459">
          <cell r="B3459" t="str">
            <v>NPS POLLUTION - Other (Y/N)</v>
          </cell>
        </row>
        <row r="3460">
          <cell r="B3460" t="str">
            <v>NPS POLLUTION - Wildlife Present (Y/N)</v>
          </cell>
        </row>
        <row r="3461">
          <cell r="B3461" t="str">
            <v>Number of individuals</v>
          </cell>
        </row>
        <row r="3462">
          <cell r="B3462" t="str">
            <v>Number of pedicels per sample plant</v>
          </cell>
        </row>
        <row r="3463">
          <cell r="B3463" t="str">
            <v>Number of sampling points</v>
          </cell>
        </row>
        <row r="3464">
          <cell r="B3464" t="str">
            <v>Number of seeds with ergots</v>
          </cell>
        </row>
        <row r="3465">
          <cell r="B3465" t="str">
            <v>Number of seeds with worm holes</v>
          </cell>
        </row>
        <row r="3466">
          <cell r="B3466" t="str">
            <v>Number of stalks per sample plant</v>
          </cell>
        </row>
        <row r="3467">
          <cell r="B3467" t="str">
            <v>Nutrient-nitrogen</v>
          </cell>
        </row>
        <row r="3468">
          <cell r="B3468" t="str">
            <v>O,O,O-Triethyl phosphorothioate</v>
          </cell>
        </row>
        <row r="3469">
          <cell r="B3469" t="str">
            <v>O,O-Diethyl dithiophosphate</v>
          </cell>
        </row>
        <row r="3470">
          <cell r="B3470" t="str">
            <v>O,O-Dimethyl dithiophosphate</v>
          </cell>
        </row>
        <row r="3471">
          <cell r="B3471" t="str">
            <v>o,p'-DDD</v>
          </cell>
        </row>
        <row r="3472">
          <cell r="B3472" t="str">
            <v>o,p'-DDE</v>
          </cell>
        </row>
        <row r="3473">
          <cell r="B3473" t="str">
            <v>o,p'-DDT</v>
          </cell>
        </row>
        <row r="3474">
          <cell r="B3474" t="str">
            <v>o,p'-Methoxychlor</v>
          </cell>
        </row>
        <row r="3475">
          <cell r="B3475" t="str">
            <v>O-(2,4-Dichlorophenyl) O-methyl isopropylphosphoramidothioate</v>
          </cell>
        </row>
        <row r="3476">
          <cell r="B3476" t="str">
            <v>o-Anisidine</v>
          </cell>
        </row>
        <row r="3477">
          <cell r="B3477" t="str">
            <v>o-Chloroaniline</v>
          </cell>
        </row>
        <row r="3478">
          <cell r="B3478" t="str">
            <v>o-chlorobenzoic acid</v>
          </cell>
        </row>
        <row r="3479">
          <cell r="B3479" t="str">
            <v>o-Chloronitrobenzene</v>
          </cell>
        </row>
        <row r="3480">
          <cell r="B3480" t="str">
            <v>o-Chlorophenol</v>
          </cell>
        </row>
        <row r="3481">
          <cell r="B3481" t="str">
            <v>o-Chlorotoluene</v>
          </cell>
        </row>
        <row r="3482">
          <cell r="B3482" t="str">
            <v>o-Cresol</v>
          </cell>
        </row>
        <row r="3483">
          <cell r="B3483" t="str">
            <v>o-Cymene</v>
          </cell>
        </row>
        <row r="3484">
          <cell r="B3484" t="str">
            <v>o-Dichlorobenzene</v>
          </cell>
        </row>
        <row r="3485">
          <cell r="B3485" t="str">
            <v>O-Dinitrobenzene</v>
          </cell>
        </row>
        <row r="3486">
          <cell r="B3486" t="str">
            <v>O-Ethyl O-(p-nitrophenyl) phenylphosphonothioate</v>
          </cell>
        </row>
        <row r="3487">
          <cell r="B3487" t="str">
            <v>o-Ethyltoluene</v>
          </cell>
        </row>
        <row r="3488">
          <cell r="B3488" t="str">
            <v>o-Fluorophenatole</v>
          </cell>
        </row>
        <row r="3489">
          <cell r="B3489" t="str">
            <v>o-Fluorophenol</v>
          </cell>
        </row>
        <row r="3490">
          <cell r="B3490" t="str">
            <v>o-Nitroaniline</v>
          </cell>
        </row>
        <row r="3491">
          <cell r="B3491" t="str">
            <v>o-Nitroanisole</v>
          </cell>
        </row>
        <row r="3492">
          <cell r="B3492" t="str">
            <v>o-Nitrophenol</v>
          </cell>
        </row>
        <row r="3493">
          <cell r="B3493" t="str">
            <v>o-Nitrotoluene</v>
          </cell>
        </row>
        <row r="3494">
          <cell r="B3494" t="str">
            <v>o-Terphenyl</v>
          </cell>
        </row>
        <row r="3495">
          <cell r="B3495" t="str">
            <v>o-Toluidine</v>
          </cell>
        </row>
        <row r="3496">
          <cell r="B3496" t="str">
            <v>o-Toluidine hydrochloride</v>
          </cell>
        </row>
        <row r="3497">
          <cell r="B3497" t="str">
            <v>o-Vinyltoluene</v>
          </cell>
        </row>
        <row r="3498">
          <cell r="B3498" t="str">
            <v>o-Xylene</v>
          </cell>
        </row>
        <row r="3499">
          <cell r="B3499" t="str">
            <v>o-Xylene, mixt. with m-xylene and p-xylene</v>
          </cell>
        </row>
        <row r="3500">
          <cell r="B3500" t="str">
            <v>Observed Recreational Use - Boating (Y/N)</v>
          </cell>
        </row>
        <row r="3501">
          <cell r="B3501" t="str">
            <v>Observed Recreational Use - Fishing (Y/N)</v>
          </cell>
        </row>
        <row r="3502">
          <cell r="B3502" t="str">
            <v>Observed Recreational Use - Other (Y/N)</v>
          </cell>
        </row>
        <row r="3503">
          <cell r="B3503" t="str">
            <v>Observed Recreational Use - Swimming (Y/N)</v>
          </cell>
        </row>
        <row r="3504">
          <cell r="B3504" t="str">
            <v>Octachlorobiphenyl</v>
          </cell>
        </row>
        <row r="3505">
          <cell r="B3505" t="str">
            <v>Octachlorocyclopentene</v>
          </cell>
        </row>
        <row r="3506">
          <cell r="B3506" t="str">
            <v>Octachloronaphthalene</v>
          </cell>
        </row>
        <row r="3507">
          <cell r="B3507" t="str">
            <v>Octachlorostyrene</v>
          </cell>
        </row>
        <row r="3508">
          <cell r="B3508" t="str">
            <v>Octacosane</v>
          </cell>
        </row>
        <row r="3509">
          <cell r="B3509" t="str">
            <v>octadecan-1-ol</v>
          </cell>
        </row>
        <row r="3510">
          <cell r="B3510" t="str">
            <v>Octadecane</v>
          </cell>
        </row>
        <row r="3511">
          <cell r="B3511" t="str">
            <v>Octadecane, 1-chloro-</v>
          </cell>
        </row>
        <row r="3512">
          <cell r="B3512" t="str">
            <v>Octadecenoic acid</v>
          </cell>
        </row>
        <row r="3513">
          <cell r="B3513" t="str">
            <v>Octamethyl Pyrophosphoramide</v>
          </cell>
        </row>
        <row r="3514">
          <cell r="B3514" t="str">
            <v>Octamethylcyclotetrasiloxane</v>
          </cell>
        </row>
        <row r="3515">
          <cell r="B3515" t="str">
            <v>Octane</v>
          </cell>
        </row>
        <row r="3516">
          <cell r="B3516" t="str">
            <v>Octanoic acid</v>
          </cell>
        </row>
        <row r="3517">
          <cell r="B3517" t="str">
            <v>Octasulfur</v>
          </cell>
        </row>
        <row r="3518">
          <cell r="B3518" t="str">
            <v>Octyl decyl phthalate</v>
          </cell>
        </row>
        <row r="3519">
          <cell r="B3519" t="str">
            <v>Octyl diphenyl phosphate</v>
          </cell>
        </row>
        <row r="3520">
          <cell r="B3520" t="str">
            <v>Octylphenol</v>
          </cell>
        </row>
        <row r="3521">
          <cell r="B3521" t="str">
            <v>Octylphenol diethoxylate</v>
          </cell>
        </row>
        <row r="3522">
          <cell r="B3522" t="str">
            <v>Octylphenol monoethoxylate</v>
          </cell>
        </row>
        <row r="3523">
          <cell r="B3523" t="str">
            <v>Odor (adverse or offensive) (Y/N) (choice list)</v>
          </cell>
        </row>
        <row r="3524">
          <cell r="B3524" t="str">
            <v>Odor severity (choice list)</v>
          </cell>
        </row>
        <row r="3525">
          <cell r="B3525" t="str">
            <v>Odor threshold number</v>
          </cell>
        </row>
        <row r="3526">
          <cell r="B3526" t="str">
            <v>Ofloxacin</v>
          </cell>
        </row>
        <row r="3527">
          <cell r="B3527" t="str">
            <v>Oil and Grease</v>
          </cell>
        </row>
        <row r="3528">
          <cell r="B3528" t="str">
            <v>Oil and Grease surface slick/sheen (Y/N) (choice list)</v>
          </cell>
        </row>
        <row r="3529">
          <cell r="B3529" t="str">
            <v>Oil and Grease, surface slick/sheen - severity (choice list)</v>
          </cell>
        </row>
        <row r="3530">
          <cell r="B3530" t="str">
            <v>Oil range organics</v>
          </cell>
        </row>
        <row r="3531">
          <cell r="B3531" t="str">
            <v>Oleamide</v>
          </cell>
        </row>
        <row r="3532">
          <cell r="B3532" t="str">
            <v>Oleandomycin phosphate</v>
          </cell>
        </row>
        <row r="3533">
          <cell r="B3533" t="str">
            <v>Oleic acid</v>
          </cell>
        </row>
        <row r="3534">
          <cell r="B3534" t="str">
            <v>Omeprazole</v>
          </cell>
        </row>
        <row r="3535">
          <cell r="B3535" t="str">
            <v>Omeprazole/Esomeprazole mix</v>
          </cell>
        </row>
        <row r="3536">
          <cell r="B3536" t="str">
            <v>Omethoate</v>
          </cell>
        </row>
        <row r="3537">
          <cell r="B3537" t="str">
            <v>Optical Brighteners (choice list)</v>
          </cell>
        </row>
        <row r="3538">
          <cell r="B3538" t="str">
            <v>Optical brighteners fluorescent whitening agents by fluorescence</v>
          </cell>
        </row>
        <row r="3539">
          <cell r="B3539" t="str">
            <v>Organic anions</v>
          </cell>
        </row>
        <row r="3540">
          <cell r="B3540" t="str">
            <v>Organic carbon</v>
          </cell>
        </row>
        <row r="3541">
          <cell r="B3541" t="str">
            <v>Organic Nitrogen</v>
          </cell>
        </row>
        <row r="3542">
          <cell r="B3542" t="str">
            <v>Organic phosphorus</v>
          </cell>
        </row>
        <row r="3543">
          <cell r="B3543" t="str">
            <v>Organics mix, unspecified</v>
          </cell>
        </row>
        <row r="3544">
          <cell r="B3544" t="str">
            <v>Organics semivolatile mix, unspecified</v>
          </cell>
        </row>
        <row r="3545">
          <cell r="B3545" t="str">
            <v>Organics volatile mix, unspecified</v>
          </cell>
        </row>
        <row r="3546">
          <cell r="B3546" t="str">
            <v>Orlistat</v>
          </cell>
        </row>
        <row r="3547">
          <cell r="B3547" t="str">
            <v>Ormetoprim</v>
          </cell>
        </row>
        <row r="3548">
          <cell r="B3548" t="str">
            <v>ortho &amp; para Xylene mix</v>
          </cell>
        </row>
        <row r="3549">
          <cell r="B3549" t="str">
            <v>Orthophosphate</v>
          </cell>
        </row>
        <row r="3550">
          <cell r="B3550" t="str">
            <v>Oryzalin</v>
          </cell>
        </row>
        <row r="3551">
          <cell r="B3551" t="str">
            <v>Oseltamivir</v>
          </cell>
        </row>
        <row r="3552">
          <cell r="B3552" t="str">
            <v>Osmium</v>
          </cell>
        </row>
        <row r="3553">
          <cell r="B3553" t="str">
            <v>Osmotic pressure</v>
          </cell>
        </row>
        <row r="3554">
          <cell r="B3554" t="str">
            <v>Overhead Cover</v>
          </cell>
        </row>
        <row r="3555">
          <cell r="B3555" t="str">
            <v>Oxacillin</v>
          </cell>
        </row>
        <row r="3556">
          <cell r="B3556" t="str">
            <v>Oxadiazon</v>
          </cell>
        </row>
        <row r="3557">
          <cell r="B3557" t="str">
            <v>Oxamyl</v>
          </cell>
        </row>
        <row r="3558">
          <cell r="B3558" t="str">
            <v>Oxazepam</v>
          </cell>
        </row>
        <row r="3559">
          <cell r="B3559" t="str">
            <v>Oxazepam glucuronide</v>
          </cell>
        </row>
        <row r="3560">
          <cell r="B3560" t="str">
            <v>Oxazepam-d5</v>
          </cell>
        </row>
        <row r="3561">
          <cell r="B3561" t="str">
            <v>Oxcarbazepine</v>
          </cell>
        </row>
        <row r="3562">
          <cell r="B3562" t="str">
            <v>Oxetane</v>
          </cell>
        </row>
        <row r="3563">
          <cell r="B3563" t="str">
            <v>Oxidation reduction potential (ORP)</v>
          </cell>
        </row>
        <row r="3564">
          <cell r="B3564" t="str">
            <v>Oxidized Nifedipine</v>
          </cell>
        </row>
        <row r="3565">
          <cell r="B3565" t="str">
            <v>Oxolinic acid</v>
          </cell>
        </row>
        <row r="3566">
          <cell r="B3566" t="str">
            <v>Oxychlordane</v>
          </cell>
        </row>
        <row r="3567">
          <cell r="B3567" t="str">
            <v>Oxycodone-d3</v>
          </cell>
        </row>
        <row r="3568">
          <cell r="B3568" t="str">
            <v>Oxycodone-d6</v>
          </cell>
        </row>
        <row r="3569">
          <cell r="B3569" t="str">
            <v>Oxydemeton-methyl</v>
          </cell>
        </row>
        <row r="3570">
          <cell r="B3570" t="str">
            <v>Oxydisulfoton</v>
          </cell>
        </row>
        <row r="3571">
          <cell r="B3571" t="str">
            <v>Oxyfluorfen</v>
          </cell>
        </row>
        <row r="3572">
          <cell r="B3572" t="str">
            <v>Oxygen</v>
          </cell>
        </row>
        <row r="3573">
          <cell r="B3573" t="str">
            <v>Oxygen 18/oxygen 16 ratio in sulfate</v>
          </cell>
        </row>
        <row r="3574">
          <cell r="B3574" t="str">
            <v>Oxygen Delta 18</v>
          </cell>
        </row>
        <row r="3575">
          <cell r="B3575" t="str">
            <v>Oxygen uptake, day</v>
          </cell>
        </row>
        <row r="3576">
          <cell r="B3576" t="str">
            <v>Oxygen uptake, night</v>
          </cell>
        </row>
        <row r="3577">
          <cell r="B3577" t="str">
            <v>Oxygen-18</v>
          </cell>
        </row>
        <row r="3578">
          <cell r="B3578" t="str">
            <v>Oxygen-18/Oxygen-16 ratio</v>
          </cell>
        </row>
        <row r="3579">
          <cell r="B3579" t="str">
            <v>Oxymorphone</v>
          </cell>
        </row>
        <row r="3580">
          <cell r="B3580" t="str">
            <v>Oxymorphone glucuronide</v>
          </cell>
        </row>
        <row r="3581">
          <cell r="B3581" t="str">
            <v>Oxytetracycline</v>
          </cell>
        </row>
        <row r="3582">
          <cell r="B3582" t="str">
            <v>Oxytetracycline calcium</v>
          </cell>
        </row>
        <row r="3583">
          <cell r="B3583" t="str">
            <v>Oxytetracycline hydrochloride</v>
          </cell>
        </row>
        <row r="3584">
          <cell r="B3584" t="str">
            <v>Ozone</v>
          </cell>
        </row>
        <row r="3585">
          <cell r="B3585" t="str">
            <v>p,p'-DDD</v>
          </cell>
        </row>
        <row r="3586">
          <cell r="B3586" t="str">
            <v>p,p'-DDE</v>
          </cell>
        </row>
        <row r="3587">
          <cell r="B3587" t="str">
            <v>p,p'-DDT</v>
          </cell>
        </row>
        <row r="3588">
          <cell r="B3588" t="str">
            <v>p,p'-Dibromodiphenyl ether</v>
          </cell>
        </row>
        <row r="3589">
          <cell r="B3589" t="str">
            <v>p-(1,1,3,3-Tetramethylbutyl)phenol</v>
          </cell>
        </row>
        <row r="3590">
          <cell r="B3590" t="str">
            <v>P-Aminohippuric acid</v>
          </cell>
        </row>
        <row r="3591">
          <cell r="B3591" t="str">
            <v>p-Bromofluorobenzene</v>
          </cell>
        </row>
        <row r="3592">
          <cell r="B3592" t="str">
            <v>p-Bromophenyl phenyl ether</v>
          </cell>
        </row>
        <row r="3593">
          <cell r="B3593" t="str">
            <v>p-Chloro-m-cresol</v>
          </cell>
        </row>
        <row r="3594">
          <cell r="B3594" t="str">
            <v>p-Chloroaniline</v>
          </cell>
        </row>
        <row r="3595">
          <cell r="B3595" t="str">
            <v>p-Chlorobenzaldehyde</v>
          </cell>
        </row>
        <row r="3596">
          <cell r="B3596" t="str">
            <v>p-Chlorobenzotrifluoride</v>
          </cell>
        </row>
        <row r="3597">
          <cell r="B3597" t="str">
            <v>P-Chlorophenol</v>
          </cell>
        </row>
        <row r="3598">
          <cell r="B3598" t="str">
            <v>p-Chlorophenyl methyl sulfide</v>
          </cell>
        </row>
        <row r="3599">
          <cell r="B3599" t="str">
            <v>p-Chlorophenyl phenyl ether</v>
          </cell>
        </row>
        <row r="3600">
          <cell r="B3600" t="str">
            <v>p-Chlorophenylacetic acid</v>
          </cell>
        </row>
        <row r="3601">
          <cell r="B3601" t="str">
            <v>p-Chlorotoluene</v>
          </cell>
        </row>
        <row r="3602">
          <cell r="B3602" t="str">
            <v>p-Cresidine</v>
          </cell>
        </row>
        <row r="3603">
          <cell r="B3603" t="str">
            <v>p-Cresol</v>
          </cell>
        </row>
        <row r="3604">
          <cell r="B3604" t="str">
            <v>p-Cumylphenol</v>
          </cell>
        </row>
        <row r="3605">
          <cell r="B3605" t="str">
            <v>p-Cymene</v>
          </cell>
        </row>
        <row r="3606">
          <cell r="B3606" t="str">
            <v>p-Dichlorobenzene</v>
          </cell>
        </row>
        <row r="3607">
          <cell r="B3607" t="str">
            <v>P-Diethylbenzene</v>
          </cell>
        </row>
        <row r="3608">
          <cell r="B3608" t="str">
            <v>p-Dinitrobenzene</v>
          </cell>
        </row>
        <row r="3609">
          <cell r="B3609" t="str">
            <v>p-Ethylacetophenone</v>
          </cell>
        </row>
        <row r="3610">
          <cell r="B3610" t="str">
            <v>p-Ethylphenol</v>
          </cell>
        </row>
        <row r="3611">
          <cell r="B3611" t="str">
            <v>p-Ethyltoluene</v>
          </cell>
        </row>
        <row r="3612">
          <cell r="B3612" t="str">
            <v>p-Hydroxybenzoic acid</v>
          </cell>
        </row>
        <row r="3613">
          <cell r="B3613" t="str">
            <v>p-Hydroxycinnamic acid</v>
          </cell>
        </row>
        <row r="3614">
          <cell r="B3614" t="str">
            <v>p-Isopropenylacetophenone</v>
          </cell>
        </row>
        <row r="3615">
          <cell r="B3615" t="str">
            <v>p-Methoxyphenol</v>
          </cell>
        </row>
        <row r="3616">
          <cell r="B3616" t="str">
            <v>p-Nitroaniline</v>
          </cell>
        </row>
        <row r="3617">
          <cell r="B3617" t="str">
            <v>p-Nitroanisole</v>
          </cell>
        </row>
        <row r="3618">
          <cell r="B3618" t="str">
            <v>p-Nitrophenol</v>
          </cell>
        </row>
        <row r="3619">
          <cell r="B3619" t="str">
            <v>p-Nitrotoluene</v>
          </cell>
        </row>
        <row r="3620">
          <cell r="B3620" t="str">
            <v>p-Nonylphenol</v>
          </cell>
        </row>
        <row r="3621">
          <cell r="B3621" t="str">
            <v>p-Octylphenol</v>
          </cell>
        </row>
        <row r="3622">
          <cell r="B3622" t="str">
            <v>p-Phenylenediamine</v>
          </cell>
        </row>
        <row r="3623">
          <cell r="B3623" t="str">
            <v>p-Propylphenol</v>
          </cell>
        </row>
        <row r="3624">
          <cell r="B3624" t="str">
            <v>p-Quaterphenyl</v>
          </cell>
        </row>
        <row r="3625">
          <cell r="B3625" t="str">
            <v>p-Terphenyl</v>
          </cell>
        </row>
        <row r="3626">
          <cell r="B3626" t="str">
            <v>p-Terphenyl-d14</v>
          </cell>
        </row>
        <row r="3627">
          <cell r="B3627" t="str">
            <v>p-tert-Amylphenol</v>
          </cell>
        </row>
        <row r="3628">
          <cell r="B3628" t="str">
            <v>p-tert-Butylbenzoic acid</v>
          </cell>
        </row>
        <row r="3629">
          <cell r="B3629" t="str">
            <v>p-tert-Butylphenol</v>
          </cell>
        </row>
        <row r="3630">
          <cell r="B3630" t="str">
            <v>p-Toluidine</v>
          </cell>
        </row>
        <row r="3631">
          <cell r="B3631" t="str">
            <v>p-Xylene</v>
          </cell>
        </row>
        <row r="3632">
          <cell r="B3632" t="str">
            <v>Paclobutrazol</v>
          </cell>
        </row>
        <row r="3633">
          <cell r="B3633" t="str">
            <v>Palladium</v>
          </cell>
        </row>
        <row r="3634">
          <cell r="B3634" t="str">
            <v>Palmitic acid</v>
          </cell>
        </row>
        <row r="3635">
          <cell r="B3635" t="str">
            <v>Palmitonitrile</v>
          </cell>
        </row>
        <row r="3636">
          <cell r="B3636" t="str">
            <v>Palustric acid</v>
          </cell>
        </row>
        <row r="3637">
          <cell r="B3637" t="str">
            <v>Paraffin oils</v>
          </cell>
        </row>
        <row r="3638">
          <cell r="B3638" t="str">
            <v>Paraldehyde</v>
          </cell>
        </row>
        <row r="3639">
          <cell r="B3639" t="str">
            <v>Paraoxon</v>
          </cell>
        </row>
        <row r="3640">
          <cell r="B3640" t="str">
            <v>Paraquat</v>
          </cell>
        </row>
        <row r="3641">
          <cell r="B3641" t="str">
            <v>Paraquat dichloride</v>
          </cell>
        </row>
        <row r="3642">
          <cell r="B3642" t="str">
            <v>Parathion</v>
          </cell>
        </row>
        <row r="3643">
          <cell r="B3643" t="str">
            <v>Paroxetine</v>
          </cell>
        </row>
        <row r="3644">
          <cell r="B3644" t="str">
            <v>Paroxetine-d6</v>
          </cell>
        </row>
        <row r="3645">
          <cell r="B3645" t="str">
            <v>Partial Pressure CO2</v>
          </cell>
        </row>
        <row r="3646">
          <cell r="B3646" t="str">
            <v>Partial pressure of dissolved gases</v>
          </cell>
        </row>
        <row r="3647">
          <cell r="B3647" t="str">
            <v>Particle distribution</v>
          </cell>
        </row>
        <row r="3648">
          <cell r="B3648" t="str">
            <v>Particle size</v>
          </cell>
        </row>
        <row r="3649">
          <cell r="B3649" t="str">
            <v>Particle size (size/range in result Particle Size Basis)</v>
          </cell>
        </row>
        <row r="3650">
          <cell r="B3650" t="str">
            <v>Particle size, 0.002.mm</v>
          </cell>
        </row>
        <row r="3651">
          <cell r="B3651" t="str">
            <v>Particle size, 0.5 inch (12.5mm)</v>
          </cell>
        </row>
        <row r="3652">
          <cell r="B3652" t="str">
            <v>Particle size, 1 inch (25.0mm)</v>
          </cell>
        </row>
        <row r="3653">
          <cell r="B3653" t="str">
            <v>Particle size, 1 inch (25.40mm)</v>
          </cell>
        </row>
        <row r="3654">
          <cell r="B3654" t="str">
            <v>Particle size, 1.5 inch (37.5mm)</v>
          </cell>
        </row>
        <row r="3655">
          <cell r="B3655" t="str">
            <v>Particle size, 1.5 inch (38.1mm)</v>
          </cell>
        </row>
        <row r="3656">
          <cell r="B3656" t="str">
            <v>Particle size, 1/2 inch (12.5mm)</v>
          </cell>
        </row>
        <row r="3657">
          <cell r="B3657" t="str">
            <v>Particle size, 2 inch, (50.80mm)</v>
          </cell>
        </row>
        <row r="3658">
          <cell r="B3658" t="str">
            <v>Particle size, 2 inch, (50mm)</v>
          </cell>
        </row>
        <row r="3659">
          <cell r="B3659" t="str">
            <v>Particle size, 3 inch, (75.0mm)</v>
          </cell>
        </row>
        <row r="3660">
          <cell r="B3660" t="str">
            <v>Particle size, 3 inch, (76.20mm)</v>
          </cell>
        </row>
        <row r="3661">
          <cell r="B3661" t="str">
            <v>Particle size, 3/4 inch (19.05mm)</v>
          </cell>
        </row>
        <row r="3662">
          <cell r="B3662" t="str">
            <v>Particle size, 3/4 inch (19.0mm)</v>
          </cell>
        </row>
        <row r="3663">
          <cell r="B3663" t="str">
            <v>Particle size, 3/8 inch (9.525mm)</v>
          </cell>
        </row>
        <row r="3664">
          <cell r="B3664" t="str">
            <v>Particle size, 3/8 inch (9.5mm)</v>
          </cell>
        </row>
        <row r="3665">
          <cell r="B3665" t="str">
            <v>Particle size, 5/16 inch (8.0mm)</v>
          </cell>
        </row>
        <row r="3666">
          <cell r="B3666" t="str">
            <v>Particle size, Hydrometer (.008 mm)</v>
          </cell>
        </row>
        <row r="3667">
          <cell r="B3667" t="str">
            <v>Particle size, Hydrometer (.011 mm)</v>
          </cell>
        </row>
        <row r="3668">
          <cell r="B3668" t="str">
            <v>Particle size, Hydrometer (.015 mm)</v>
          </cell>
        </row>
        <row r="3669">
          <cell r="B3669" t="str">
            <v>Particle size, Hydrometer (.026 mm)</v>
          </cell>
        </row>
        <row r="3670">
          <cell r="B3670" t="str">
            <v>Particle size, Hydrometer (.040 mm)</v>
          </cell>
        </row>
        <row r="3671">
          <cell r="B3671" t="str">
            <v>Particle size, Hydrometer (0.001mm)</v>
          </cell>
        </row>
        <row r="3672">
          <cell r="B3672" t="str">
            <v>Particle size, Hydrometer (0.004mm)</v>
          </cell>
        </row>
        <row r="3673">
          <cell r="B3673" t="str">
            <v>Particle size, Hydrometer (0.007mm)</v>
          </cell>
        </row>
        <row r="3674">
          <cell r="B3674" t="str">
            <v>Particle size, Hydrometer (0.010mm)</v>
          </cell>
        </row>
        <row r="3675">
          <cell r="B3675" t="str">
            <v>Particle size, Hydrometer (0.014mm)</v>
          </cell>
        </row>
        <row r="3676">
          <cell r="B3676" t="str">
            <v>Particle size, Hydrometer (0.023mm)</v>
          </cell>
        </row>
        <row r="3677">
          <cell r="B3677" t="str">
            <v>Particle size, Hydrometer (0.036mm)</v>
          </cell>
        </row>
        <row r="3678">
          <cell r="B3678" t="str">
            <v>Particle size, Sieve No. 04, 4 mesh, (4.75mm)</v>
          </cell>
        </row>
        <row r="3679">
          <cell r="B3679" t="str">
            <v>Particle size, Sieve No. 05, 5 mesh, (4.00mm)</v>
          </cell>
        </row>
        <row r="3680">
          <cell r="B3680" t="str">
            <v>Particle size, Sieve No. 06, 6 mesh, (3.35mm)</v>
          </cell>
        </row>
        <row r="3681">
          <cell r="B3681" t="str">
            <v>Particle size, Sieve No. 07, 7 mesh, (2.80mm)</v>
          </cell>
        </row>
        <row r="3682">
          <cell r="B3682" t="str">
            <v>Particle size, Sieve No. 08, 8 mesh, (2.36mm)</v>
          </cell>
        </row>
        <row r="3683">
          <cell r="B3683" t="str">
            <v>Particle size, Sieve No. 10, 9 mesh, (2.00mm)</v>
          </cell>
        </row>
        <row r="3684">
          <cell r="B3684" t="str">
            <v>Particle size, Sieve No. 100, 100 mesh, (0.150mm)</v>
          </cell>
        </row>
        <row r="3685">
          <cell r="B3685" t="str">
            <v>Particle size, Sieve No. 12, 10 mesh, (1.70mm)</v>
          </cell>
        </row>
        <row r="3686">
          <cell r="B3686" t="str">
            <v>Particle size, Sieve No. 120, 115 mesh, (0.125mm)</v>
          </cell>
        </row>
        <row r="3687">
          <cell r="B3687" t="str">
            <v>Particle size, Sieve No. 14, 12 mesh, (1.40mm)</v>
          </cell>
        </row>
        <row r="3688">
          <cell r="B3688" t="str">
            <v>Particle size, Sieve No. 140, 150 mesh, (0.106mm)</v>
          </cell>
        </row>
        <row r="3689">
          <cell r="B3689" t="str">
            <v>Particle size, Sieve No. 16, 14 mesh, (1.18mm)</v>
          </cell>
        </row>
        <row r="3690">
          <cell r="B3690" t="str">
            <v>Particle size, Sieve No. 170, 170 mesh, (0.090mm)</v>
          </cell>
        </row>
        <row r="3691">
          <cell r="B3691" t="str">
            <v>Particle size, Sieve No. 18, 16 mesh, (1.00mm)</v>
          </cell>
        </row>
        <row r="3692">
          <cell r="B3692" t="str">
            <v>Particle size, Sieve No. 20, 20 mesh, (0.850mm)</v>
          </cell>
        </row>
        <row r="3693">
          <cell r="B3693" t="str">
            <v>Particle size, Sieve No. 200, 200 mesh, (0.075mm)</v>
          </cell>
        </row>
        <row r="3694">
          <cell r="B3694" t="str">
            <v>Particle size, Sieve No. 230, 250 mesh, (0.063mm)</v>
          </cell>
        </row>
        <row r="3695">
          <cell r="B3695" t="str">
            <v>Particle size, Sieve No. 25, 24 mesh, (0.710mm)</v>
          </cell>
        </row>
        <row r="3696">
          <cell r="B3696" t="str">
            <v>Particle size, Sieve No. 270, 270 mesh, (0.053mm)</v>
          </cell>
        </row>
        <row r="3697">
          <cell r="B3697" t="str">
            <v>Particle size, Sieve No. 30, 28 mesh, (0.600mm)</v>
          </cell>
        </row>
        <row r="3698">
          <cell r="B3698" t="str">
            <v>Particle size, Sieve No. 325, 325 mesh, (0.045mm)</v>
          </cell>
        </row>
        <row r="3699">
          <cell r="B3699" t="str">
            <v>Particle Size, Sieve No. 35, 32 Mesh, (0.425mm)</v>
          </cell>
        </row>
        <row r="3700">
          <cell r="B3700" t="str">
            <v>Particle size, Sieve No. 40, 35 mesh, (0.425mm)</v>
          </cell>
        </row>
        <row r="3701">
          <cell r="B3701" t="str">
            <v>Particle size, Sieve No. 400, 400 mesh, (0.038mm)</v>
          </cell>
        </row>
        <row r="3702">
          <cell r="B3702" t="str">
            <v>Particle size, Sieve No. 45, 42 mesh, (0.355mm)</v>
          </cell>
        </row>
        <row r="3703">
          <cell r="B3703" t="str">
            <v>Particle size, Sieve No. 450, 450 mesh, (0.032mm)</v>
          </cell>
        </row>
        <row r="3704">
          <cell r="B3704" t="str">
            <v>Particle size, Sieve No. 50, 48 mesh, (0.300mm)</v>
          </cell>
        </row>
        <row r="3705">
          <cell r="B3705" t="str">
            <v>Particle size, Sieve No. 500, 500 mesh, (0.025mm)</v>
          </cell>
        </row>
        <row r="3706">
          <cell r="B3706" t="str">
            <v>Particle size, Sieve No. 60, 60 mesh, (0.250mm)</v>
          </cell>
        </row>
        <row r="3707">
          <cell r="B3707" t="str">
            <v>Particle size, Sieve No. 70, 65 mesh, (0.212mm)</v>
          </cell>
        </row>
        <row r="3708">
          <cell r="B3708" t="str">
            <v>Particle size, Sieve No. 80, 80 mesh, (0.180mm)</v>
          </cell>
        </row>
        <row r="3709">
          <cell r="B3709" t="str">
            <v>Particulate Inorganic Carbon</v>
          </cell>
        </row>
        <row r="3710">
          <cell r="B3710" t="str">
            <v>Particulate Matter - Pm10</v>
          </cell>
        </row>
        <row r="3711">
          <cell r="B3711" t="str">
            <v>Particulate Matter - Pm2.5</v>
          </cell>
        </row>
        <row r="3712">
          <cell r="B3712" t="str">
            <v>PCB-100/194</v>
          </cell>
        </row>
        <row r="3713">
          <cell r="B3713" t="str">
            <v>PCB-105/132/153</v>
          </cell>
        </row>
        <row r="3714">
          <cell r="B3714" t="str">
            <v>PCB-106/118</v>
          </cell>
        </row>
        <row r="3715">
          <cell r="B3715" t="str">
            <v>PCB-107/108</v>
          </cell>
        </row>
        <row r="3716">
          <cell r="B3716" t="str">
            <v>PCB-107/109</v>
          </cell>
        </row>
        <row r="3717">
          <cell r="B3717" t="str">
            <v>PCB-107/124</v>
          </cell>
        </row>
        <row r="3718">
          <cell r="B3718" t="str">
            <v>PCB-108/112</v>
          </cell>
        </row>
        <row r="3719">
          <cell r="B3719" t="str">
            <v>PCB-110 + 2,4-DDD</v>
          </cell>
        </row>
        <row r="3720">
          <cell r="B3720" t="str">
            <v>PCB-110/115</v>
          </cell>
        </row>
        <row r="3721">
          <cell r="B3721" t="str">
            <v>PCB-111/115</v>
          </cell>
        </row>
        <row r="3722">
          <cell r="B3722" t="str">
            <v>PCB-112/119</v>
          </cell>
        </row>
        <row r="3723">
          <cell r="B3723" t="str">
            <v>PCB-116/125</v>
          </cell>
        </row>
        <row r="3724">
          <cell r="B3724" t="str">
            <v>PCB-118/149</v>
          </cell>
        </row>
        <row r="3725">
          <cell r="B3725" t="str">
            <v>PCB-119 + Nonachlor, trans-</v>
          </cell>
        </row>
        <row r="3726">
          <cell r="B3726" t="str">
            <v>PCB-12/13</v>
          </cell>
        </row>
        <row r="3727">
          <cell r="B3727" t="str">
            <v>PCB-121/131 + Nonachlor, cis-</v>
          </cell>
        </row>
        <row r="3728">
          <cell r="B3728" t="str">
            <v>PCB-122/131</v>
          </cell>
        </row>
        <row r="3729">
          <cell r="B3729" t="str">
            <v>PCB-122/131 + Nonachlor, cis-</v>
          </cell>
        </row>
        <row r="3730">
          <cell r="B3730" t="str">
            <v>PCB-123/149</v>
          </cell>
        </row>
        <row r="3731">
          <cell r="B3731" t="str">
            <v>PCB-123/153</v>
          </cell>
        </row>
        <row r="3732">
          <cell r="B3732" t="str">
            <v>PCB-128/162</v>
          </cell>
        </row>
        <row r="3733">
          <cell r="B3733" t="str">
            <v>PCB-128/166</v>
          </cell>
        </row>
        <row r="3734">
          <cell r="B3734" t="str">
            <v>PCB-128/167</v>
          </cell>
        </row>
        <row r="3735">
          <cell r="B3735" t="str">
            <v>PCB-129/138/160/163</v>
          </cell>
        </row>
        <row r="3736">
          <cell r="B3736" t="str">
            <v>PCB-129/138/163</v>
          </cell>
        </row>
        <row r="3737">
          <cell r="B3737" t="str">
            <v>PCB-129/178</v>
          </cell>
        </row>
        <row r="3738">
          <cell r="B3738" t="str">
            <v>PCB-131/146</v>
          </cell>
        </row>
        <row r="3739">
          <cell r="B3739" t="str">
            <v>PCB-132/153</v>
          </cell>
        </row>
        <row r="3740">
          <cell r="B3740" t="str">
            <v>PCB-132/161</v>
          </cell>
        </row>
        <row r="3741">
          <cell r="B3741" t="str">
            <v>PCB-132/168</v>
          </cell>
        </row>
        <row r="3742">
          <cell r="B3742" t="str">
            <v>PCB-133/142</v>
          </cell>
        </row>
        <row r="3743">
          <cell r="B3743" t="str">
            <v>PCB-133/149</v>
          </cell>
        </row>
        <row r="3744">
          <cell r="B3744" t="str">
            <v>PCB-134 + 4,4'-DDD</v>
          </cell>
        </row>
        <row r="3745">
          <cell r="B3745" t="str">
            <v>PCB-134/143</v>
          </cell>
        </row>
        <row r="3746">
          <cell r="B3746" t="str">
            <v>PCB-135/144</v>
          </cell>
        </row>
        <row r="3747">
          <cell r="B3747" t="str">
            <v>PCB-135/151</v>
          </cell>
        </row>
        <row r="3748">
          <cell r="B3748" t="str">
            <v>PCB-135/151/154</v>
          </cell>
        </row>
        <row r="3749">
          <cell r="B3749" t="str">
            <v>PCB-136/148</v>
          </cell>
        </row>
        <row r="3750">
          <cell r="B3750" t="str">
            <v>PCB-137/176</v>
          </cell>
        </row>
        <row r="3751">
          <cell r="B3751" t="str">
            <v>PCB-137/176 + 4,4'-DDD</v>
          </cell>
        </row>
        <row r="3752">
          <cell r="B3752" t="str">
            <v>PCB-138/158</v>
          </cell>
        </row>
        <row r="3753">
          <cell r="B3753" t="str">
            <v>PCB-138/160</v>
          </cell>
        </row>
        <row r="3754">
          <cell r="B3754" t="str">
            <v>PCB-138/163</v>
          </cell>
        </row>
        <row r="3755">
          <cell r="B3755" t="str">
            <v>PCB-138/163/164</v>
          </cell>
        </row>
        <row r="3756">
          <cell r="B3756" t="str">
            <v>PCB-139/140</v>
          </cell>
        </row>
        <row r="3757">
          <cell r="B3757" t="str">
            <v>PCB-139/149</v>
          </cell>
        </row>
        <row r="3758">
          <cell r="B3758" t="str">
            <v>PCB-141/179</v>
          </cell>
        </row>
        <row r="3759">
          <cell r="B3759" t="str">
            <v>PCB-146 + Nonachlor,cis-</v>
          </cell>
        </row>
        <row r="3760">
          <cell r="B3760" t="str">
            <v>PCB-146/165</v>
          </cell>
        </row>
        <row r="3761">
          <cell r="B3761" t="str">
            <v>PCB-147/149</v>
          </cell>
        </row>
        <row r="3762">
          <cell r="B3762" t="str">
            <v>PCB-15/17</v>
          </cell>
        </row>
        <row r="3763">
          <cell r="B3763" t="str">
            <v>PCB-153/168</v>
          </cell>
        </row>
        <row r="3764">
          <cell r="B3764" t="str">
            <v>PCB-153/173/201</v>
          </cell>
        </row>
        <row r="3765">
          <cell r="B3765" t="str">
            <v>PCB-156 + Unknown tetra-BDE</v>
          </cell>
        </row>
        <row r="3766">
          <cell r="B3766" t="str">
            <v>PCB-156/157</v>
          </cell>
        </row>
        <row r="3767">
          <cell r="B3767" t="str">
            <v>PCB-157/173/201</v>
          </cell>
        </row>
        <row r="3768">
          <cell r="B3768" t="str">
            <v>PCB-157/200</v>
          </cell>
        </row>
        <row r="3769">
          <cell r="B3769" t="str">
            <v>PCB-158/160</v>
          </cell>
        </row>
        <row r="3770">
          <cell r="B3770" t="str">
            <v>PCB-16/32</v>
          </cell>
        </row>
        <row r="3771">
          <cell r="B3771" t="str">
            <v>PCB-163/164</v>
          </cell>
        </row>
        <row r="3772">
          <cell r="B3772" t="str">
            <v>PCB-17/18</v>
          </cell>
        </row>
        <row r="3773">
          <cell r="B3773" t="str">
            <v>PCB-170/190</v>
          </cell>
        </row>
        <row r="3774">
          <cell r="B3774" t="str">
            <v>PCB-171/156</v>
          </cell>
        </row>
        <row r="3775">
          <cell r="B3775" t="str">
            <v>PCB-171/156 + Unknown tetra-BDE</v>
          </cell>
        </row>
        <row r="3776">
          <cell r="B3776" t="str">
            <v>PCB-171/173</v>
          </cell>
        </row>
        <row r="3777">
          <cell r="B3777" t="str">
            <v>PCB-171/202</v>
          </cell>
        </row>
        <row r="3778">
          <cell r="B3778" t="str">
            <v>PCB-172/197</v>
          </cell>
        </row>
        <row r="3779">
          <cell r="B3779" t="str">
            <v>PCB-18/30</v>
          </cell>
        </row>
        <row r="3780">
          <cell r="B3780" t="str">
            <v>PCB-180/193</v>
          </cell>
        </row>
        <row r="3781">
          <cell r="B3781" t="str">
            <v>PCB-182/187</v>
          </cell>
        </row>
        <row r="3782">
          <cell r="B3782" t="str">
            <v>PCB-183/185</v>
          </cell>
        </row>
        <row r="3783">
          <cell r="B3783" t="str">
            <v>PCB-195/208</v>
          </cell>
        </row>
        <row r="3784">
          <cell r="B3784" t="str">
            <v>PCB-196/203</v>
          </cell>
        </row>
        <row r="3785">
          <cell r="B3785" t="str">
            <v>PCB-197/200</v>
          </cell>
        </row>
        <row r="3786">
          <cell r="B3786" t="str">
            <v>PCB-198/199</v>
          </cell>
        </row>
        <row r="3787">
          <cell r="B3787" t="str">
            <v>PCB-20/21/33</v>
          </cell>
        </row>
        <row r="3788">
          <cell r="B3788" t="str">
            <v>PCB-20/28</v>
          </cell>
        </row>
        <row r="3789">
          <cell r="B3789" t="str">
            <v>PCB-20/33</v>
          </cell>
        </row>
        <row r="3790">
          <cell r="B3790" t="str">
            <v>PCB-20/33 + Chlordene, alpha-</v>
          </cell>
        </row>
        <row r="3791">
          <cell r="B3791" t="str">
            <v>PCB-21/33</v>
          </cell>
        </row>
        <row r="3792">
          <cell r="B3792" t="str">
            <v>PCB-21/33/53</v>
          </cell>
        </row>
        <row r="3793">
          <cell r="B3793" t="str">
            <v>PCB-22/51</v>
          </cell>
        </row>
        <row r="3794">
          <cell r="B3794" t="str">
            <v>PCB-24/27</v>
          </cell>
        </row>
        <row r="3795">
          <cell r="B3795" t="str">
            <v>PCB-26/29</v>
          </cell>
        </row>
        <row r="3796">
          <cell r="B3796" t="str">
            <v>PCB-28/31</v>
          </cell>
        </row>
        <row r="3797">
          <cell r="B3797" t="str">
            <v>PCB-35 + Chlordene, gamma-</v>
          </cell>
        </row>
        <row r="3798">
          <cell r="B3798" t="str">
            <v>PCB-37/42</v>
          </cell>
        </row>
        <row r="3799">
          <cell r="B3799" t="str">
            <v>PCB-37/42/59</v>
          </cell>
        </row>
        <row r="3800">
          <cell r="B3800" t="str">
            <v>PCB-37/59</v>
          </cell>
        </row>
        <row r="3801">
          <cell r="B3801" t="str">
            <v>PCB-4/10</v>
          </cell>
        </row>
        <row r="3802">
          <cell r="B3802" t="str">
            <v>PCB-40/41/71</v>
          </cell>
        </row>
        <row r="3803">
          <cell r="B3803" t="str">
            <v>PCB-40/71</v>
          </cell>
        </row>
        <row r="3804">
          <cell r="B3804" t="str">
            <v>PCB-41/64</v>
          </cell>
        </row>
        <row r="3805">
          <cell r="B3805" t="str">
            <v>PCB-41/64/71</v>
          </cell>
        </row>
        <row r="3806">
          <cell r="B3806" t="str">
            <v>PCB-41/64/71/72</v>
          </cell>
        </row>
        <row r="3807">
          <cell r="B3807" t="str">
            <v>PCB-41/64/72</v>
          </cell>
        </row>
        <row r="3808">
          <cell r="B3808" t="str">
            <v>PCB-41/71</v>
          </cell>
        </row>
        <row r="3809">
          <cell r="B3809" t="str">
            <v>PCB-42/59</v>
          </cell>
        </row>
        <row r="3810">
          <cell r="B3810" t="str">
            <v>PCB-43/49</v>
          </cell>
        </row>
        <row r="3811">
          <cell r="B3811" t="str">
            <v>PCB-44/47/65</v>
          </cell>
        </row>
        <row r="3812">
          <cell r="B3812" t="str">
            <v>PCB-45/51</v>
          </cell>
        </row>
        <row r="3813">
          <cell r="B3813" t="str">
            <v>PCB-47/48</v>
          </cell>
        </row>
        <row r="3814">
          <cell r="B3814" t="str">
            <v>PCB-47/48/75</v>
          </cell>
        </row>
        <row r="3815">
          <cell r="B3815" t="str">
            <v>PCB-47/75</v>
          </cell>
        </row>
        <row r="3816">
          <cell r="B3816" t="str">
            <v>PCB-47/78/74</v>
          </cell>
        </row>
        <row r="3817">
          <cell r="B3817" t="str">
            <v>PCB-48/75</v>
          </cell>
        </row>
        <row r="3818">
          <cell r="B3818" t="str">
            <v>PCB-49/69</v>
          </cell>
        </row>
        <row r="3819">
          <cell r="B3819" t="str">
            <v>PCB-5/8</v>
          </cell>
        </row>
        <row r="3820">
          <cell r="B3820" t="str">
            <v>PCB-50/53</v>
          </cell>
        </row>
        <row r="3821">
          <cell r="B3821" t="str">
            <v>PCB-52/69</v>
          </cell>
        </row>
        <row r="3822">
          <cell r="B3822" t="str">
            <v>PCB-55/91</v>
          </cell>
        </row>
        <row r="3823">
          <cell r="B3823" t="str">
            <v>PCB-56/60</v>
          </cell>
        </row>
        <row r="3824">
          <cell r="B3824" t="str">
            <v>PCB-56/60/92 + Chlordane, trans-</v>
          </cell>
        </row>
        <row r="3825">
          <cell r="B3825" t="str">
            <v>PCB-56/61 + Chlordane, trans-</v>
          </cell>
        </row>
        <row r="3826">
          <cell r="B3826" t="str">
            <v>PCB-59/62/75</v>
          </cell>
        </row>
        <row r="3827">
          <cell r="B3827" t="str">
            <v>PCB-61/70</v>
          </cell>
        </row>
        <row r="3828">
          <cell r="B3828" t="str">
            <v>PCB-61/70/74/76</v>
          </cell>
        </row>
        <row r="3829">
          <cell r="B3829" t="str">
            <v>PCB-61/74</v>
          </cell>
        </row>
        <row r="3830">
          <cell r="B3830" t="str">
            <v>PCB-64/72</v>
          </cell>
        </row>
        <row r="3831">
          <cell r="B3831" t="str">
            <v>PCB-65/75</v>
          </cell>
        </row>
        <row r="3832">
          <cell r="B3832" t="str">
            <v>PCB-66/70/95</v>
          </cell>
        </row>
        <row r="3833">
          <cell r="B3833" t="str">
            <v>PCB-66/76</v>
          </cell>
        </row>
        <row r="3834">
          <cell r="B3834" t="str">
            <v>PCB-66/95</v>
          </cell>
        </row>
        <row r="3835">
          <cell r="B3835" t="str">
            <v>PCB-67/100</v>
          </cell>
        </row>
        <row r="3836">
          <cell r="B3836" t="str">
            <v>PCB-67/101 + Chlordane(1)</v>
          </cell>
        </row>
        <row r="3837">
          <cell r="B3837" t="str">
            <v>PCB-7/9</v>
          </cell>
        </row>
        <row r="3838">
          <cell r="B3838" t="str">
            <v>PCB-70/76</v>
          </cell>
        </row>
        <row r="3839">
          <cell r="B3839" t="str">
            <v>PCB-74 + Heptachlor epoxide</v>
          </cell>
        </row>
        <row r="3840">
          <cell r="B3840" t="str">
            <v>PCB-77/110</v>
          </cell>
        </row>
        <row r="3841">
          <cell r="B3841" t="str">
            <v>PCB-77/136</v>
          </cell>
        </row>
        <row r="3842">
          <cell r="B3842" t="str">
            <v>PCB-80/95</v>
          </cell>
        </row>
        <row r="3843">
          <cell r="B3843" t="str">
            <v>PCB-81/87</v>
          </cell>
        </row>
        <row r="3844">
          <cell r="B3844" t="str">
            <v>PCB-82/151</v>
          </cell>
        </row>
        <row r="3845">
          <cell r="B3845" t="str">
            <v>PCB-83/99</v>
          </cell>
        </row>
        <row r="3846">
          <cell r="B3846" t="str">
            <v>PCB-84 + Chlordane(5)</v>
          </cell>
        </row>
        <row r="3847">
          <cell r="B3847" t="str">
            <v>PCB-84/92</v>
          </cell>
        </row>
        <row r="3848">
          <cell r="B3848" t="str">
            <v>PCB-85 + 4,4'-DDE</v>
          </cell>
        </row>
        <row r="3849">
          <cell r="B3849" t="str">
            <v>PCB-85/110</v>
          </cell>
        </row>
        <row r="3850">
          <cell r="B3850" t="str">
            <v>PCB-85/110/120</v>
          </cell>
        </row>
        <row r="3851">
          <cell r="B3851" t="str">
            <v>PCB-85/116</v>
          </cell>
        </row>
        <row r="3852">
          <cell r="B3852" t="str">
            <v>PCB-85/116/117</v>
          </cell>
        </row>
        <row r="3853">
          <cell r="B3853" t="str">
            <v>PCB-86/87/97/108/119/125</v>
          </cell>
        </row>
        <row r="3854">
          <cell r="B3854" t="str">
            <v>PCB-86/97</v>
          </cell>
        </row>
        <row r="3855">
          <cell r="B3855" t="str">
            <v>PCB-86/97/117</v>
          </cell>
        </row>
        <row r="3856">
          <cell r="B3856" t="str">
            <v>PCB-87/111</v>
          </cell>
        </row>
        <row r="3857">
          <cell r="B3857" t="str">
            <v>PCB-87/111/115</v>
          </cell>
        </row>
        <row r="3858">
          <cell r="B3858" t="str">
            <v>PCB-87/115</v>
          </cell>
        </row>
        <row r="3859">
          <cell r="B3859" t="str">
            <v>PCB-87/117/125</v>
          </cell>
        </row>
        <row r="3860">
          <cell r="B3860" t="str">
            <v>PCB-88/91</v>
          </cell>
        </row>
        <row r="3861">
          <cell r="B3861" t="str">
            <v>PCB-90/101</v>
          </cell>
        </row>
        <row r="3862">
          <cell r="B3862" t="str">
            <v>PCB-90/101 + Chlordane(5)</v>
          </cell>
        </row>
        <row r="3863">
          <cell r="B3863" t="str">
            <v>PCB-90/101/113</v>
          </cell>
        </row>
        <row r="3864">
          <cell r="B3864" t="str">
            <v>PCB-93/100</v>
          </cell>
        </row>
        <row r="3865">
          <cell r="B3865" t="str">
            <v>PCB-93/95/98/100/102</v>
          </cell>
        </row>
        <row r="3866">
          <cell r="B3866" t="str">
            <v>PCB-93/98/100/102</v>
          </cell>
        </row>
        <row r="3867">
          <cell r="B3867" t="str">
            <v>PCB-93/98/102</v>
          </cell>
        </row>
        <row r="3868">
          <cell r="B3868" t="str">
            <v>PCB-95/98/102</v>
          </cell>
        </row>
        <row r="3869">
          <cell r="B3869" t="str">
            <v>PCB-97 + Chlordane(7)</v>
          </cell>
        </row>
        <row r="3870">
          <cell r="B3870" t="str">
            <v>PCB-98/102</v>
          </cell>
        </row>
        <row r="3871">
          <cell r="B3871" t="str">
            <v>PCB-99 +Chlordane, cis-</v>
          </cell>
        </row>
        <row r="3872">
          <cell r="B3872" t="str">
            <v>Pebulate</v>
          </cell>
        </row>
        <row r="3873">
          <cell r="B3873" t="str">
            <v>Penciclovir</v>
          </cell>
        </row>
        <row r="3874">
          <cell r="B3874" t="str">
            <v>Pendimethalin</v>
          </cell>
        </row>
        <row r="3875">
          <cell r="B3875" t="str">
            <v>Penicillin G</v>
          </cell>
        </row>
        <row r="3876">
          <cell r="B3876" t="str">
            <v>Penicillin G sodium</v>
          </cell>
        </row>
        <row r="3877">
          <cell r="B3877" t="str">
            <v>Penicillin V</v>
          </cell>
        </row>
        <row r="3878">
          <cell r="B3878" t="str">
            <v>Pentabromodiphenyl ether</v>
          </cell>
        </row>
        <row r="3879">
          <cell r="B3879" t="str">
            <v>Pentabromoethylbenzene</v>
          </cell>
        </row>
        <row r="3880">
          <cell r="B3880" t="str">
            <v>Pentacene</v>
          </cell>
        </row>
        <row r="3881">
          <cell r="B3881" t="str">
            <v>Pentachloro-1,3-butadiene</v>
          </cell>
        </row>
        <row r="3882">
          <cell r="B3882" t="str">
            <v>Pentachloroanisole</v>
          </cell>
        </row>
        <row r="3883">
          <cell r="B3883" t="str">
            <v>Pentachlorobenzene</v>
          </cell>
        </row>
        <row r="3884">
          <cell r="B3884" t="str">
            <v>Pentachlorobiphenyl</v>
          </cell>
        </row>
        <row r="3885">
          <cell r="B3885" t="str">
            <v>Pentachlorodibenzo-p-dioxin</v>
          </cell>
        </row>
        <row r="3886">
          <cell r="B3886" t="str">
            <v>Pentachlorodibenzofuran</v>
          </cell>
        </row>
        <row r="3887">
          <cell r="B3887" t="str">
            <v>Pentachloroethane</v>
          </cell>
        </row>
        <row r="3888">
          <cell r="B3888" t="str">
            <v>Pentachloronaphthalene</v>
          </cell>
        </row>
        <row r="3889">
          <cell r="B3889" t="str">
            <v>Pentachloronitrobenzene</v>
          </cell>
        </row>
        <row r="3890">
          <cell r="B3890" t="str">
            <v>Pentachlorophenol</v>
          </cell>
        </row>
        <row r="3891">
          <cell r="B3891" t="str">
            <v>Pentachlorophenol dehydroabietylamine salt</v>
          </cell>
        </row>
        <row r="3892">
          <cell r="B3892" t="str">
            <v>Pentachlorophenol-13C6</v>
          </cell>
        </row>
        <row r="3893">
          <cell r="B3893" t="str">
            <v>Pentacosane</v>
          </cell>
        </row>
        <row r="3894">
          <cell r="B3894" t="str">
            <v>Pentadecane</v>
          </cell>
        </row>
        <row r="3895">
          <cell r="B3895" t="str">
            <v>Pentadecanoic acid</v>
          </cell>
        </row>
        <row r="3896">
          <cell r="B3896" t="str">
            <v>Pentadecanoic acid, methyl ester</v>
          </cell>
        </row>
        <row r="3897">
          <cell r="B3897" t="str">
            <v>Pentadecylbenzene</v>
          </cell>
        </row>
        <row r="3898">
          <cell r="B3898" t="str">
            <v>Pentafluorobenzene</v>
          </cell>
        </row>
        <row r="3899">
          <cell r="B3899" t="str">
            <v>Pentafluorophenol</v>
          </cell>
        </row>
        <row r="3900">
          <cell r="B3900" t="str">
            <v>Pentanal</v>
          </cell>
        </row>
        <row r="3901">
          <cell r="B3901" t="str">
            <v>Pentane</v>
          </cell>
        </row>
        <row r="3902">
          <cell r="B3902" t="str">
            <v>Pentanedioic acid</v>
          </cell>
        </row>
        <row r="3903">
          <cell r="B3903" t="str">
            <v>Pentanoic acid, ethyl ester</v>
          </cell>
        </row>
        <row r="3904">
          <cell r="B3904" t="str">
            <v>Pentazocine</v>
          </cell>
        </row>
        <row r="3905">
          <cell r="B3905" t="str">
            <v>Pentene</v>
          </cell>
        </row>
        <row r="3906">
          <cell r="B3906" t="str">
            <v>Pentoxifylline</v>
          </cell>
        </row>
        <row r="3907">
          <cell r="B3907" t="str">
            <v>Percent abundance</v>
          </cell>
        </row>
        <row r="3908">
          <cell r="B3908" t="str">
            <v>Percent Solids</v>
          </cell>
        </row>
        <row r="3909">
          <cell r="B3909" t="str">
            <v>Perchlorate</v>
          </cell>
        </row>
        <row r="3910">
          <cell r="B3910" t="str">
            <v>Perchloric acid</v>
          </cell>
        </row>
        <row r="3911">
          <cell r="B3911" t="str">
            <v>Perfluoro-1-hexane [18O2]sulfonate</v>
          </cell>
        </row>
        <row r="3912">
          <cell r="B3912" t="str">
            <v>Perfluorobutanesulfonate</v>
          </cell>
        </row>
        <row r="3913">
          <cell r="B3913" t="str">
            <v>Perfluorobutanesulfonic acid</v>
          </cell>
        </row>
        <row r="3914">
          <cell r="B3914" t="str">
            <v>Perfluorobutanoate</v>
          </cell>
        </row>
        <row r="3915">
          <cell r="B3915" t="str">
            <v>Perfluorodecanoate***retired***use Perfluorodecanoic acid</v>
          </cell>
        </row>
        <row r="3916">
          <cell r="B3916" t="str">
            <v>Perfluorodecanoic acid</v>
          </cell>
        </row>
        <row r="3917">
          <cell r="B3917" t="str">
            <v>Perfluorododecanoate</v>
          </cell>
        </row>
        <row r="3918">
          <cell r="B3918" t="str">
            <v>Perfluoroheptanoate***retired***use Perfluoroheptanoic acid</v>
          </cell>
        </row>
        <row r="3919">
          <cell r="B3919" t="str">
            <v>Perfluoroheptanoic acid</v>
          </cell>
        </row>
        <row r="3920">
          <cell r="B3920" t="str">
            <v>Perfluorohexane</v>
          </cell>
        </row>
        <row r="3921">
          <cell r="B3921" t="str">
            <v>Perfluorohexanesulfonate</v>
          </cell>
        </row>
        <row r="3922">
          <cell r="B3922" t="str">
            <v>Perfluorohexanesulfonic acid</v>
          </cell>
        </row>
        <row r="3923">
          <cell r="B3923" t="str">
            <v>Perfluorohexanoate***retired*** use Perfluorohexanoic acid</v>
          </cell>
        </row>
        <row r="3924">
          <cell r="B3924" t="str">
            <v>Perfluorohexanoic acid</v>
          </cell>
        </row>
        <row r="3925">
          <cell r="B3925" t="str">
            <v>Perfluorolauric acid</v>
          </cell>
        </row>
        <row r="3926">
          <cell r="B3926" t="str">
            <v>Perfluoromyristic acid</v>
          </cell>
        </row>
        <row r="3927">
          <cell r="B3927" t="str">
            <v>Perfluorononanoate***retired***use Perfluorononanoic acid</v>
          </cell>
        </row>
        <row r="3928">
          <cell r="B3928" t="str">
            <v>Perfluorononanoic acid</v>
          </cell>
        </row>
        <row r="3929">
          <cell r="B3929" t="str">
            <v>Perfluorooctane sulfonic acid</v>
          </cell>
        </row>
        <row r="3930">
          <cell r="B3930" t="str">
            <v>Perfluorooctanesulfonamide</v>
          </cell>
        </row>
        <row r="3931">
          <cell r="B3931" t="str">
            <v>Perfluorooctanesulfonate</v>
          </cell>
        </row>
        <row r="3932">
          <cell r="B3932" t="str">
            <v>Perfluorooctanoate***retired***use Perfluorooctanoic acid</v>
          </cell>
        </row>
        <row r="3933">
          <cell r="B3933" t="str">
            <v>Perfluorooctanoic acid</v>
          </cell>
        </row>
        <row r="3934">
          <cell r="B3934" t="str">
            <v>Perfluoropentanoate***retired*** use Perfluorovaleric acid</v>
          </cell>
        </row>
        <row r="3935">
          <cell r="B3935" t="str">
            <v>Perfluorotridecanoic acid</v>
          </cell>
        </row>
        <row r="3936">
          <cell r="B3936" t="str">
            <v>Perfluoroundecanoate</v>
          </cell>
        </row>
        <row r="3937">
          <cell r="B3937" t="str">
            <v>Perfluorovaleric acid</v>
          </cell>
        </row>
        <row r="3938">
          <cell r="B3938" t="str">
            <v>Periphyton</v>
          </cell>
        </row>
        <row r="3939">
          <cell r="B3939" t="str">
            <v>Periphyton biovolume</v>
          </cell>
        </row>
        <row r="3940">
          <cell r="B3940" t="str">
            <v>Periphyton productivity</v>
          </cell>
        </row>
        <row r="3941">
          <cell r="B3941" t="str">
            <v>Periphyton, substrate rock/bank encrustation (choice list)</v>
          </cell>
        </row>
        <row r="3942">
          <cell r="B3942" t="str">
            <v>Permethrin</v>
          </cell>
        </row>
        <row r="3943">
          <cell r="B3943" t="str">
            <v>Perylene</v>
          </cell>
        </row>
        <row r="3944">
          <cell r="B3944" t="str">
            <v>Perylene-d12</v>
          </cell>
        </row>
        <row r="3945">
          <cell r="B3945" t="str">
            <v>Pesticide mix, unspecified</v>
          </cell>
        </row>
        <row r="3946">
          <cell r="B3946" t="str">
            <v>Petroleum phenols</v>
          </cell>
        </row>
        <row r="3947">
          <cell r="B3947" t="str">
            <v>Petroleum spirits</v>
          </cell>
        </row>
        <row r="3948">
          <cell r="B3948" t="str">
            <v>Pfiesteria</v>
          </cell>
        </row>
        <row r="3949">
          <cell r="B3949" t="str">
            <v>Pfiesteria piscicida</v>
          </cell>
        </row>
        <row r="3950">
          <cell r="B3950" t="str">
            <v>pH</v>
          </cell>
        </row>
        <row r="3951">
          <cell r="B3951" t="str">
            <v>pH Saturated Paste</v>
          </cell>
        </row>
        <row r="3952">
          <cell r="B3952" t="str">
            <v>Phaeophyton - Periphyton (attached)</v>
          </cell>
        </row>
        <row r="3953">
          <cell r="B3953" t="str">
            <v>Phaeophyton - Phytoplankton (suspended)</v>
          </cell>
        </row>
        <row r="3954">
          <cell r="B3954" t="str">
            <v>Phenacetin</v>
          </cell>
        </row>
        <row r="3955">
          <cell r="B3955" t="str">
            <v>Phenanthrene</v>
          </cell>
        </row>
        <row r="3956">
          <cell r="B3956" t="str">
            <v>Phenanthrene + anthracene(C1-C4) mix, unspecified</v>
          </cell>
        </row>
        <row r="3957">
          <cell r="B3957" t="str">
            <v>Phenanthrene-d10</v>
          </cell>
        </row>
        <row r="3958">
          <cell r="B3958" t="str">
            <v>Phenanthridine</v>
          </cell>
        </row>
        <row r="3959">
          <cell r="B3959" t="str">
            <v>Phenazopyridine</v>
          </cell>
        </row>
        <row r="3960">
          <cell r="B3960" t="str">
            <v>Phencyclidine hydrochloride***retired***use Piperidine, 1-(1-phenylcyclohexyl)-, hydrochloride</v>
          </cell>
        </row>
        <row r="3961">
          <cell r="B3961" t="str">
            <v>Phendimetrazine</v>
          </cell>
        </row>
        <row r="3962">
          <cell r="B3962" t="str">
            <v>Phenkapton</v>
          </cell>
        </row>
        <row r="3963">
          <cell r="B3963" t="str">
            <v>Phenobarbital</v>
          </cell>
        </row>
        <row r="3964">
          <cell r="B3964" t="str">
            <v>Phenobarbital-D5</v>
          </cell>
        </row>
        <row r="3965">
          <cell r="B3965" t="str">
            <v>Phenol</v>
          </cell>
        </row>
        <row r="3966">
          <cell r="B3966" t="str">
            <v>Phenol dehydroabietylamine salt</v>
          </cell>
        </row>
        <row r="3967">
          <cell r="B3967" t="str">
            <v>Phenol, 2,4-bis(1,1-dimethylethyl)-6-methyl-</v>
          </cell>
        </row>
        <row r="3968">
          <cell r="B3968" t="str">
            <v>Phenol, 2,6-dibromo-</v>
          </cell>
        </row>
        <row r="3969">
          <cell r="B3969" t="str">
            <v>Phenol, 2-(1,1-dimethylethyl)-4-methoxy-</v>
          </cell>
        </row>
        <row r="3970">
          <cell r="B3970" t="str">
            <v>Phenol, 2-(methylthio)-</v>
          </cell>
        </row>
        <row r="3971">
          <cell r="B3971" t="str">
            <v>Phenol, 2-Chloro-5-Methyl-</v>
          </cell>
        </row>
        <row r="3972">
          <cell r="B3972" t="str">
            <v>Phenol, 4,5-dichloro-2-methoxy-</v>
          </cell>
        </row>
        <row r="3973">
          <cell r="B3973" t="str">
            <v>Phenol, 4-chloro-2-methoxy-</v>
          </cell>
        </row>
        <row r="3974">
          <cell r="B3974" t="str">
            <v>Phenol-d5</v>
          </cell>
        </row>
        <row r="3975">
          <cell r="B3975" t="str">
            <v>Phenol-D6</v>
          </cell>
        </row>
        <row r="3976">
          <cell r="B3976" t="str">
            <v>Phenols</v>
          </cell>
        </row>
        <row r="3977">
          <cell r="B3977" t="str">
            <v>Phenothrin</v>
          </cell>
        </row>
        <row r="3978">
          <cell r="B3978" t="str">
            <v>Phenyl ether</v>
          </cell>
        </row>
        <row r="3979">
          <cell r="B3979" t="str">
            <v>Phenyl isocyanate</v>
          </cell>
        </row>
        <row r="3980">
          <cell r="B3980" t="str">
            <v>Phenylacetaldehyde</v>
          </cell>
        </row>
        <row r="3981">
          <cell r="B3981" t="str">
            <v>Phenylacetic acid</v>
          </cell>
        </row>
        <row r="3982">
          <cell r="B3982" t="str">
            <v>Phenylnaphthalene</v>
          </cell>
        </row>
        <row r="3983">
          <cell r="B3983" t="str">
            <v>Phenylpropanolamine</v>
          </cell>
        </row>
        <row r="3984">
          <cell r="B3984" t="str">
            <v>Phenylpropanolamine hydrochloride</v>
          </cell>
        </row>
        <row r="3985">
          <cell r="B3985" t="str">
            <v>Phenytoin</v>
          </cell>
        </row>
        <row r="3986">
          <cell r="B3986" t="str">
            <v>Pheophytin a</v>
          </cell>
        </row>
        <row r="3987">
          <cell r="B3987" t="str">
            <v>Pheophytin ratio</v>
          </cell>
        </row>
        <row r="3988">
          <cell r="B3988" t="str">
            <v>Pheophytin/Chlorophyll ratio</v>
          </cell>
        </row>
        <row r="3989">
          <cell r="B3989" t="str">
            <v>Phorate</v>
          </cell>
        </row>
        <row r="3990">
          <cell r="B3990" t="str">
            <v>Phorate O.A.</v>
          </cell>
        </row>
        <row r="3991">
          <cell r="B3991" t="str">
            <v>Phorate sulfone</v>
          </cell>
        </row>
        <row r="3992">
          <cell r="B3992" t="str">
            <v>Phorate sulfoxide</v>
          </cell>
        </row>
        <row r="3993">
          <cell r="B3993" t="str">
            <v>Phosalone</v>
          </cell>
        </row>
        <row r="3994">
          <cell r="B3994" t="str">
            <v>Phosmet</v>
          </cell>
        </row>
        <row r="3995">
          <cell r="B3995" t="str">
            <v>Phosmetoxon</v>
          </cell>
        </row>
        <row r="3996">
          <cell r="B3996" t="str">
            <v>Phosphamidon</v>
          </cell>
        </row>
        <row r="3997">
          <cell r="B3997" t="str">
            <v>phosphatase (corrected for carbon content)</v>
          </cell>
        </row>
        <row r="3998">
          <cell r="B3998" t="str">
            <v>Phosphate-phosphorus</v>
          </cell>
        </row>
        <row r="3999">
          <cell r="B3999" t="str">
            <v>Phosphated pesticides</v>
          </cell>
        </row>
        <row r="4000">
          <cell r="B4000" t="str">
            <v>Phosphine</v>
          </cell>
        </row>
        <row r="4001">
          <cell r="B4001" t="str">
            <v>Phosphoric acid, diethyl ester</v>
          </cell>
        </row>
        <row r="4002">
          <cell r="B4002" t="str">
            <v>Phosphorothioic acid, O-ethyl O-methyl S-propyl ester</v>
          </cell>
        </row>
        <row r="4003">
          <cell r="B4003" t="str">
            <v>Phosphorus</v>
          </cell>
        </row>
        <row r="4004">
          <cell r="B4004" t="str">
            <v>Phosphorus, hydrolyzable</v>
          </cell>
        </row>
        <row r="4005">
          <cell r="B4005" t="str">
            <v>Phosphorus, hydrolyzable plus orthophosphate</v>
          </cell>
        </row>
        <row r="4006">
          <cell r="B4006" t="str">
            <v>Phosphorus, Particulate Organic</v>
          </cell>
        </row>
        <row r="4007">
          <cell r="B4007" t="str">
            <v>Phosphorus-32</v>
          </cell>
        </row>
        <row r="4008">
          <cell r="B4008" t="str">
            <v>Phostebupirim</v>
          </cell>
        </row>
        <row r="4009">
          <cell r="B4009" t="str">
            <v>Photomirex</v>
          </cell>
        </row>
        <row r="4010">
          <cell r="B4010" t="str">
            <v>Phthalic acid</v>
          </cell>
        </row>
        <row r="4011">
          <cell r="B4011" t="str">
            <v>Phthalic anhydride</v>
          </cell>
        </row>
        <row r="4012">
          <cell r="B4012" t="str">
            <v>Phthalide</v>
          </cell>
        </row>
        <row r="4013">
          <cell r="B4013" t="str">
            <v>Phycocyanin</v>
          </cell>
        </row>
        <row r="4014">
          <cell r="B4014" t="str">
            <v>Phytane</v>
          </cell>
        </row>
        <row r="4015">
          <cell r="B4015" t="str">
            <v>Phytoactin</v>
          </cell>
        </row>
        <row r="4016">
          <cell r="B4016" t="str">
            <v>Phytol</v>
          </cell>
        </row>
        <row r="4017">
          <cell r="B4017" t="str">
            <v>Phytoplankton</v>
          </cell>
        </row>
        <row r="4018">
          <cell r="B4018" t="str">
            <v>Phytoplankton biovolume</v>
          </cell>
        </row>
        <row r="4019">
          <cell r="B4019" t="str">
            <v>Phytoplankton Density</v>
          </cell>
        </row>
        <row r="4020">
          <cell r="B4020" t="str">
            <v>Phytoplankton productivity</v>
          </cell>
        </row>
        <row r="4021">
          <cell r="B4021" t="str">
            <v>Phytoplankton Relative Density</v>
          </cell>
        </row>
        <row r="4022">
          <cell r="B4022" t="str">
            <v>Phytoplankton, settling volume</v>
          </cell>
        </row>
        <row r="4023">
          <cell r="B4023" t="str">
            <v>Picloram</v>
          </cell>
        </row>
        <row r="4024">
          <cell r="B4024" t="str">
            <v>Picloram triethylamine salt</v>
          </cell>
        </row>
        <row r="4025">
          <cell r="B4025" t="str">
            <v>Picloram triisopropanolamine salt</v>
          </cell>
        </row>
        <row r="4026">
          <cell r="B4026" t="str">
            <v>Picloram-isooctyl</v>
          </cell>
        </row>
        <row r="4027">
          <cell r="B4027" t="str">
            <v>Picloram-potassium</v>
          </cell>
        </row>
        <row r="4028">
          <cell r="B4028" t="str">
            <v>Picoxystrobin</v>
          </cell>
        </row>
        <row r="4029">
          <cell r="B4029" t="str">
            <v>Picric acid</v>
          </cell>
        </row>
        <row r="4030">
          <cell r="B4030" t="str">
            <v>Picrotoxin</v>
          </cell>
        </row>
        <row r="4031">
          <cell r="B4031" t="str">
            <v>Pimaric acid</v>
          </cell>
        </row>
        <row r="4032">
          <cell r="B4032" t="str">
            <v>Pinacolone</v>
          </cell>
        </row>
        <row r="4033">
          <cell r="B4033" t="str">
            <v>Pindolol</v>
          </cell>
        </row>
        <row r="4034">
          <cell r="B4034" t="str">
            <v>Pioglitazone</v>
          </cell>
        </row>
        <row r="4035">
          <cell r="B4035" t="str">
            <v>Piperidine, 1-(1-phenylcyclohexyl)-, hydrochloride</v>
          </cell>
        </row>
        <row r="4036">
          <cell r="B4036" t="str">
            <v>Piperonyl butoxide</v>
          </cell>
        </row>
        <row r="4037">
          <cell r="B4037" t="str">
            <v>Piperonyl Sulfoxide</v>
          </cell>
        </row>
        <row r="4038">
          <cell r="B4038" t="str">
            <v>Pirimiphos-methyl</v>
          </cell>
        </row>
        <row r="4039">
          <cell r="B4039" t="str">
            <v>Plankton</v>
          </cell>
        </row>
        <row r="4040">
          <cell r="B4040" t="str">
            <v>Plant height (Above water)</v>
          </cell>
        </row>
        <row r="4041">
          <cell r="B4041" t="str">
            <v>Plant height (Total)</v>
          </cell>
        </row>
        <row r="4042">
          <cell r="B4042" t="str">
            <v>Plastic limit</v>
          </cell>
        </row>
        <row r="4043">
          <cell r="B4043" t="str">
            <v>Plasticity index</v>
          </cell>
        </row>
        <row r="4044">
          <cell r="B4044" t="str">
            <v>Platinum</v>
          </cell>
        </row>
        <row r="4045">
          <cell r="B4045" t="str">
            <v>Plutonium</v>
          </cell>
        </row>
        <row r="4046">
          <cell r="B4046" t="str">
            <v>Plutonium-238</v>
          </cell>
        </row>
        <row r="4047">
          <cell r="B4047" t="str">
            <v>Plutonium-239</v>
          </cell>
        </row>
        <row r="4048">
          <cell r="B4048" t="str">
            <v>Plutonium-239 and/or plutonium-240</v>
          </cell>
        </row>
        <row r="4049">
          <cell r="B4049" t="str">
            <v>Point Source Pollution - Outfall Pipe Discharging (Y/N)</v>
          </cell>
        </row>
        <row r="4050">
          <cell r="B4050" t="str">
            <v>Point Source Pollution - Outfall Pipe Present (Y/N)</v>
          </cell>
        </row>
        <row r="4051">
          <cell r="B4051" t="str">
            <v>Polonium-210</v>
          </cell>
        </row>
        <row r="4052">
          <cell r="B4052" t="str">
            <v>Polybrominated biphenyls</v>
          </cell>
        </row>
        <row r="4053">
          <cell r="B4053" t="str">
            <v>Polybrominated diphenyl ethers</v>
          </cell>
        </row>
        <row r="4054">
          <cell r="B4054" t="str">
            <v>Polychlorinated biphenyls</v>
          </cell>
        </row>
        <row r="4055">
          <cell r="B4055" t="str">
            <v>Polychlorinated terphenyls</v>
          </cell>
        </row>
        <row r="4056">
          <cell r="B4056" t="str">
            <v>Polycyclic aromatic hydrocarbons</v>
          </cell>
        </row>
        <row r="4057">
          <cell r="B4057" t="str">
            <v>Polycyclic aromatic hydrocarbons as benzo[a]pyrene TEQ</v>
          </cell>
        </row>
        <row r="4058">
          <cell r="B4058" t="str">
            <v>Polycyclic aromatic hydrocarbons, high molecular weight</v>
          </cell>
        </row>
        <row r="4059">
          <cell r="B4059" t="str">
            <v>Polycyclic aromatic hydrocarbons, low molecular weight</v>
          </cell>
        </row>
        <row r="4060">
          <cell r="B4060" t="str">
            <v>Polyethylene</v>
          </cell>
        </row>
        <row r="4061">
          <cell r="B4061" t="str">
            <v>Polyethylene glycol mono-tert-butylphenyl ether</v>
          </cell>
        </row>
        <row r="4062">
          <cell r="B4062" t="str">
            <v>Polymyxin</v>
          </cell>
        </row>
        <row r="4063">
          <cell r="B4063" t="str">
            <v>Polyphosphate</v>
          </cell>
        </row>
        <row r="4064">
          <cell r="B4064" t="str">
            <v>Polypropylene</v>
          </cell>
        </row>
        <row r="4065">
          <cell r="B4065" t="str">
            <v>Polystyrene</v>
          </cell>
        </row>
        <row r="4066">
          <cell r="B4066" t="str">
            <v>Pool Count</v>
          </cell>
        </row>
        <row r="4067">
          <cell r="B4067" t="str">
            <v>Pool Depth</v>
          </cell>
        </row>
        <row r="4068">
          <cell r="B4068" t="str">
            <v>Pool Length</v>
          </cell>
        </row>
        <row r="4069">
          <cell r="B4069" t="str">
            <v>Pool Substrate</v>
          </cell>
        </row>
        <row r="4070">
          <cell r="B4070" t="str">
            <v>Population diversity, fish, # of species</v>
          </cell>
        </row>
        <row r="4071">
          <cell r="B4071" t="str">
            <v>Population diversity, macroinvertebrates, # of species</v>
          </cell>
        </row>
        <row r="4072">
          <cell r="B4072" t="str">
            <v>Population diversity, phytoplankton, # of species</v>
          </cell>
        </row>
        <row r="4073">
          <cell r="B4073" t="str">
            <v>Population diversity, zooplankton, # of species</v>
          </cell>
        </row>
        <row r="4074">
          <cell r="B4074" t="str">
            <v>Potassium</v>
          </cell>
        </row>
        <row r="4075">
          <cell r="B4075" t="str">
            <v>Potassium bisulfate</v>
          </cell>
        </row>
        <row r="4076">
          <cell r="B4076" t="str">
            <v>Potassium bitartrate</v>
          </cell>
        </row>
        <row r="4077">
          <cell r="B4077" t="str">
            <v>Potassium glycolate</v>
          </cell>
        </row>
        <row r="4078">
          <cell r="B4078" t="str">
            <v>Potassium permanganate</v>
          </cell>
        </row>
        <row r="4079">
          <cell r="B4079" t="str">
            <v>Potassium sulfate</v>
          </cell>
        </row>
        <row r="4080">
          <cell r="B4080" t="str">
            <v>Potassium-40</v>
          </cell>
        </row>
        <row r="4081">
          <cell r="B4081" t="str">
            <v>Power plant load</v>
          </cell>
        </row>
        <row r="4082">
          <cell r="B4082" t="str">
            <v>Power plant production</v>
          </cell>
        </row>
        <row r="4083">
          <cell r="B4083" t="str">
            <v>Power, stream</v>
          </cell>
        </row>
        <row r="4084">
          <cell r="B4084" t="str">
            <v>Prallethrin</v>
          </cell>
        </row>
        <row r="4085">
          <cell r="B4085" t="str">
            <v>Praseodymium</v>
          </cell>
        </row>
        <row r="4086">
          <cell r="B4086" t="str">
            <v>Pravastatin</v>
          </cell>
        </row>
        <row r="4087">
          <cell r="B4087" t="str">
            <v>Prazepam</v>
          </cell>
        </row>
        <row r="4088">
          <cell r="B4088" t="str">
            <v>Precipitation</v>
          </cell>
        </row>
        <row r="4089">
          <cell r="B4089" t="str">
            <v>Precipitation 24hr prior to monitoring event (choice list)</v>
          </cell>
        </row>
        <row r="4090">
          <cell r="B4090" t="str">
            <v>Precipitation 24hr prior to monitoring event amount</v>
          </cell>
        </row>
        <row r="4091">
          <cell r="B4091" t="str">
            <v>Precipitation 48hr prior to monitoring event (choice list)</v>
          </cell>
        </row>
        <row r="4092">
          <cell r="B4092" t="str">
            <v>Precipitation 48hr prior to monitoring event amount</v>
          </cell>
        </row>
        <row r="4093">
          <cell r="B4093" t="str">
            <v>Precipitation during activity (choice list)</v>
          </cell>
        </row>
        <row r="4094">
          <cell r="B4094" t="str">
            <v>Precipitation event duration</v>
          </cell>
        </row>
        <row r="4095">
          <cell r="B4095" t="str">
            <v>Precipitation, time since event</v>
          </cell>
        </row>
        <row r="4096">
          <cell r="B4096" t="str">
            <v>Prednisolone</v>
          </cell>
        </row>
        <row r="4097">
          <cell r="B4097" t="str">
            <v>Prednisone</v>
          </cell>
        </row>
        <row r="4098">
          <cell r="B4098" t="str">
            <v>Pregabalin</v>
          </cell>
        </row>
        <row r="4099">
          <cell r="B4099" t="str">
            <v>Pregna-1,4-diene-3,20-dione, 11,17,21-trihydroxy-6-methyl-, (6.alpha.,11.beta.)-</v>
          </cell>
        </row>
        <row r="4100">
          <cell r="B4100" t="str">
            <v>Pressure</v>
          </cell>
        </row>
        <row r="4101">
          <cell r="B4101" t="str">
            <v>Primary productivity</v>
          </cell>
        </row>
        <row r="4102">
          <cell r="B4102" t="str">
            <v>Primary/ Secondary surrounding landuse (choice list)</v>
          </cell>
        </row>
        <row r="4103">
          <cell r="B4103" t="str">
            <v>Primidone</v>
          </cell>
        </row>
        <row r="4104">
          <cell r="B4104" t="str">
            <v>Pristane</v>
          </cell>
        </row>
        <row r="4105">
          <cell r="B4105" t="str">
            <v>Pristane/Phytane Ratio</v>
          </cell>
        </row>
        <row r="4106">
          <cell r="B4106" t="str">
            <v>Prodiamine</v>
          </cell>
        </row>
        <row r="4107">
          <cell r="B4107" t="str">
            <v>Productivity, Bacterial Carbon Production</v>
          </cell>
        </row>
        <row r="4108">
          <cell r="B4108" t="str">
            <v>Productivity, photosynthetic rate, carbon production</v>
          </cell>
        </row>
        <row r="4109">
          <cell r="B4109" t="str">
            <v>Profenofos</v>
          </cell>
        </row>
        <row r="4110">
          <cell r="B4110" t="str">
            <v>Profluralin</v>
          </cell>
        </row>
        <row r="4111">
          <cell r="B4111" t="str">
            <v>Progesterone</v>
          </cell>
        </row>
        <row r="4112">
          <cell r="B4112" t="str">
            <v>Progesterone-13C3</v>
          </cell>
        </row>
        <row r="4113">
          <cell r="B4113" t="str">
            <v>Progesterone-d9</v>
          </cell>
        </row>
        <row r="4114">
          <cell r="B4114" t="str">
            <v>Promethazine</v>
          </cell>
        </row>
        <row r="4115">
          <cell r="B4115" t="str">
            <v>Promethazine-d4</v>
          </cell>
        </row>
        <row r="4116">
          <cell r="B4116" t="str">
            <v>Promethium-147</v>
          </cell>
        </row>
        <row r="4117">
          <cell r="B4117" t="str">
            <v>Prometon</v>
          </cell>
        </row>
        <row r="4118">
          <cell r="B4118" t="str">
            <v>Prometryn</v>
          </cell>
        </row>
        <row r="4119">
          <cell r="B4119" t="str">
            <v>Pronamide</v>
          </cell>
        </row>
        <row r="4120">
          <cell r="B4120" t="str">
            <v>Propachlor</v>
          </cell>
        </row>
        <row r="4121">
          <cell r="B4121" t="str">
            <v>Propachlor ESA</v>
          </cell>
        </row>
        <row r="4122">
          <cell r="B4122" t="str">
            <v>Propachlor OA</v>
          </cell>
        </row>
        <row r="4123">
          <cell r="B4123" t="str">
            <v>Propane</v>
          </cell>
        </row>
        <row r="4124">
          <cell r="B4124" t="str">
            <v>Propane-1-thiol</v>
          </cell>
        </row>
        <row r="4125">
          <cell r="B4125" t="str">
            <v>Propanenitrile</v>
          </cell>
        </row>
        <row r="4126">
          <cell r="B4126" t="str">
            <v>Propanil</v>
          </cell>
        </row>
        <row r="4127">
          <cell r="B4127" t="str">
            <v>Propanoic Acid, 2-Oxo-</v>
          </cell>
        </row>
        <row r="4128">
          <cell r="B4128" t="str">
            <v>Propargite</v>
          </cell>
        </row>
        <row r="4129">
          <cell r="B4129" t="str">
            <v>Propargyl alcohol</v>
          </cell>
        </row>
        <row r="4130">
          <cell r="B4130" t="str">
            <v>Propazine</v>
          </cell>
        </row>
        <row r="4131">
          <cell r="B4131" t="str">
            <v>Propetamphos</v>
          </cell>
        </row>
        <row r="4132">
          <cell r="B4132" t="str">
            <v>Propham</v>
          </cell>
        </row>
        <row r="4133">
          <cell r="B4133" t="str">
            <v>Propiconazole</v>
          </cell>
        </row>
        <row r="4134">
          <cell r="B4134" t="str">
            <v>Propiconazole isomer a</v>
          </cell>
        </row>
        <row r="4135">
          <cell r="B4135" t="str">
            <v>Propiconazole isomer b</v>
          </cell>
        </row>
        <row r="4136">
          <cell r="B4136" t="str">
            <v>Propionaldehyde</v>
          </cell>
        </row>
        <row r="4137">
          <cell r="B4137" t="str">
            <v>Propionic acid</v>
          </cell>
        </row>
        <row r="4138">
          <cell r="B4138" t="str">
            <v>Propoxur</v>
          </cell>
        </row>
        <row r="4139">
          <cell r="B4139" t="str">
            <v>Propoxycarbazone</v>
          </cell>
        </row>
        <row r="4140">
          <cell r="B4140" t="str">
            <v>Propoxycarbazone-sodium</v>
          </cell>
        </row>
        <row r="4141">
          <cell r="B4141" t="str">
            <v>Propoxyphene</v>
          </cell>
        </row>
        <row r="4142">
          <cell r="B4142" t="str">
            <v>Propoxyphene-d5</v>
          </cell>
        </row>
        <row r="4143">
          <cell r="B4143" t="str">
            <v>Propranol</v>
          </cell>
        </row>
        <row r="4144">
          <cell r="B4144" t="str">
            <v>Propranolol-d7</v>
          </cell>
        </row>
        <row r="4145">
          <cell r="B4145" t="str">
            <v>Propyl acetate</v>
          </cell>
        </row>
        <row r="4146">
          <cell r="B4146" t="str">
            <v>Propyl ether</v>
          </cell>
        </row>
        <row r="4147">
          <cell r="B4147" t="str">
            <v>Propylamine</v>
          </cell>
        </row>
        <row r="4148">
          <cell r="B4148" t="str">
            <v>Propylene</v>
          </cell>
        </row>
        <row r="4149">
          <cell r="B4149" t="str">
            <v>Propylene glycol</v>
          </cell>
        </row>
        <row r="4150">
          <cell r="B4150" t="str">
            <v>Propylene glycol allyl ether</v>
          </cell>
        </row>
        <row r="4151">
          <cell r="B4151" t="str">
            <v>Propylene oxide</v>
          </cell>
        </row>
        <row r="4152">
          <cell r="B4152" t="str">
            <v>Propylparaben</v>
          </cell>
        </row>
        <row r="4153">
          <cell r="B4153" t="str">
            <v>Propylthiouracil</v>
          </cell>
        </row>
        <row r="4154">
          <cell r="B4154" t="str">
            <v>Propyzamide</v>
          </cell>
        </row>
        <row r="4155">
          <cell r="B4155" t="str">
            <v>Prosulfuron</v>
          </cell>
        </row>
        <row r="4156">
          <cell r="B4156" t="str">
            <v>Protactinium-231</v>
          </cell>
        </row>
        <row r="4157">
          <cell r="B4157" t="str">
            <v>Protactinium-233</v>
          </cell>
        </row>
        <row r="4158">
          <cell r="B4158" t="str">
            <v>Protactinium-234</v>
          </cell>
        </row>
        <row r="4159">
          <cell r="B4159" t="str">
            <v>Protactinium-234m</v>
          </cell>
        </row>
        <row r="4160">
          <cell r="B4160" t="str">
            <v>Prothiofos</v>
          </cell>
        </row>
        <row r="4161">
          <cell r="B4161" t="str">
            <v>Protriptyline</v>
          </cell>
        </row>
        <row r="4162">
          <cell r="B4162" t="str">
            <v>Prunetin</v>
          </cell>
        </row>
        <row r="4163">
          <cell r="B4163" t="str">
            <v>Pseudoephedrine-d3</v>
          </cell>
        </row>
        <row r="4164">
          <cell r="B4164" t="str">
            <v>Pseudoephedrine/Ephedrine mix</v>
          </cell>
        </row>
        <row r="4165">
          <cell r="B4165" t="str">
            <v>Pseudomonas</v>
          </cell>
        </row>
        <row r="4166">
          <cell r="B4166" t="str">
            <v>Pseudomonas cepacia type Wisconsin</v>
          </cell>
        </row>
        <row r="4167">
          <cell r="B4167" t="str">
            <v>Pseudomonas fluorescens</v>
          </cell>
        </row>
        <row r="4168">
          <cell r="B4168" t="str">
            <v>Pseudomonas fluorescens 112-12, (MON 11740)</v>
          </cell>
        </row>
        <row r="4169">
          <cell r="B4169" t="str">
            <v>Pseudomonas fluorescens 112-12, (MON 11750)</v>
          </cell>
        </row>
        <row r="4170">
          <cell r="B4170" t="str">
            <v>Pseudomonas fluorescens 112-12, (MON 11760)</v>
          </cell>
        </row>
        <row r="4171">
          <cell r="B4171" t="str">
            <v>Pseudomonas fluorescens NCIB 12089</v>
          </cell>
        </row>
        <row r="4172">
          <cell r="B4172" t="str">
            <v>Pseudomonas fluorescens PS 3732-3-7, (MON 11710)</v>
          </cell>
        </row>
        <row r="4173">
          <cell r="B4173" t="str">
            <v>Pseudomonas fluorescens PS 3732-3-7, (MON 11720)</v>
          </cell>
        </row>
        <row r="4174">
          <cell r="B4174" t="str">
            <v>Pseudomonas fluorescens PS 3732-3-7, (MON 11730)</v>
          </cell>
        </row>
        <row r="4175">
          <cell r="B4175" t="str">
            <v>Pseudomonas syringae 742RS***retired***use Pseudomonas</v>
          </cell>
        </row>
        <row r="4176">
          <cell r="B4176" t="str">
            <v>psi,psi-Carotene, 7,7,8,8,11,11,12,12,15,15-decahydro-</v>
          </cell>
        </row>
        <row r="4177">
          <cell r="B4177" t="str">
            <v>Pump efficiency</v>
          </cell>
        </row>
        <row r="4178">
          <cell r="B4178" t="str">
            <v>Pump hours</v>
          </cell>
        </row>
        <row r="4179">
          <cell r="B4179" t="str">
            <v>Pump pressure head</v>
          </cell>
        </row>
        <row r="4180">
          <cell r="B4180" t="str">
            <v>Pumping head</v>
          </cell>
        </row>
        <row r="4181">
          <cell r="B4181" t="str">
            <v>Pumping rate</v>
          </cell>
        </row>
        <row r="4182">
          <cell r="B4182" t="str">
            <v>Purge Volume</v>
          </cell>
        </row>
        <row r="4183">
          <cell r="B4183" t="str">
            <v>Pymetrozine</v>
          </cell>
        </row>
        <row r="4184">
          <cell r="B4184" t="str">
            <v>Pyraclostrobin</v>
          </cell>
        </row>
        <row r="4185">
          <cell r="B4185" t="str">
            <v>Pyraflufen-ethyl</v>
          </cell>
        </row>
        <row r="4186">
          <cell r="B4186" t="str">
            <v>Pyrasulfotole</v>
          </cell>
        </row>
        <row r="4187">
          <cell r="B4187" t="str">
            <v>Pyrasulfotole Technical</v>
          </cell>
        </row>
        <row r="4188">
          <cell r="B4188" t="str">
            <v>Pyrazine, 2-methoxy-5-methyl-</v>
          </cell>
        </row>
        <row r="4189">
          <cell r="B4189" t="str">
            <v>Pyrazon</v>
          </cell>
        </row>
        <row r="4190">
          <cell r="B4190" t="str">
            <v>Pyrene</v>
          </cell>
        </row>
        <row r="4191">
          <cell r="B4191" t="str">
            <v>Pyrene-d10</v>
          </cell>
        </row>
        <row r="4192">
          <cell r="B4192" t="str">
            <v>Pyrethrin I</v>
          </cell>
        </row>
        <row r="4193">
          <cell r="B4193" t="str">
            <v>Pyrethrin II</v>
          </cell>
        </row>
        <row r="4194">
          <cell r="B4194" t="str">
            <v>Pyrethrins</v>
          </cell>
        </row>
        <row r="4195">
          <cell r="B4195" t="str">
            <v>Pyridine</v>
          </cell>
        </row>
        <row r="4196">
          <cell r="B4196" t="str">
            <v>Pyriproxyfen</v>
          </cell>
        </row>
        <row r="4197">
          <cell r="B4197" t="str">
            <v>Pyrite</v>
          </cell>
        </row>
        <row r="4198">
          <cell r="B4198" t="str">
            <v>Pyrithiobac Sodium</v>
          </cell>
        </row>
        <row r="4199">
          <cell r="B4199" t="str">
            <v>Pyrogallol</v>
          </cell>
        </row>
        <row r="4200">
          <cell r="B4200" t="str">
            <v>Pyroxasulfone</v>
          </cell>
        </row>
        <row r="4201">
          <cell r="B4201" t="str">
            <v>Pyroxsulam</v>
          </cell>
        </row>
        <row r="4202">
          <cell r="B4202" t="str">
            <v>Quetiapine fumarate</v>
          </cell>
        </row>
        <row r="4203">
          <cell r="B4203" t="str">
            <v>Quinclorac</v>
          </cell>
        </row>
        <row r="4204">
          <cell r="B4204" t="str">
            <v>Quinine</v>
          </cell>
        </row>
        <row r="4205">
          <cell r="B4205" t="str">
            <v>Quinoline</v>
          </cell>
        </row>
        <row r="4206">
          <cell r="B4206" t="str">
            <v>Quinoline, 2-methyl-</v>
          </cell>
        </row>
        <row r="4207">
          <cell r="B4207" t="str">
            <v>Quinone</v>
          </cell>
        </row>
        <row r="4208">
          <cell r="B4208" t="str">
            <v>Radioactivity, gross</v>
          </cell>
        </row>
        <row r="4209">
          <cell r="B4209" t="str">
            <v>Radium</v>
          </cell>
        </row>
        <row r="4210">
          <cell r="B4210" t="str">
            <v>Radium isotopes, alpha emitting</v>
          </cell>
        </row>
        <row r="4211">
          <cell r="B4211" t="str">
            <v>Radium-223</v>
          </cell>
        </row>
        <row r="4212">
          <cell r="B4212" t="str">
            <v>Radium-224</v>
          </cell>
        </row>
        <row r="4213">
          <cell r="B4213" t="str">
            <v>Radium-226</v>
          </cell>
        </row>
        <row r="4214">
          <cell r="B4214" t="str">
            <v>Radium-226/228</v>
          </cell>
        </row>
        <row r="4215">
          <cell r="B4215" t="str">
            <v>Radium-228</v>
          </cell>
        </row>
        <row r="4216">
          <cell r="B4216" t="str">
            <v>Radon-219</v>
          </cell>
        </row>
        <row r="4217">
          <cell r="B4217" t="str">
            <v>Radon-222</v>
          </cell>
        </row>
        <row r="4218">
          <cell r="B4218" t="str">
            <v>Raloxifene</v>
          </cell>
        </row>
        <row r="4219">
          <cell r="B4219" t="str">
            <v>Ranitidine</v>
          </cell>
        </row>
        <row r="4220">
          <cell r="B4220" t="str">
            <v>Rank Sum</v>
          </cell>
        </row>
        <row r="4221">
          <cell r="B4221" t="str">
            <v>RBP Bank Stability, Left (choice list)</v>
          </cell>
        </row>
        <row r="4222">
          <cell r="B4222" t="str">
            <v>RBP Bank Stability, Right (choice list)</v>
          </cell>
        </row>
        <row r="4223">
          <cell r="B4223" t="str">
            <v>RBP Bank Stability, Sum of L/R Bank Scores (choice list)</v>
          </cell>
        </row>
        <row r="4224">
          <cell r="B4224" t="str">
            <v>RBP Bank Vegetative Protection, Left (choice list)</v>
          </cell>
        </row>
        <row r="4225">
          <cell r="B4225" t="str">
            <v>RBP Bank Vegetative Protection, Right (choice list)</v>
          </cell>
        </row>
        <row r="4226">
          <cell r="B4226" t="str">
            <v>RBP Bank Vegetative Protection, Sum of L/R Bank Scores (choice list)</v>
          </cell>
        </row>
        <row r="4227">
          <cell r="B4227" t="str">
            <v>RBP Bank Vegetative Stability, Left (choice list)</v>
          </cell>
        </row>
        <row r="4228">
          <cell r="B4228" t="str">
            <v>RBP Bank Vegetative Stability, Right (choice list)</v>
          </cell>
        </row>
        <row r="4229">
          <cell r="B4229" t="str">
            <v>RBP Bottom Substrate (choice list)</v>
          </cell>
        </row>
        <row r="4230">
          <cell r="B4230" t="str">
            <v>RBP Canopy Cover (choice list)</v>
          </cell>
        </row>
        <row r="4231">
          <cell r="B4231" t="str">
            <v>RBP Channel Alteration (choice list)</v>
          </cell>
        </row>
        <row r="4232">
          <cell r="B4232" t="str">
            <v>RBP Channel Flow Status (choice list)</v>
          </cell>
        </row>
        <row r="4233">
          <cell r="B4233" t="str">
            <v>RBP Channel Sinuosity (choice list)</v>
          </cell>
        </row>
        <row r="4234">
          <cell r="B4234" t="str">
            <v>RBP Channelized Y/N (choice list)</v>
          </cell>
        </row>
        <row r="4235">
          <cell r="B4235" t="str">
            <v>RBP Embeddedness (choice list)</v>
          </cell>
        </row>
        <row r="4236">
          <cell r="B4236" t="str">
            <v>RBP Epifaunal Substrate (choice list)</v>
          </cell>
        </row>
        <row r="4237">
          <cell r="B4237" t="str">
            <v>RBP Frequency of Riffles (choice list)</v>
          </cell>
        </row>
        <row r="4238">
          <cell r="B4238" t="str">
            <v>RBP High water mark</v>
          </cell>
        </row>
        <row r="4239">
          <cell r="B4239" t="str">
            <v>RBP Instream Cover (choice list)</v>
          </cell>
        </row>
        <row r="4240">
          <cell r="B4240" t="str">
            <v>RBP Local Watershed Erosion (choice list)</v>
          </cell>
        </row>
        <row r="4241">
          <cell r="B4241" t="str">
            <v>RBP Local Watershed NPS Pollution (choice list)</v>
          </cell>
        </row>
        <row r="4242">
          <cell r="B4242" t="str">
            <v>RBP Pool Substrate (choice list)</v>
          </cell>
        </row>
        <row r="4243">
          <cell r="B4243" t="str">
            <v>RBP Pool Variability (choice list)</v>
          </cell>
        </row>
        <row r="4244">
          <cell r="B4244" t="str">
            <v>RBP Predominant Surrounding Land Use (choice list)</v>
          </cell>
        </row>
        <row r="4245">
          <cell r="B4245" t="str">
            <v>RBP Riparian Vegetative Zone Width, Sum of L/R Bank Scores (choice list)</v>
          </cell>
        </row>
        <row r="4246">
          <cell r="B4246" t="str">
            <v>RBP Sediment Deposition (choice list)</v>
          </cell>
        </row>
        <row r="4247">
          <cell r="B4247" t="str">
            <v>RBP Sediment Odors (choice list)</v>
          </cell>
        </row>
        <row r="4248">
          <cell r="B4248" t="str">
            <v>RBP Sediment Oils (choice list)</v>
          </cell>
        </row>
        <row r="4249">
          <cell r="B4249" t="str">
            <v>RBP Stream depth - pool</v>
          </cell>
        </row>
        <row r="4250">
          <cell r="B4250" t="str">
            <v>RBP Stream Depth - Riffle</v>
          </cell>
        </row>
        <row r="4251">
          <cell r="B4251" t="str">
            <v>RBP Stream Depth - Run</v>
          </cell>
        </row>
        <row r="4252">
          <cell r="B4252" t="str">
            <v>RBP Stream Type (choice list)</v>
          </cell>
        </row>
        <row r="4253">
          <cell r="B4253" t="str">
            <v>RBP Stream Velocity</v>
          </cell>
        </row>
        <row r="4254">
          <cell r="B4254" t="str">
            <v>RBP Stream width</v>
          </cell>
        </row>
        <row r="4255">
          <cell r="B4255" t="str">
            <v>RBP Substrate - Bedrock</v>
          </cell>
        </row>
        <row r="4256">
          <cell r="B4256" t="str">
            <v>RBP Substrate - Boulders &gt;256 mm</v>
          </cell>
        </row>
        <row r="4257">
          <cell r="B4257" t="str">
            <v>RBP Substrate - Cobbles 64-256 mm</v>
          </cell>
        </row>
        <row r="4258">
          <cell r="B4258" t="str">
            <v>RBP Substrate - Detritus - Coarse Particulate</v>
          </cell>
        </row>
        <row r="4259">
          <cell r="B4259" t="str">
            <v>RBP Substrate - Gravel 2-64 mm</v>
          </cell>
        </row>
        <row r="4260">
          <cell r="B4260" t="str">
            <v>RBP Substrate - Marl - Gray, Shell Fragments</v>
          </cell>
        </row>
        <row r="4261">
          <cell r="B4261" t="str">
            <v>RBP Substrate - Muck/Mud - Very Fine Particles</v>
          </cell>
        </row>
        <row r="4262">
          <cell r="B4262" t="str">
            <v>RBP Substrate - Sand 0.06-2.0 mm</v>
          </cell>
        </row>
        <row r="4263">
          <cell r="B4263" t="str">
            <v>RBP Substrate - Silt 0.004-0.06 mm</v>
          </cell>
        </row>
        <row r="4264">
          <cell r="B4264" t="str">
            <v>RBP Total score</v>
          </cell>
        </row>
        <row r="4265">
          <cell r="B4265" t="str">
            <v>RBP Turbidity Code (choice list)</v>
          </cell>
        </row>
        <row r="4266">
          <cell r="B4266" t="str">
            <v>RBP Undersides of Loose Stones Black Y/N (choice list)</v>
          </cell>
        </row>
        <row r="4267">
          <cell r="B4267" t="str">
            <v>RBP Water Odors (choice list)</v>
          </cell>
        </row>
        <row r="4268">
          <cell r="B4268" t="str">
            <v>RBP Water Surface Oils (choice list)</v>
          </cell>
        </row>
        <row r="4269">
          <cell r="B4269" t="str">
            <v>RBP2, Aquatic Vegetation, Dominant Type &amp; Species (choice list)</v>
          </cell>
        </row>
        <row r="4270">
          <cell r="B4270" t="str">
            <v>RBP2, Aquatic vegetation, portion of reach with AV (%)</v>
          </cell>
        </row>
        <row r="4271">
          <cell r="B4271" t="str">
            <v>RBP2, Habitat type, bedrock (%)</v>
          </cell>
        </row>
        <row r="4272">
          <cell r="B4272" t="str">
            <v>RBP2, Habitat type, canopy (%)</v>
          </cell>
        </row>
        <row r="4273">
          <cell r="B4273" t="str">
            <v>RBP2, Habitat type, general comments</v>
          </cell>
        </row>
        <row r="4274">
          <cell r="B4274" t="str">
            <v>RBP2, Habitat type, gravel-cobble (%)</v>
          </cell>
        </row>
        <row r="4275">
          <cell r="B4275" t="str">
            <v>RBP2, Habitat type, large woody debris (%)</v>
          </cell>
        </row>
        <row r="4276">
          <cell r="B4276" t="str">
            <v>RBP2, Habitat type, other (%)</v>
          </cell>
        </row>
        <row r="4277">
          <cell r="B4277" t="str">
            <v>RBP2, Habitat type, plants, roots (%)</v>
          </cell>
        </row>
        <row r="4278">
          <cell r="B4278" t="str">
            <v>RBP2, Habitat type, pools (%)</v>
          </cell>
        </row>
        <row r="4279">
          <cell r="B4279" t="str">
            <v>RBP2, Habitat type, riffle (%)</v>
          </cell>
        </row>
        <row r="4280">
          <cell r="B4280" t="str">
            <v>RBP2, Habitat type, run (%)</v>
          </cell>
        </row>
        <row r="4281">
          <cell r="B4281" t="str">
            <v>RBP2, Habitat type, sand (%)</v>
          </cell>
        </row>
        <row r="4282">
          <cell r="B4282" t="str">
            <v>RBP2, Habitat type, sand-silt-mud-muck (%)</v>
          </cell>
        </row>
        <row r="4283">
          <cell r="B4283" t="str">
            <v>RBP2, Habitat type, small woody debris (%)</v>
          </cell>
        </row>
        <row r="4284">
          <cell r="B4284" t="str">
            <v>RBP2, Habitat type, snags (%)</v>
          </cell>
        </row>
        <row r="4285">
          <cell r="B4285" t="str">
            <v>RBP2, Habitat type, submerged macrophytes (%)</v>
          </cell>
        </row>
        <row r="4286">
          <cell r="B4286" t="str">
            <v>RBP2, Habitat type, vegetated banks (%)</v>
          </cell>
        </row>
        <row r="4287">
          <cell r="B4287" t="str">
            <v>RBP2, High G, Bank Stability, Left Bank (choice list)</v>
          </cell>
        </row>
        <row r="4288">
          <cell r="B4288" t="str">
            <v>RBP2, High G, Bank Stability, Right Bank (choice list)</v>
          </cell>
        </row>
        <row r="4289">
          <cell r="B4289" t="str">
            <v>RBP2, High G, Channel Alteration (choice list)</v>
          </cell>
        </row>
        <row r="4290">
          <cell r="B4290" t="str">
            <v>RBP2, High G, Channel Flow Status (choice list)</v>
          </cell>
        </row>
        <row r="4291">
          <cell r="B4291" t="str">
            <v>RBP2, High G, Embeddedness (choice list)</v>
          </cell>
        </row>
        <row r="4292">
          <cell r="B4292" t="str">
            <v>RBP2, High G, Epifaunal Substrate/Available Cover (choice list)</v>
          </cell>
        </row>
        <row r="4293">
          <cell r="B4293" t="str">
            <v>RBP2, High G, Frequency of Riffles (or bends) (choice list)</v>
          </cell>
        </row>
        <row r="4294">
          <cell r="B4294" t="str">
            <v>RBP2, High G, habitat assessment total rating</v>
          </cell>
        </row>
        <row r="4295">
          <cell r="B4295" t="str">
            <v>RBP2, High G, habitat assessment total score</v>
          </cell>
        </row>
        <row r="4296">
          <cell r="B4296" t="str">
            <v>RBP2, High G, Riparian Vegetative Zone Width, Left Bank (choice list)</v>
          </cell>
        </row>
        <row r="4297">
          <cell r="B4297" t="str">
            <v>RBP2, High G, Riparian Vegetative Zone Width, Right Bank (choice list)</v>
          </cell>
        </row>
        <row r="4298">
          <cell r="B4298" t="str">
            <v>RBP2, High G, Sediment Deposition (choice list)</v>
          </cell>
        </row>
        <row r="4299">
          <cell r="B4299" t="str">
            <v>RBP2, High G, Vegetative Protection, Left Bank (choice list)</v>
          </cell>
        </row>
        <row r="4300">
          <cell r="B4300" t="str">
            <v>RBP2, High G, Vegetative Protection, Right Bank (choice list)</v>
          </cell>
        </row>
        <row r="4301">
          <cell r="B4301" t="str">
            <v>RBP2, High G, Velocity/Depth Regime (choice list)</v>
          </cell>
        </row>
        <row r="4302">
          <cell r="B4302" t="str">
            <v>RBP2, Instream Features, Canopy Cover (choice list)</v>
          </cell>
        </row>
        <row r="4303">
          <cell r="B4303" t="str">
            <v>RBP2, Instream Features, Channelized (Y/N) (choice list)</v>
          </cell>
        </row>
        <row r="4304">
          <cell r="B4304" t="str">
            <v>RBP2, Instream Features, Dam Present (Y/N) (choice list)</v>
          </cell>
        </row>
        <row r="4305">
          <cell r="B4305" t="str">
            <v>RBP2, Instream features, est. reach length</v>
          </cell>
        </row>
        <row r="4306">
          <cell r="B4306" t="str">
            <v>RBP2, Instream features, est. stream depth</v>
          </cell>
        </row>
        <row r="4307">
          <cell r="B4307" t="str">
            <v>RBP2, Instream features, est. stream width</v>
          </cell>
        </row>
        <row r="4308">
          <cell r="B4308" t="str">
            <v>RBP2, Instream features, high water mark</v>
          </cell>
        </row>
        <row r="4309">
          <cell r="B4309" t="str">
            <v>RBP2, Instream features, morphology, pools (%)</v>
          </cell>
        </row>
        <row r="4310">
          <cell r="B4310" t="str">
            <v>RBP2, Instream features, morphology, riffles (%)</v>
          </cell>
        </row>
        <row r="4311">
          <cell r="B4311" t="str">
            <v>RBP2, Instream features, morphology, run (%)</v>
          </cell>
        </row>
        <row r="4312">
          <cell r="B4312" t="str">
            <v>RBP2, Instream features, sampling reach area</v>
          </cell>
        </row>
        <row r="4313">
          <cell r="B4313" t="str">
            <v>RBP2, Instream features, surface velocity (at thalweg)</v>
          </cell>
        </row>
        <row r="4314">
          <cell r="B4314" t="str">
            <v>RBP2, Instream features, total reach area</v>
          </cell>
        </row>
        <row r="4315">
          <cell r="B4315" t="str">
            <v>RBP2, Large woody debris, density of LWD (LWD/reach area)</v>
          </cell>
        </row>
        <row r="4316">
          <cell r="B4316" t="str">
            <v>RBP2, Large woody debris, LWD (m2)</v>
          </cell>
        </row>
        <row r="4317">
          <cell r="B4317" t="str">
            <v>RBP2, Low G, Bank Stability, Left Bank (choice list)</v>
          </cell>
        </row>
        <row r="4318">
          <cell r="B4318" t="str">
            <v>RBP2, Low G, Bank Stability, Right Bank (choice list)</v>
          </cell>
        </row>
        <row r="4319">
          <cell r="B4319" t="str">
            <v>RBP2, Low G, Bank Stability, Sum of L/R Bank Scores (choice list)</v>
          </cell>
        </row>
        <row r="4320">
          <cell r="B4320" t="str">
            <v>RBP2, Low G, Channel Alteration (choice list)</v>
          </cell>
        </row>
        <row r="4321">
          <cell r="B4321" t="str">
            <v>RBP2, Low G, Channel Flow Status (choice list)</v>
          </cell>
        </row>
        <row r="4322">
          <cell r="B4322" t="str">
            <v>RBP2, Low G, Channel Sinuosity (choice list)</v>
          </cell>
        </row>
        <row r="4323">
          <cell r="B4323" t="str">
            <v>RBP2, Low G, Epifaunal Substrate/Available Cover (choice list)</v>
          </cell>
        </row>
        <row r="4324">
          <cell r="B4324" t="str">
            <v>RBP2, Low G, habitat assessment total rating</v>
          </cell>
        </row>
        <row r="4325">
          <cell r="B4325" t="str">
            <v>RBP2, Low G, habitat assessment total score</v>
          </cell>
        </row>
        <row r="4326">
          <cell r="B4326" t="str">
            <v>RBP2, Low G, Pool Substrate Characterization (choice list)</v>
          </cell>
        </row>
        <row r="4327">
          <cell r="B4327" t="str">
            <v>RBP2, Low G, Pool Variability (choice list)</v>
          </cell>
        </row>
        <row r="4328">
          <cell r="B4328" t="str">
            <v>RBP2, Low G, Riparian Veg. Zone Width, Sum of L/R Bank (choice list)</v>
          </cell>
        </row>
        <row r="4329">
          <cell r="B4329" t="str">
            <v>RBP2, Low G, Riparian Vegetative Zone Width, Left Bank (choice list)</v>
          </cell>
        </row>
        <row r="4330">
          <cell r="B4330" t="str">
            <v>RBP2, Low G, Riparian Vegetative Zone Width, Right Bank (choice list)</v>
          </cell>
        </row>
        <row r="4331">
          <cell r="B4331" t="str">
            <v>RBP2, Low G, Sediment Deposition (choice list)</v>
          </cell>
        </row>
        <row r="4332">
          <cell r="B4332" t="str">
            <v>RBP2, Low G, Vegetative Protection, Left Bank (choice list)</v>
          </cell>
        </row>
        <row r="4333">
          <cell r="B4333" t="str">
            <v>RBP2, Low G, Vegetative Protection, Right Bank (choice list)</v>
          </cell>
        </row>
        <row r="4334">
          <cell r="B4334" t="str">
            <v>RBP2, Low G, Vegetative Protection, Sum of L/R Bank Scores (choice list)</v>
          </cell>
        </row>
        <row r="4335">
          <cell r="B4335" t="str">
            <v>RBP2, Mid G, Bank Stability, Left Bank (choice list)</v>
          </cell>
        </row>
        <row r="4336">
          <cell r="B4336" t="str">
            <v>RBP2, Mid G, Bank Stability, Right Bank (choice list)</v>
          </cell>
        </row>
        <row r="4337">
          <cell r="B4337" t="str">
            <v>RBP2, Mid G, Channel Alteration (choice list)</v>
          </cell>
        </row>
        <row r="4338">
          <cell r="B4338" t="str">
            <v>RBP2, Mid G, Channel Flow Status (choice list)</v>
          </cell>
        </row>
        <row r="4339">
          <cell r="B4339" t="str">
            <v>RBP2, Mid G, Epifaunal Substrate/Available Cover (choice list)</v>
          </cell>
        </row>
        <row r="4340">
          <cell r="B4340" t="str">
            <v>RBP2, Mid G, Frequency of Riffles (choice list)</v>
          </cell>
        </row>
        <row r="4341">
          <cell r="B4341" t="str">
            <v>RBP2, Mid G, habitat assessment total score</v>
          </cell>
        </row>
        <row r="4342">
          <cell r="B4342" t="str">
            <v>RBP2, Mid G, Pool Substrate Characterization (choice list)</v>
          </cell>
        </row>
        <row r="4343">
          <cell r="B4343" t="str">
            <v>RBP2, Mid G, Riparian Vegetative Zone Width, Left Bank (choice list)</v>
          </cell>
        </row>
        <row r="4344">
          <cell r="B4344" t="str">
            <v>RBP2, Mid G, Riparian Vegetative Zone Width, Right Bank (choice list)</v>
          </cell>
        </row>
        <row r="4345">
          <cell r="B4345" t="str">
            <v>RBP2, Mid G, Sediment Deposition (choice list)</v>
          </cell>
        </row>
        <row r="4346">
          <cell r="B4346" t="str">
            <v>RBP2, Mid G, Vegetative Protection, Left Bank (choice list)</v>
          </cell>
        </row>
        <row r="4347">
          <cell r="B4347" t="str">
            <v>RBP2, Mid G, Vegetative Protection, Right Bank (choice list)</v>
          </cell>
        </row>
        <row r="4348">
          <cell r="B4348" t="str">
            <v>RBP2, Mid G, Velocity/Depth Regime (choice list)</v>
          </cell>
        </row>
        <row r="4349">
          <cell r="B4349" t="str">
            <v>RBP2, Riparian Vegetation, Dominant Species Present (choice list)</v>
          </cell>
        </row>
        <row r="4350">
          <cell r="B4350" t="str">
            <v>RBP2, Sediment/Substrate, Deposits (choice list)</v>
          </cell>
        </row>
        <row r="4351">
          <cell r="B4351" t="str">
            <v>RBP2, Sediment/Substrate, Embedded Stone Undersides Black (choice list)</v>
          </cell>
        </row>
        <row r="4352">
          <cell r="B4352" t="str">
            <v>RBP2, Sediment/Substrate, Odors (choice list)</v>
          </cell>
        </row>
        <row r="4353">
          <cell r="B4353" t="str">
            <v>RBP2, Sediment/Substrate, Oils (choice list)</v>
          </cell>
        </row>
        <row r="4354">
          <cell r="B4354" t="str">
            <v>RBP2, Stream character, catchment area</v>
          </cell>
        </row>
        <row r="4355">
          <cell r="B4355" t="str">
            <v>RBP2, Stream Character, Stream Origin (choice list)</v>
          </cell>
        </row>
        <row r="4356">
          <cell r="B4356" t="str">
            <v>RBP2, Stream Character, Stream Subsystem (choice list)</v>
          </cell>
        </row>
        <row r="4357">
          <cell r="B4357" t="str">
            <v>RBP2, Stream Character, Stream Type (choice list)</v>
          </cell>
        </row>
        <row r="4358">
          <cell r="B4358" t="str">
            <v>RBP2, Substrate, inorganic, bedrock</v>
          </cell>
        </row>
        <row r="4359">
          <cell r="B4359" t="str">
            <v>RBP2, Substrate, Inorganic, boulder, &gt;256 mm</v>
          </cell>
        </row>
        <row r="4360">
          <cell r="B4360" t="str">
            <v>RBP2, Substrate, inorganic, clay, &lt;0.004 mm</v>
          </cell>
        </row>
        <row r="4361">
          <cell r="B4361" t="str">
            <v>RBP2, Substrate, inorganic, cobble, 64-256 mm</v>
          </cell>
        </row>
        <row r="4362">
          <cell r="B4362" t="str">
            <v>RBP2, Substrate, inorganic, gravel, 2-64 mm</v>
          </cell>
        </row>
        <row r="4363">
          <cell r="B4363" t="str">
            <v>RBP2, Substrate, inorganic, sand, 0.06-2.0 mm</v>
          </cell>
        </row>
        <row r="4364">
          <cell r="B4364" t="str">
            <v>RBP2, Substrate, Inorganic, Silt, 0.004-0.06 mm</v>
          </cell>
        </row>
        <row r="4365">
          <cell r="B4365" t="str">
            <v>RBP2, Substrate, organic, detritus, sticks, wood, etc. (CPOM)</v>
          </cell>
        </row>
        <row r="4366">
          <cell r="B4366" t="str">
            <v>RBP2, Substrate, organic, marl, grey shell fragments</v>
          </cell>
        </row>
        <row r="4367">
          <cell r="B4367" t="str">
            <v>RBP2, Substrate, organic, muck-mud, black-fine (FPOM)</v>
          </cell>
        </row>
        <row r="4368">
          <cell r="B4368" t="str">
            <v>RBP2, Water Quality, Turbidity (choice list)</v>
          </cell>
        </row>
        <row r="4369">
          <cell r="B4369" t="str">
            <v>RBP2, Water Quality, Water Odors (choice list)</v>
          </cell>
        </row>
        <row r="4370">
          <cell r="B4370" t="str">
            <v>RBP2, Water Quality, Water Surface Oils (choice list)</v>
          </cell>
        </row>
        <row r="4371">
          <cell r="B4371" t="str">
            <v>RBP2, Watershed, Local Erosion (choice list)</v>
          </cell>
        </row>
        <row r="4372">
          <cell r="B4372" t="str">
            <v>RBP2, Watershed, Local NPS Pollution (choice list)</v>
          </cell>
        </row>
        <row r="4373">
          <cell r="B4373" t="str">
            <v>RBP2, Watershed, Predominant Surrounding Landuse (choice list)</v>
          </cell>
        </row>
        <row r="4374">
          <cell r="B4374" t="str">
            <v>RBP2, weather condition, general observation (text)</v>
          </cell>
        </row>
        <row r="4375">
          <cell r="B4375" t="str">
            <v>RBP2, Weather Condition, Heavy Rain in Last 7 Days, Y/N (choice list)</v>
          </cell>
        </row>
        <row r="4376">
          <cell r="B4376" t="str">
            <v>RBP2, Weather Condition, Now (choice list)</v>
          </cell>
        </row>
        <row r="4377">
          <cell r="B4377" t="str">
            <v>RBP2, Weather Condition, Past 24 Hours (choice list)</v>
          </cell>
        </row>
        <row r="4378">
          <cell r="B4378" t="str">
            <v>RBP3, Glide/Pool, Epifaunal Substrate (choice list)</v>
          </cell>
        </row>
        <row r="4379">
          <cell r="B4379" t="str">
            <v>RBP3, Glide/Pool, Instream Cover (choice list)</v>
          </cell>
        </row>
        <row r="4380">
          <cell r="B4380" t="str">
            <v>RBP3, Glide/Pool, Pool Substrate Characterization (choice list)</v>
          </cell>
        </row>
        <row r="4381">
          <cell r="B4381" t="str">
            <v>RBP3, Glide/Pool, Pool Variability (choice list)</v>
          </cell>
        </row>
        <row r="4382">
          <cell r="B4382" t="str">
            <v>RBP3, Glide/Pool, Sediment Deposition (choice list)</v>
          </cell>
        </row>
        <row r="4383">
          <cell r="B4383" t="str">
            <v>RBP3, Riffle/Run, Embeddedness (choice list)</v>
          </cell>
        </row>
        <row r="4384">
          <cell r="B4384" t="str">
            <v>RBP3, Riffle/Run, Epifaunal Substrate (choice list)</v>
          </cell>
        </row>
        <row r="4385">
          <cell r="B4385" t="str">
            <v>RBP3, Riffle/Run, Instream Cover (choice list)</v>
          </cell>
        </row>
        <row r="4386">
          <cell r="B4386" t="str">
            <v>RBP3, Riffle/Run, Sediment Deposition (choice list)</v>
          </cell>
        </row>
        <row r="4387">
          <cell r="B4387" t="str">
            <v>RBP3, Riffle/Run, Velocity/ Depth Regimes (choice list)</v>
          </cell>
        </row>
        <row r="4388">
          <cell r="B4388" t="str">
            <v>Refined used lubricating oils</v>
          </cell>
        </row>
        <row r="4389">
          <cell r="B4389" t="str">
            <v>Relative Air Temperature (choice list)</v>
          </cell>
        </row>
        <row r="4390">
          <cell r="B4390" t="str">
            <v>relative biovolume</v>
          </cell>
        </row>
        <row r="4391">
          <cell r="B4391" t="str">
            <v>Relative Density Species</v>
          </cell>
        </row>
        <row r="4392">
          <cell r="B4392" t="str">
            <v>relative entity density</v>
          </cell>
        </row>
        <row r="4393">
          <cell r="B4393" t="str">
            <v>Relative humidity</v>
          </cell>
        </row>
        <row r="4394">
          <cell r="B4394" t="str">
            <v>Reoxygenation constant</v>
          </cell>
        </row>
        <row r="4395">
          <cell r="B4395" t="str">
            <v>Reproduction</v>
          </cell>
        </row>
        <row r="4396">
          <cell r="B4396" t="str">
            <v>Reservoir volume</v>
          </cell>
        </row>
        <row r="4397">
          <cell r="B4397" t="str">
            <v>Residence/flushing time, waterbody</v>
          </cell>
        </row>
        <row r="4398">
          <cell r="B4398" t="str">
            <v>Residual Depth</v>
          </cell>
        </row>
        <row r="4399">
          <cell r="B4399" t="str">
            <v>Resistivity</v>
          </cell>
        </row>
        <row r="4400">
          <cell r="B4400" t="str">
            <v>Resmethrin</v>
          </cell>
        </row>
        <row r="4401">
          <cell r="B4401" t="str">
            <v>Resorcinol</v>
          </cell>
        </row>
        <row r="4402">
          <cell r="B4402" t="str">
            <v>Respiration</v>
          </cell>
        </row>
        <row r="4403">
          <cell r="B4403" t="str">
            <v>Respiration, planktonic</v>
          </cell>
        </row>
        <row r="4404">
          <cell r="B4404" t="str">
            <v>Retene</v>
          </cell>
        </row>
        <row r="4405">
          <cell r="B4405" t="str">
            <v>Rhenium</v>
          </cell>
        </row>
        <row r="4406">
          <cell r="B4406" t="str">
            <v>Rhodamine B</v>
          </cell>
        </row>
        <row r="4407">
          <cell r="B4407" t="str">
            <v>Rhodamine WT</v>
          </cell>
        </row>
        <row r="4408">
          <cell r="B4408" t="str">
            <v>Rhodamine WT (probe)</v>
          </cell>
        </row>
        <row r="4409">
          <cell r="B4409" t="str">
            <v>Rhodium</v>
          </cell>
        </row>
        <row r="4410">
          <cell r="B4410" t="str">
            <v>Rhodium-106</v>
          </cell>
        </row>
        <row r="4411">
          <cell r="B4411" t="str">
            <v>Riparian vegetation composition (choice list)</v>
          </cell>
        </row>
        <row r="4412">
          <cell r="B4412" t="str">
            <v>Ritalinic acid</v>
          </cell>
        </row>
        <row r="4413">
          <cell r="B4413" t="str">
            <v>River/stream channel slope</v>
          </cell>
        </row>
        <row r="4414">
          <cell r="B4414" t="str">
            <v>Rocky Substrate (Choice List)</v>
          </cell>
        </row>
        <row r="4415">
          <cell r="B4415" t="str">
            <v>Ronnel</v>
          </cell>
        </row>
        <row r="4416">
          <cell r="B4416" t="str">
            <v>Root weight</v>
          </cell>
        </row>
        <row r="4417">
          <cell r="B4417" t="str">
            <v>Rosgen Stream Type</v>
          </cell>
        </row>
        <row r="4418">
          <cell r="B4418" t="str">
            <v>Rosuvastatin</v>
          </cell>
        </row>
        <row r="4419">
          <cell r="B4419" t="str">
            <v>Rosuvastatin-d6</v>
          </cell>
        </row>
        <row r="4420">
          <cell r="B4420" t="str">
            <v>Rotenone</v>
          </cell>
        </row>
        <row r="4421">
          <cell r="B4421" t="str">
            <v>Roxithromycin</v>
          </cell>
        </row>
        <row r="4422">
          <cell r="B4422" t="str">
            <v>Rubidium</v>
          </cell>
        </row>
        <row r="4423">
          <cell r="B4423" t="str">
            <v>Ruthenium</v>
          </cell>
        </row>
        <row r="4424">
          <cell r="B4424" t="str">
            <v>Ruthenium-103</v>
          </cell>
        </row>
        <row r="4425">
          <cell r="B4425" t="str">
            <v>Ruthenium-103/106</v>
          </cell>
        </row>
        <row r="4426">
          <cell r="B4426" t="str">
            <v>Ruthenium-106</v>
          </cell>
        </row>
        <row r="4427">
          <cell r="B4427" t="str">
            <v>Ruthenium-106/Rhodium-106</v>
          </cell>
        </row>
        <row r="4428">
          <cell r="B4428" t="str">
            <v>S-Ethyl dipropylthiocarbamate</v>
          </cell>
        </row>
        <row r="4429">
          <cell r="B4429" t="str">
            <v>S-Ethyl dipropylthiocarbamate (EPTC)</v>
          </cell>
        </row>
        <row r="4430">
          <cell r="B4430" t="str">
            <v>S-Metolachlor</v>
          </cell>
        </row>
        <row r="4431">
          <cell r="B4431" t="str">
            <v>Saccharin</v>
          </cell>
        </row>
        <row r="4432">
          <cell r="B4432" t="str">
            <v>Saflufenacil</v>
          </cell>
        </row>
        <row r="4433">
          <cell r="B4433" t="str">
            <v>Safrole</v>
          </cell>
        </row>
        <row r="4434">
          <cell r="B4434" t="str">
            <v>Salbutamol</v>
          </cell>
        </row>
        <row r="4435">
          <cell r="B4435" t="str">
            <v>Salicylaldehyde</v>
          </cell>
        </row>
        <row r="4436">
          <cell r="B4436" t="str">
            <v>Salicylic acid</v>
          </cell>
        </row>
        <row r="4437">
          <cell r="B4437" t="str">
            <v>Salinity</v>
          </cell>
        </row>
        <row r="4438">
          <cell r="B4438" t="str">
            <v>Salmonella</v>
          </cell>
        </row>
        <row r="4439">
          <cell r="B4439" t="str">
            <v>Salt Appearance at Waters Edge (choice list)</v>
          </cell>
        </row>
        <row r="4440">
          <cell r="B4440" t="str">
            <v>Samarium</v>
          </cell>
        </row>
        <row r="4441">
          <cell r="B4441" t="str">
            <v>Sand</v>
          </cell>
        </row>
        <row r="4442">
          <cell r="B4442" t="str">
            <v>Sand/Substrate Habitat Type (%)</v>
          </cell>
        </row>
        <row r="4443">
          <cell r="B4443" t="str">
            <v>Sandaracopimaric acid</v>
          </cell>
        </row>
        <row r="4444">
          <cell r="B4444" t="str">
            <v>Sandy Substrate (Choice List)</v>
          </cell>
        </row>
        <row r="4445">
          <cell r="B4445" t="str">
            <v>Sarafloxacin</v>
          </cell>
        </row>
        <row r="4446">
          <cell r="B4446" t="str">
            <v>Saturation Index Aragonite</v>
          </cell>
        </row>
        <row r="4447">
          <cell r="B4447" t="str">
            <v>Saturation Index Calcite</v>
          </cell>
        </row>
        <row r="4448">
          <cell r="B4448" t="str">
            <v>Saturation Index Chalcedony</v>
          </cell>
        </row>
        <row r="4449">
          <cell r="B4449" t="str">
            <v>Saturation Index Dolomite</v>
          </cell>
        </row>
        <row r="4450">
          <cell r="B4450" t="str">
            <v>Saturation Index Gypsum</v>
          </cell>
        </row>
        <row r="4451">
          <cell r="B4451" t="str">
            <v>Saturation Index Opal</v>
          </cell>
        </row>
        <row r="4452">
          <cell r="B4452" t="str">
            <v>Saturation Index Quartz</v>
          </cell>
        </row>
        <row r="4453">
          <cell r="B4453" t="str">
            <v>Saxitoxin</v>
          </cell>
        </row>
        <row r="4454">
          <cell r="B4454" t="str">
            <v>Scandium</v>
          </cell>
        </row>
        <row r="4455">
          <cell r="B4455" t="str">
            <v>Scandium-46</v>
          </cell>
        </row>
        <row r="4456">
          <cell r="B4456" t="str">
            <v>Sea waves severity (choice list)</v>
          </cell>
        </row>
        <row r="4457">
          <cell r="B4457" t="str">
            <v>Seagrass coverage</v>
          </cell>
        </row>
        <row r="4458">
          <cell r="B4458" t="str">
            <v>Seagrass height</v>
          </cell>
        </row>
        <row r="4459">
          <cell r="B4459" t="str">
            <v>sec-Butylamine</v>
          </cell>
        </row>
        <row r="4460">
          <cell r="B4460" t="str">
            <v>sec-Butylbenzene</v>
          </cell>
        </row>
        <row r="4461">
          <cell r="B4461" t="str">
            <v>Secbumeton</v>
          </cell>
        </row>
        <row r="4462">
          <cell r="B4462" t="str">
            <v>Secbutabarbital</v>
          </cell>
        </row>
        <row r="4463">
          <cell r="B4463" t="str">
            <v>Secchi Reading Condition (choice list)</v>
          </cell>
        </row>
        <row r="4464">
          <cell r="B4464" t="str">
            <v>Seconal</v>
          </cell>
        </row>
        <row r="4465">
          <cell r="B4465" t="str">
            <v>Secondary productivity</v>
          </cell>
        </row>
        <row r="4466">
          <cell r="B4466" t="str">
            <v>Sedaxane</v>
          </cell>
        </row>
        <row r="4467">
          <cell r="B4467" t="str">
            <v>Sediment</v>
          </cell>
        </row>
        <row r="4468">
          <cell r="B4468" t="str">
            <v>Sediment, inorganic, classification (choice list)</v>
          </cell>
        </row>
        <row r="4469">
          <cell r="B4469" t="str">
            <v>Sediment, organic, classification (choice list)</v>
          </cell>
        </row>
        <row r="4470">
          <cell r="B4470" t="str">
            <v>Sediment/ Substrate Odors (choice list)</v>
          </cell>
        </row>
        <row r="4471">
          <cell r="B4471" t="str">
            <v>Selenium</v>
          </cell>
        </row>
        <row r="4472">
          <cell r="B4472" t="str">
            <v>Selenium-75</v>
          </cell>
        </row>
        <row r="4473">
          <cell r="B4473" t="str">
            <v>Serratia</v>
          </cell>
        </row>
        <row r="4474">
          <cell r="B4474" t="str">
            <v>Sertraline</v>
          </cell>
        </row>
        <row r="4475">
          <cell r="B4475" t="str">
            <v>Seston</v>
          </cell>
        </row>
        <row r="4476">
          <cell r="B4476" t="str">
            <v>Sethoxydim</v>
          </cell>
        </row>
        <row r="4477">
          <cell r="B4477" t="str">
            <v>Settleable solids</v>
          </cell>
        </row>
        <row r="4478">
          <cell r="B4478" t="str">
            <v>Sex (choice list)</v>
          </cell>
        </row>
        <row r="4479">
          <cell r="B4479" t="str">
            <v>Shade, Left</v>
          </cell>
        </row>
        <row r="4480">
          <cell r="B4480" t="str">
            <v>Shade, Right</v>
          </cell>
        </row>
        <row r="4481">
          <cell r="B4481" t="str">
            <v>Shannon &amp; Wiener Macroinvert Taxonomic Diversity Index</v>
          </cell>
        </row>
        <row r="4482">
          <cell r="B4482" t="str">
            <v>Shoot weight</v>
          </cell>
        </row>
        <row r="4483">
          <cell r="B4483" t="str">
            <v>Siduron</v>
          </cell>
        </row>
        <row r="4484">
          <cell r="B4484" t="str">
            <v>Significant(choice list)</v>
          </cell>
        </row>
        <row r="4485">
          <cell r="B4485" t="str">
            <v>Silanol, trimethyl-</v>
          </cell>
        </row>
        <row r="4486">
          <cell r="B4486" t="str">
            <v>Sildenafil</v>
          </cell>
        </row>
        <row r="4487">
          <cell r="B4487" t="str">
            <v>Silica</v>
          </cell>
        </row>
        <row r="4488">
          <cell r="B4488" t="str">
            <v>Silica gel treated n-hexane extractable material</v>
          </cell>
        </row>
        <row r="4489">
          <cell r="B4489" t="str">
            <v>Silicate</v>
          </cell>
        </row>
        <row r="4490">
          <cell r="B4490" t="str">
            <v>Silicate/dissolved inorganic nitrogen ratio</v>
          </cell>
        </row>
        <row r="4491">
          <cell r="B4491" t="str">
            <v>Silicon</v>
          </cell>
        </row>
        <row r="4492">
          <cell r="B4492" t="str">
            <v>Silt</v>
          </cell>
        </row>
        <row r="4493">
          <cell r="B4493" t="str">
            <v>Silver</v>
          </cell>
        </row>
        <row r="4494">
          <cell r="B4494" t="str">
            <v>Silver-108</v>
          </cell>
        </row>
        <row r="4495">
          <cell r="B4495" t="str">
            <v>Silver-110</v>
          </cell>
        </row>
        <row r="4496">
          <cell r="B4496" t="str">
            <v>Silvex</v>
          </cell>
        </row>
        <row r="4497">
          <cell r="B4497" t="str">
            <v>Silvex isooctyl ester</v>
          </cell>
        </row>
        <row r="4498">
          <cell r="B4498" t="str">
            <v>Simazine</v>
          </cell>
        </row>
        <row r="4499">
          <cell r="B4499" t="str">
            <v>Simetone</v>
          </cell>
        </row>
        <row r="4500">
          <cell r="B4500" t="str">
            <v>Simetryn</v>
          </cell>
        </row>
        <row r="4501">
          <cell r="B4501" t="str">
            <v>Simpson Taxonomic Diversity Index</v>
          </cell>
        </row>
        <row r="4502">
          <cell r="B4502" t="str">
            <v>Simultaneously extracted metals</v>
          </cell>
        </row>
        <row r="4503">
          <cell r="B4503" t="str">
            <v>Simultaneously extracted metals/acid volatile sulfides</v>
          </cell>
        </row>
        <row r="4504">
          <cell r="B4504" t="str">
            <v>Simvastatin</v>
          </cell>
        </row>
        <row r="4505">
          <cell r="B4505" t="str">
            <v>Sitagliptin</v>
          </cell>
        </row>
        <row r="4506">
          <cell r="B4506" t="str">
            <v>Slow Riffle</v>
          </cell>
        </row>
        <row r="4507">
          <cell r="B4507" t="str">
            <v>Sludge, substrate rock/bank cover - severity (choice list)</v>
          </cell>
        </row>
        <row r="4508">
          <cell r="B4508" t="str">
            <v>Sodium</v>
          </cell>
        </row>
        <row r="4509">
          <cell r="B4509" t="str">
            <v>Sodium adsorption ratio [(Na)/(sq root of 1/2 Ca + Mg)]</v>
          </cell>
        </row>
        <row r="4510">
          <cell r="B4510" t="str">
            <v>Sodium C14-16-alkane hydroxy and C14-16-olefin sulfonates</v>
          </cell>
        </row>
        <row r="4511">
          <cell r="B4511" t="str">
            <v>Sodium cacodylate</v>
          </cell>
        </row>
        <row r="4512">
          <cell r="B4512" t="str">
            <v>Sodium carbonate</v>
          </cell>
        </row>
        <row r="4513">
          <cell r="B4513" t="str">
            <v>Sodium chlorate</v>
          </cell>
        </row>
        <row r="4514">
          <cell r="B4514" t="str">
            <v>Sodium chloride</v>
          </cell>
        </row>
        <row r="4515">
          <cell r="B4515" t="str">
            <v>Sodium chromate(VI)</v>
          </cell>
        </row>
        <row r="4516">
          <cell r="B4516" t="str">
            <v>Sodium cyanide</v>
          </cell>
        </row>
        <row r="4517">
          <cell r="B4517" t="str">
            <v>Sodium dichromate</v>
          </cell>
        </row>
        <row r="4518">
          <cell r="B4518" t="str">
            <v>Sodium dimethyldithiocarbamate</v>
          </cell>
        </row>
        <row r="4519">
          <cell r="B4519" t="str">
            <v>Sodium fluoroacetate</v>
          </cell>
        </row>
        <row r="4520">
          <cell r="B4520" t="str">
            <v>Sodium glycolate</v>
          </cell>
        </row>
        <row r="4521">
          <cell r="B4521" t="str">
            <v>Sodium methyldithiocarbamate</v>
          </cell>
        </row>
        <row r="4522">
          <cell r="B4522" t="str">
            <v>Sodium N-lauroylsarcosinate</v>
          </cell>
        </row>
        <row r="4523">
          <cell r="B4523" t="str">
            <v>Sodium nitrite</v>
          </cell>
        </row>
        <row r="4524">
          <cell r="B4524" t="str">
            <v>Sodium pentachlorophenate</v>
          </cell>
        </row>
        <row r="4525">
          <cell r="B4525" t="str">
            <v>Sodium plus potassium</v>
          </cell>
        </row>
        <row r="4526">
          <cell r="B4526" t="str">
            <v>Sodium sulfate</v>
          </cell>
        </row>
        <row r="4527">
          <cell r="B4527" t="str">
            <v>Sodium, Percent Total Cations</v>
          </cell>
        </row>
        <row r="4528">
          <cell r="B4528" t="str">
            <v>Sodium-22</v>
          </cell>
        </row>
        <row r="4529">
          <cell r="B4529" t="str">
            <v>Sodium-24</v>
          </cell>
        </row>
        <row r="4530">
          <cell r="B4530" t="str">
            <v>Soil Water</v>
          </cell>
        </row>
        <row r="4531">
          <cell r="B4531" t="str">
            <v>Solar irradiation, global</v>
          </cell>
        </row>
        <row r="4532">
          <cell r="B4532" t="str">
            <v>Solar irradiation, local</v>
          </cell>
        </row>
        <row r="4533">
          <cell r="B4533" t="str">
            <v>Soluble Reactive Phosphorus (SRP)</v>
          </cell>
        </row>
        <row r="4534">
          <cell r="B4534" t="str">
            <v>Sorbitol</v>
          </cell>
        </row>
        <row r="4535">
          <cell r="B4535" t="str">
            <v>Sotalol</v>
          </cell>
        </row>
        <row r="4536">
          <cell r="B4536" t="str">
            <v>Species Rank</v>
          </cell>
        </row>
        <row r="4537">
          <cell r="B4537" t="str">
            <v>Species Relative Density</v>
          </cell>
        </row>
        <row r="4538">
          <cell r="B4538" t="str">
            <v>Specific conductance</v>
          </cell>
        </row>
        <row r="4539">
          <cell r="B4539" t="str">
            <v>Specific Conductance, Calculated/Measured Ratio</v>
          </cell>
        </row>
        <row r="4540">
          <cell r="B4540" t="str">
            <v>Specific drawdown capacity</v>
          </cell>
        </row>
        <row r="4541">
          <cell r="B4541" t="str">
            <v>Specific gravity</v>
          </cell>
        </row>
        <row r="4542">
          <cell r="B4542" t="str">
            <v>Specific UV Absorbance at 254 nm</v>
          </cell>
        </row>
        <row r="4543">
          <cell r="B4543" t="str">
            <v>Specific UV Absorbance at 254 nm, corrected for Fe</v>
          </cell>
        </row>
        <row r="4544">
          <cell r="B4544" t="str">
            <v>Spike Recovery</v>
          </cell>
        </row>
        <row r="4545">
          <cell r="B4545" t="str">
            <v>Spinacene</v>
          </cell>
        </row>
        <row r="4546">
          <cell r="B4546" t="str">
            <v>Spirillum</v>
          </cell>
        </row>
        <row r="4547">
          <cell r="B4547" t="str">
            <v>Stannanetriylium, butyl-</v>
          </cell>
        </row>
        <row r="4548">
          <cell r="B4548" t="str">
            <v>Staphylococcus</v>
          </cell>
        </row>
        <row r="4549">
          <cell r="B4549" t="str">
            <v>Staphylococcus aureus</v>
          </cell>
        </row>
        <row r="4550">
          <cell r="B4550" t="str">
            <v>Starlicide</v>
          </cell>
        </row>
        <row r="4551">
          <cell r="B4551" t="str">
            <v>Stearic acid</v>
          </cell>
        </row>
        <row r="4552">
          <cell r="B4552" t="str">
            <v>Stearonitrile</v>
          </cell>
        </row>
        <row r="4553">
          <cell r="B4553" t="str">
            <v>Stendomycin salicylate</v>
          </cell>
        </row>
        <row r="4554">
          <cell r="B4554" t="str">
            <v>Stigmastan-3.beta.-ol</v>
          </cell>
        </row>
        <row r="4555">
          <cell r="B4555" t="str">
            <v>Storage transaction date</v>
          </cell>
        </row>
        <row r="4556">
          <cell r="B4556" t="str">
            <v>Straight run wide cut kerosene (petroleum)</v>
          </cell>
        </row>
        <row r="4557">
          <cell r="B4557" t="str">
            <v>Stream bankfull width</v>
          </cell>
        </row>
        <row r="4558">
          <cell r="B4558" t="str">
            <v>Stream Bed Color (choice list)</v>
          </cell>
        </row>
        <row r="4559">
          <cell r="B4559" t="str">
            <v>Stream condition (text)</v>
          </cell>
        </row>
        <row r="4560">
          <cell r="B4560" t="str">
            <v>Stream Cross-Sectional Area</v>
          </cell>
        </row>
        <row r="4561">
          <cell r="B4561" t="str">
            <v>Stream Order</v>
          </cell>
        </row>
        <row r="4562">
          <cell r="B4562" t="str">
            <v>Stream physical appearance (choice list)</v>
          </cell>
        </row>
        <row r="4563">
          <cell r="B4563" t="str">
            <v>Stream Physical Appearance, Minnesota (choice list)</v>
          </cell>
        </row>
        <row r="4564">
          <cell r="B4564" t="str">
            <v>Stream recreational suitability (choice list)</v>
          </cell>
        </row>
        <row r="4565">
          <cell r="B4565" t="str">
            <v>Stream stage</v>
          </cell>
        </row>
        <row r="4566">
          <cell r="B4566" t="str">
            <v>Stream Unit Type (choice list)</v>
          </cell>
        </row>
        <row r="4567">
          <cell r="B4567" t="str">
            <v>Stream wetted width</v>
          </cell>
        </row>
        <row r="4568">
          <cell r="B4568" t="str">
            <v>Stream width measure</v>
          </cell>
        </row>
        <row r="4569">
          <cell r="B4569" t="str">
            <v>Streptococcus</v>
          </cell>
        </row>
        <row r="4570">
          <cell r="B4570" t="str">
            <v>Streptomycin</v>
          </cell>
        </row>
        <row r="4571">
          <cell r="B4571" t="str">
            <v>Streptomycin nitrate</v>
          </cell>
        </row>
        <row r="4572">
          <cell r="B4572" t="str">
            <v>Streptomycin sulfate</v>
          </cell>
        </row>
        <row r="4573">
          <cell r="B4573" t="str">
            <v>Streptozotocin</v>
          </cell>
        </row>
        <row r="4574">
          <cell r="B4574" t="str">
            <v>Strobane</v>
          </cell>
        </row>
        <row r="4575">
          <cell r="B4575" t="str">
            <v>Strong acids</v>
          </cell>
        </row>
        <row r="4576">
          <cell r="B4576" t="str">
            <v>Strontium</v>
          </cell>
        </row>
        <row r="4577">
          <cell r="B4577" t="str">
            <v>Strontium-85</v>
          </cell>
        </row>
        <row r="4578">
          <cell r="B4578" t="str">
            <v>Strontium-87/Strontium-86, ratio</v>
          </cell>
        </row>
        <row r="4579">
          <cell r="B4579" t="str">
            <v>Strontium-89</v>
          </cell>
        </row>
        <row r="4580">
          <cell r="B4580" t="str">
            <v>Strontium-90</v>
          </cell>
        </row>
        <row r="4581">
          <cell r="B4581" t="str">
            <v>Strontium-Yttrium-90, beta</v>
          </cell>
        </row>
        <row r="4582">
          <cell r="B4582" t="str">
            <v>Strychnine</v>
          </cell>
        </row>
        <row r="4583">
          <cell r="B4583" t="str">
            <v>Styrene</v>
          </cell>
        </row>
        <row r="4584">
          <cell r="B4584" t="str">
            <v>Styrene oxide</v>
          </cell>
        </row>
        <row r="4585">
          <cell r="B4585" t="str">
            <v>Submerged Cover (%)</v>
          </cell>
        </row>
        <row r="4586">
          <cell r="B4586" t="str">
            <v>Submerged Vegetation Habitat Type (%)</v>
          </cell>
        </row>
        <row r="4587">
          <cell r="B4587" t="str">
            <v>Substrate - boulders</v>
          </cell>
        </row>
        <row r="4588">
          <cell r="B4588" t="str">
            <v>Substrate - boulders, large</v>
          </cell>
        </row>
        <row r="4589">
          <cell r="B4589" t="str">
            <v>Substrate - boulders, medium</v>
          </cell>
        </row>
        <row r="4590">
          <cell r="B4590" t="str">
            <v>Substrate - boulders, small</v>
          </cell>
        </row>
        <row r="4591">
          <cell r="B4591" t="str">
            <v>Substrate - clay</v>
          </cell>
        </row>
        <row r="4592">
          <cell r="B4592" t="str">
            <v>Substrate - clay/fine partic. org. matt.</v>
          </cell>
        </row>
        <row r="4593">
          <cell r="B4593" t="str">
            <v>Substrate - claypan soil</v>
          </cell>
        </row>
        <row r="4594">
          <cell r="B4594" t="str">
            <v>Substrate - cobbles</v>
          </cell>
        </row>
        <row r="4595">
          <cell r="B4595" t="str">
            <v>Substrate - cobbles, large</v>
          </cell>
        </row>
        <row r="4596">
          <cell r="B4596" t="str">
            <v>Substrate - cobbles, medium</v>
          </cell>
        </row>
        <row r="4597">
          <cell r="B4597" t="str">
            <v>Substrate - cobbles, small</v>
          </cell>
        </row>
        <row r="4598">
          <cell r="B4598" t="str">
            <v>Substrate - detritus - coarse particulate</v>
          </cell>
        </row>
        <row r="4599">
          <cell r="B4599" t="str">
            <v>Substrate - grain size</v>
          </cell>
        </row>
        <row r="4600">
          <cell r="B4600" t="str">
            <v>Substrate - gravel</v>
          </cell>
        </row>
        <row r="4601">
          <cell r="B4601" t="str">
            <v>Substrate - gravel, coarse</v>
          </cell>
        </row>
        <row r="4602">
          <cell r="B4602" t="str">
            <v>Substrate - gravel, fine</v>
          </cell>
        </row>
        <row r="4603">
          <cell r="B4603" t="str">
            <v>Substrate - gravel, medium</v>
          </cell>
        </row>
        <row r="4604">
          <cell r="B4604" t="str">
            <v>Substrate - gravel, very coarse</v>
          </cell>
        </row>
        <row r="4605">
          <cell r="B4605" t="str">
            <v>Substrate - gravel, very fine</v>
          </cell>
        </row>
        <row r="4606">
          <cell r="B4606" t="str">
            <v>Substrate - miscellaneous other</v>
          </cell>
        </row>
        <row r="4607">
          <cell r="B4607" t="str">
            <v>Substrate - sand</v>
          </cell>
        </row>
        <row r="4608">
          <cell r="B4608" t="str">
            <v>Substrate - sand, coarse</v>
          </cell>
        </row>
        <row r="4609">
          <cell r="B4609" t="str">
            <v>Substrate - sand, fine</v>
          </cell>
        </row>
        <row r="4610">
          <cell r="B4610" t="str">
            <v>Substrate - sand, medium</v>
          </cell>
        </row>
        <row r="4611">
          <cell r="B4611" t="str">
            <v>Substrate - sand, very coarse</v>
          </cell>
        </row>
        <row r="4612">
          <cell r="B4612" t="str">
            <v>Substrate - sand, very fine</v>
          </cell>
        </row>
        <row r="4613">
          <cell r="B4613" t="str">
            <v>Substrate - sediment thickness</v>
          </cell>
        </row>
        <row r="4614">
          <cell r="B4614" t="str">
            <v>Substrate - silt</v>
          </cell>
        </row>
        <row r="4615">
          <cell r="B4615" t="str">
            <v>Substrate - silt, coarse</v>
          </cell>
        </row>
        <row r="4616">
          <cell r="B4616" t="str">
            <v>Substrate - silt, fine</v>
          </cell>
        </row>
        <row r="4617">
          <cell r="B4617" t="str">
            <v>Substrate - silt, medium</v>
          </cell>
        </row>
        <row r="4618">
          <cell r="B4618" t="str">
            <v>Substrate - silt, very fine</v>
          </cell>
        </row>
        <row r="4619">
          <cell r="B4619" t="str">
            <v>Substrate - silt/clay mix</v>
          </cell>
        </row>
        <row r="4620">
          <cell r="B4620" t="str">
            <v>Substrate - submerged logs</v>
          </cell>
        </row>
        <row r="4621">
          <cell r="B4621" t="str">
            <v>Substrate - submerged vegetation</v>
          </cell>
        </row>
        <row r="4622">
          <cell r="B4622" t="str">
            <v>Substrate Dominant, Channel (choice list)</v>
          </cell>
        </row>
        <row r="4623">
          <cell r="B4623" t="str">
            <v>Substrate Dominant, Transect (choice list)</v>
          </cell>
        </row>
        <row r="4624">
          <cell r="B4624" t="str">
            <v>Substrate Subdominant, Transect (choice list)</v>
          </cell>
        </row>
        <row r="4625">
          <cell r="B4625" t="str">
            <v>Substrate Type (choice list)</v>
          </cell>
        </row>
        <row r="4626">
          <cell r="B4626" t="str">
            <v>Substrate, clay, medium</v>
          </cell>
        </row>
        <row r="4627">
          <cell r="B4627" t="str">
            <v>Substrate-bedrock</v>
          </cell>
        </row>
        <row r="4628">
          <cell r="B4628" t="str">
            <v>Subsystem classification stream type (choice list)</v>
          </cell>
        </row>
        <row r="4629">
          <cell r="B4629" t="str">
            <v>Sucralose</v>
          </cell>
        </row>
        <row r="4630">
          <cell r="B4630" t="str">
            <v>Sucrose</v>
          </cell>
        </row>
        <row r="4631">
          <cell r="B4631" t="str">
            <v>Sulfachloropyridazine</v>
          </cell>
        </row>
        <row r="4632">
          <cell r="B4632" t="str">
            <v>Sulfadimethoxine</v>
          </cell>
        </row>
        <row r="4633">
          <cell r="B4633" t="str">
            <v>Sulfallate</v>
          </cell>
        </row>
        <row r="4634">
          <cell r="B4634" t="str">
            <v>Sulfamerazine</v>
          </cell>
        </row>
        <row r="4635">
          <cell r="B4635" t="str">
            <v>Sulfamethazine</v>
          </cell>
        </row>
        <row r="4636">
          <cell r="B4636" t="str">
            <v>Sulfamethazine-13C6</v>
          </cell>
        </row>
        <row r="4637">
          <cell r="B4637" t="str">
            <v>Sulfamethizole</v>
          </cell>
        </row>
        <row r="4638">
          <cell r="B4638" t="str">
            <v>Sulfamethoxazole</v>
          </cell>
        </row>
        <row r="4639">
          <cell r="B4639" t="str">
            <v>Sulfamethoxazole-13C6</v>
          </cell>
        </row>
        <row r="4640">
          <cell r="B4640" t="str">
            <v>Sulfanilamide</v>
          </cell>
        </row>
        <row r="4641">
          <cell r="B4641" t="str">
            <v>Sulfaquinoxaline</v>
          </cell>
        </row>
        <row r="4642">
          <cell r="B4642" t="str">
            <v>sulfatase (corrected for carbon content)</v>
          </cell>
        </row>
        <row r="4643">
          <cell r="B4643" t="str">
            <v>Sulfate</v>
          </cell>
        </row>
        <row r="4644">
          <cell r="B4644" t="str">
            <v>Sulfathiazole</v>
          </cell>
        </row>
        <row r="4645">
          <cell r="B4645" t="str">
            <v>Sulfentrazone</v>
          </cell>
        </row>
        <row r="4646">
          <cell r="B4646" t="str">
            <v>Sulfide</v>
          </cell>
        </row>
        <row r="4647">
          <cell r="B4647" t="str">
            <v>Sulfite</v>
          </cell>
        </row>
        <row r="4648">
          <cell r="B4648" t="str">
            <v>Sulfometuron methyl</v>
          </cell>
        </row>
        <row r="4649">
          <cell r="B4649" t="str">
            <v>Sulfosulfuron</v>
          </cell>
        </row>
        <row r="4650">
          <cell r="B4650" t="str">
            <v>Sulfotep</v>
          </cell>
        </row>
        <row r="4651">
          <cell r="B4651" t="str">
            <v>Sulfur</v>
          </cell>
        </row>
        <row r="4652">
          <cell r="B4652" t="str">
            <v>Sulfur dioxide</v>
          </cell>
        </row>
        <row r="4653">
          <cell r="B4653" t="str">
            <v>Sulfur HCl Residue</v>
          </cell>
        </row>
        <row r="4654">
          <cell r="B4654" t="str">
            <v>Sulfur hexafluoride</v>
          </cell>
        </row>
        <row r="4655">
          <cell r="B4655" t="str">
            <v>Sulfur HNO3 Residue</v>
          </cell>
        </row>
        <row r="4656">
          <cell r="B4656" t="str">
            <v>Sulfur Organic Residual Mod</v>
          </cell>
        </row>
        <row r="4657">
          <cell r="B4657" t="str">
            <v>Sulfur Sulfate</v>
          </cell>
        </row>
        <row r="4658">
          <cell r="B4658" t="str">
            <v>Sulfur Total</v>
          </cell>
        </row>
        <row r="4659">
          <cell r="B4659" t="str">
            <v>Sulfur, organic</v>
          </cell>
        </row>
        <row r="4660">
          <cell r="B4660" t="str">
            <v>Sulfur, pyritic</v>
          </cell>
        </row>
        <row r="4661">
          <cell r="B4661" t="str">
            <v>Sulfur-32</v>
          </cell>
        </row>
        <row r="4662">
          <cell r="B4662" t="str">
            <v>Sulfur-34</v>
          </cell>
        </row>
        <row r="4663">
          <cell r="B4663" t="str">
            <v>Sulfur-34/Sulfur-32 ratio</v>
          </cell>
        </row>
        <row r="4664">
          <cell r="B4664" t="str">
            <v>Sulprofos</v>
          </cell>
        </row>
        <row r="4665">
          <cell r="B4665" t="str">
            <v>Sum of anions</v>
          </cell>
        </row>
        <row r="4666">
          <cell r="B4666" t="str">
            <v>Sum of cations</v>
          </cell>
        </row>
        <row r="4667">
          <cell r="B4667" t="str">
            <v>Sumatriptan</v>
          </cell>
        </row>
        <row r="4668">
          <cell r="B4668" t="str">
            <v>Surface area</v>
          </cell>
        </row>
        <row r="4669">
          <cell r="B4669" t="str">
            <v>Surface tension</v>
          </cell>
        </row>
        <row r="4670">
          <cell r="B4670" t="str">
            <v>Surfactants, anionic</v>
          </cell>
        </row>
        <row r="4671">
          <cell r="B4671" t="str">
            <v>Surfactants, cationic</v>
          </cell>
        </row>
        <row r="4672">
          <cell r="B4672" t="str">
            <v>Surfactants, ionic mix (anionic + cationic)</v>
          </cell>
        </row>
        <row r="4673">
          <cell r="B4673" t="str">
            <v>Surfactants, nonionic mix</v>
          </cell>
        </row>
        <row r="4674">
          <cell r="B4674" t="str">
            <v>Surfactants, unspecified mix</v>
          </cell>
        </row>
        <row r="4675">
          <cell r="B4675" t="str">
            <v>Surrogate Recovery</v>
          </cell>
        </row>
        <row r="4676">
          <cell r="B4676" t="str">
            <v>Survival</v>
          </cell>
        </row>
        <row r="4677">
          <cell r="B4677" t="str">
            <v>Suspended Sediment Concentration (SSC)</v>
          </cell>
        </row>
        <row r="4678">
          <cell r="B4678" t="str">
            <v>Suspended Sediment Discharge</v>
          </cell>
        </row>
        <row r="4679">
          <cell r="B4679" t="str">
            <v>Swep</v>
          </cell>
        </row>
        <row r="4680">
          <cell r="B4680" t="str">
            <v>Syringaldehyde</v>
          </cell>
        </row>
        <row r="4681">
          <cell r="B4681" t="str">
            <v>t-Stat</v>
          </cell>
        </row>
        <row r="4682">
          <cell r="B4682" t="str">
            <v>Tadalafil</v>
          </cell>
        </row>
        <row r="4683">
          <cell r="B4683" t="str">
            <v>Tail Out Depth</v>
          </cell>
        </row>
        <row r="4684">
          <cell r="B4684" t="str">
            <v>Tamoxifen</v>
          </cell>
        </row>
        <row r="4685">
          <cell r="B4685" t="str">
            <v>Tamoxifen-d5</v>
          </cell>
        </row>
        <row r="4686">
          <cell r="B4686" t="str">
            <v>Tannic acid</v>
          </cell>
        </row>
        <row r="4687">
          <cell r="B4687" t="str">
            <v>Tannin and Lignin</v>
          </cell>
        </row>
        <row r="4688">
          <cell r="B4688" t="str">
            <v>Tantalum</v>
          </cell>
        </row>
        <row r="4689">
          <cell r="B4689" t="str">
            <v>Tau-fluvalinate</v>
          </cell>
        </row>
        <row r="4690">
          <cell r="B4690" t="str">
            <v>Taxon Present (Y/N) (choice list)</v>
          </cell>
        </row>
        <row r="4691">
          <cell r="B4691" t="str">
            <v>Taxonomic Diversity, Shannon-Weaver Index</v>
          </cell>
        </row>
        <row r="4692">
          <cell r="B4692" t="str">
            <v>Taxonomic Redundancy</v>
          </cell>
        </row>
        <row r="4693">
          <cell r="B4693" t="str">
            <v>Taxonomic Richness</v>
          </cell>
        </row>
        <row r="4694">
          <cell r="B4694" t="str">
            <v>Taxonomic Richness, Ephemeroptera, Plecoptera, Tricoptera</v>
          </cell>
        </row>
        <row r="4695">
          <cell r="B4695" t="str">
            <v>Tebuconazole</v>
          </cell>
        </row>
        <row r="4696">
          <cell r="B4696" t="str">
            <v>Tebufenozide</v>
          </cell>
        </row>
        <row r="4697">
          <cell r="B4697" t="str">
            <v>Tebupirimphos oxon</v>
          </cell>
        </row>
        <row r="4698">
          <cell r="B4698" t="str">
            <v>Tebuthiuron</v>
          </cell>
        </row>
        <row r="4699">
          <cell r="B4699" t="str">
            <v>Technetium</v>
          </cell>
        </row>
        <row r="4700">
          <cell r="B4700" t="str">
            <v>Technetium-99</v>
          </cell>
        </row>
        <row r="4701">
          <cell r="B4701" t="str">
            <v>Tecnazene</v>
          </cell>
        </row>
        <row r="4702">
          <cell r="B4702" t="str">
            <v>Tefluthrin</v>
          </cell>
        </row>
        <row r="4703">
          <cell r="B4703" t="str">
            <v>Tefluthrin acid benzyl ester</v>
          </cell>
        </row>
        <row r="4704">
          <cell r="B4704" t="str">
            <v>Tefluthrin acid pentafluorobenzyl ester</v>
          </cell>
        </row>
        <row r="4705">
          <cell r="B4705" t="str">
            <v>Tellurium</v>
          </cell>
        </row>
        <row r="4706">
          <cell r="B4706" t="str">
            <v>Temazepam</v>
          </cell>
        </row>
        <row r="4707">
          <cell r="B4707" t="str">
            <v>Temazepam-d5</v>
          </cell>
        </row>
        <row r="4708">
          <cell r="B4708" t="str">
            <v>Tembotrione</v>
          </cell>
        </row>
        <row r="4709">
          <cell r="B4709" t="str">
            <v>Temephos</v>
          </cell>
        </row>
        <row r="4710">
          <cell r="B4710" t="str">
            <v>Temperature difference</v>
          </cell>
        </row>
        <row r="4711">
          <cell r="B4711" t="str">
            <v>Temperature, air</v>
          </cell>
        </row>
        <row r="4712">
          <cell r="B4712" t="str">
            <v>Temperature, dew point air</v>
          </cell>
        </row>
        <row r="4713">
          <cell r="B4713" t="str">
            <v>Temperature, hyporheic</v>
          </cell>
        </row>
        <row r="4714">
          <cell r="B4714" t="str">
            <v>Temperature, sample</v>
          </cell>
        </row>
        <row r="4715">
          <cell r="B4715" t="str">
            <v>Temperature, sediment</v>
          </cell>
        </row>
        <row r="4716">
          <cell r="B4716" t="str">
            <v>Temperature, soil</v>
          </cell>
        </row>
        <row r="4717">
          <cell r="B4717" t="str">
            <v>Temperature, tissue</v>
          </cell>
        </row>
        <row r="4718">
          <cell r="B4718" t="str">
            <v>Temperature, water</v>
          </cell>
        </row>
        <row r="4719">
          <cell r="B4719" t="str">
            <v>Temperature, wet bulb</v>
          </cell>
        </row>
        <row r="4720">
          <cell r="B4720" t="str">
            <v>Teniposide</v>
          </cell>
        </row>
        <row r="4721">
          <cell r="B4721" t="str">
            <v>Terbacil</v>
          </cell>
        </row>
        <row r="4722">
          <cell r="B4722" t="str">
            <v>Terbium</v>
          </cell>
        </row>
        <row r="4723">
          <cell r="B4723" t="str">
            <v>Terbufos</v>
          </cell>
        </row>
        <row r="4724">
          <cell r="B4724" t="str">
            <v>Terbufos oxygen analog sulfone</v>
          </cell>
        </row>
        <row r="4725">
          <cell r="B4725" t="str">
            <v>Terbufos sulfone</v>
          </cell>
        </row>
        <row r="4726">
          <cell r="B4726" t="str">
            <v>Terbumeton</v>
          </cell>
        </row>
        <row r="4727">
          <cell r="B4727" t="str">
            <v>Terbuthylazine</v>
          </cell>
        </row>
        <row r="4728">
          <cell r="B4728" t="str">
            <v>Terbutryn</v>
          </cell>
        </row>
        <row r="4729">
          <cell r="B4729" t="str">
            <v>Terphenyl</v>
          </cell>
        </row>
        <row r="4730">
          <cell r="B4730" t="str">
            <v>Terphenyl-d14</v>
          </cell>
        </row>
        <row r="4731">
          <cell r="B4731" t="str">
            <v>Terpineol</v>
          </cell>
        </row>
        <row r="4732">
          <cell r="B4732" t="str">
            <v>Terrace height</v>
          </cell>
        </row>
        <row r="4733">
          <cell r="B4733" t="str">
            <v>Terrace width</v>
          </cell>
        </row>
        <row r="4734">
          <cell r="B4734" t="str">
            <v>tert-Amyl methyl ether</v>
          </cell>
        </row>
        <row r="4735">
          <cell r="B4735" t="str">
            <v>tert-Amylbenzene</v>
          </cell>
        </row>
        <row r="4736">
          <cell r="B4736" t="str">
            <v>tert-Butanol</v>
          </cell>
        </row>
        <row r="4737">
          <cell r="B4737" t="str">
            <v>tert-Butyl acetate</v>
          </cell>
        </row>
        <row r="4738">
          <cell r="B4738" t="str">
            <v>tert-Butyl formate</v>
          </cell>
        </row>
        <row r="4739">
          <cell r="B4739" t="str">
            <v>tert-Butylbenzene</v>
          </cell>
        </row>
        <row r="4740">
          <cell r="B4740" t="str">
            <v>tert-Butylhydroquinone</v>
          </cell>
        </row>
        <row r="4741">
          <cell r="B4741" t="str">
            <v>Testosterone</v>
          </cell>
        </row>
        <row r="4742">
          <cell r="B4742" t="str">
            <v>Testosterone-d5</v>
          </cell>
        </row>
        <row r="4743">
          <cell r="B4743" t="str">
            <v>Tetraacetylethylenediamine</v>
          </cell>
        </row>
        <row r="4744">
          <cell r="B4744" t="str">
            <v>Tetrabromobisphenol A</v>
          </cell>
        </row>
        <row r="4745">
          <cell r="B4745" t="str">
            <v>Tetrabromodiphenyl ether</v>
          </cell>
        </row>
        <row r="4746">
          <cell r="B4746" t="str">
            <v>Tetrabutyltin</v>
          </cell>
        </row>
        <row r="4747">
          <cell r="B4747" t="str">
            <v>Tetrachloro-1,3-butadiene</v>
          </cell>
        </row>
        <row r="4748">
          <cell r="B4748" t="str">
            <v>Tetrachloro-m-xylene</v>
          </cell>
        </row>
        <row r="4749">
          <cell r="B4749" t="str">
            <v>Tetrachloroanisole</v>
          </cell>
        </row>
        <row r="4750">
          <cell r="B4750" t="str">
            <v>Tetrachlorobenzene</v>
          </cell>
        </row>
        <row r="4751">
          <cell r="B4751" t="str">
            <v>Tetrachlorobiphenyl</v>
          </cell>
        </row>
        <row r="4752">
          <cell r="B4752" t="str">
            <v>Tetrachlorocatechol</v>
          </cell>
        </row>
        <row r="4753">
          <cell r="B4753" t="str">
            <v>Tetrachlorodibenzo-p-dioxin</v>
          </cell>
        </row>
        <row r="4754">
          <cell r="B4754" t="str">
            <v>Tetrachlorodibenzofuran</v>
          </cell>
        </row>
        <row r="4755">
          <cell r="B4755" t="str">
            <v>Tetrachloroethane</v>
          </cell>
        </row>
        <row r="4756">
          <cell r="B4756" t="str">
            <v>Tetrachloroethene</v>
          </cell>
        </row>
        <row r="4757">
          <cell r="B4757" t="str">
            <v>Tetrachloroethylene</v>
          </cell>
        </row>
        <row r="4758">
          <cell r="B4758" t="str">
            <v>Tetrachloroguaiacol</v>
          </cell>
        </row>
        <row r="4759">
          <cell r="B4759" t="str">
            <v>Tetrachlorophenol</v>
          </cell>
        </row>
        <row r="4760">
          <cell r="B4760" t="str">
            <v>Tetrachlorvinphos</v>
          </cell>
        </row>
        <row r="4761">
          <cell r="B4761" t="str">
            <v>Tetrachlorvinphos (mixed isomers)</v>
          </cell>
        </row>
        <row r="4762">
          <cell r="B4762" t="str">
            <v>Tetraconazole</v>
          </cell>
        </row>
        <row r="4763">
          <cell r="B4763" t="str">
            <v>Tetracosane</v>
          </cell>
        </row>
        <row r="4764">
          <cell r="B4764" t="str">
            <v>Tetracycline</v>
          </cell>
        </row>
        <row r="4765">
          <cell r="B4765" t="str">
            <v>Tetracycline hydrochloride</v>
          </cell>
        </row>
        <row r="4766">
          <cell r="B4766" t="str">
            <v>Tetradecane</v>
          </cell>
        </row>
        <row r="4767">
          <cell r="B4767" t="str">
            <v>Tetradecanenitrile</v>
          </cell>
        </row>
        <row r="4768">
          <cell r="B4768" t="str">
            <v>Tetradecanol</v>
          </cell>
        </row>
        <row r="4769">
          <cell r="B4769" t="str">
            <v>Tetradecylbenzene</v>
          </cell>
        </row>
        <row r="4770">
          <cell r="B4770" t="str">
            <v>Tetradifon</v>
          </cell>
        </row>
        <row r="4771">
          <cell r="B4771" t="str">
            <v>Tetraethyl ammonium hydroxide</v>
          </cell>
        </row>
        <row r="4772">
          <cell r="B4772" t="str">
            <v>Tetraethyl pyrophosphate</v>
          </cell>
        </row>
        <row r="4773">
          <cell r="B4773" t="str">
            <v>Tetrahydroabietylamine acetate</v>
          </cell>
        </row>
        <row r="4774">
          <cell r="B4774" t="str">
            <v>Tetrahydrocannabinol</v>
          </cell>
        </row>
        <row r="4775">
          <cell r="B4775" t="str">
            <v>Tetrahydrofuran</v>
          </cell>
        </row>
        <row r="4776">
          <cell r="B4776" t="str">
            <v>Tetrahydropyran</v>
          </cell>
        </row>
        <row r="4777">
          <cell r="B4777" t="str">
            <v>Tetramethrin</v>
          </cell>
        </row>
        <row r="4778">
          <cell r="B4778" t="str">
            <v>Tetramethylpyrazine</v>
          </cell>
        </row>
        <row r="4779">
          <cell r="B4779" t="str">
            <v>Tetrapropyl dithiopyrophosphate</v>
          </cell>
        </row>
        <row r="4780">
          <cell r="B4780" t="str">
            <v>Tetratetracontane</v>
          </cell>
        </row>
        <row r="4781">
          <cell r="B4781" t="str">
            <v>Tetratriacontane</v>
          </cell>
        </row>
        <row r="4782">
          <cell r="B4782" t="str">
            <v>Tetrodotoxin</v>
          </cell>
        </row>
        <row r="4783">
          <cell r="B4783" t="str">
            <v>Tetryl</v>
          </cell>
        </row>
        <row r="4784">
          <cell r="B4784" t="str">
            <v>Thallium</v>
          </cell>
        </row>
        <row r="4785">
          <cell r="B4785" t="str">
            <v>Thallium-201</v>
          </cell>
        </row>
        <row r="4786">
          <cell r="B4786" t="str">
            <v>Thallium-208</v>
          </cell>
        </row>
        <row r="4787">
          <cell r="B4787" t="str">
            <v>Thebaine</v>
          </cell>
        </row>
        <row r="4788">
          <cell r="B4788" t="str">
            <v>Thecamoeba</v>
          </cell>
        </row>
        <row r="4789">
          <cell r="B4789" t="str">
            <v>Thecamoeba munda</v>
          </cell>
        </row>
        <row r="4790">
          <cell r="B4790" t="str">
            <v>Thecamoeba orbis</v>
          </cell>
        </row>
        <row r="4791">
          <cell r="B4791" t="str">
            <v>Thecamoebidae</v>
          </cell>
        </row>
        <row r="4792">
          <cell r="B4792" t="str">
            <v>Theobromine</v>
          </cell>
        </row>
        <row r="4793">
          <cell r="B4793" t="str">
            <v>Theophylline</v>
          </cell>
        </row>
        <row r="4794">
          <cell r="B4794" t="str">
            <v>Theophylline-13C1-15N2</v>
          </cell>
        </row>
        <row r="4795">
          <cell r="B4795" t="str">
            <v>Thermal discharge</v>
          </cell>
        </row>
        <row r="4796">
          <cell r="B4796" t="str">
            <v>Thiabendazole</v>
          </cell>
        </row>
        <row r="4797">
          <cell r="B4797" t="str">
            <v>Thiabendazole-d4</v>
          </cell>
        </row>
        <row r="4798">
          <cell r="B4798" t="str">
            <v>Thiabendazole-d6</v>
          </cell>
        </row>
        <row r="4799">
          <cell r="B4799" t="str">
            <v>Thiacloprid</v>
          </cell>
        </row>
        <row r="4800">
          <cell r="B4800" t="str">
            <v>Thiamethoxam</v>
          </cell>
        </row>
        <row r="4801">
          <cell r="B4801" t="str">
            <v>Thiazopyr</v>
          </cell>
        </row>
        <row r="4802">
          <cell r="B4802" t="str">
            <v>Thickness, supernatant layer</v>
          </cell>
        </row>
        <row r="4803">
          <cell r="B4803" t="str">
            <v>Thidiazuron</v>
          </cell>
        </row>
        <row r="4804">
          <cell r="B4804" t="str">
            <v>Thiencarbazone-methyl</v>
          </cell>
        </row>
        <row r="4805">
          <cell r="B4805" t="str">
            <v>Thifensulfuron</v>
          </cell>
        </row>
        <row r="4806">
          <cell r="B4806" t="str">
            <v>Thifensulfuron-methyl</v>
          </cell>
        </row>
        <row r="4807">
          <cell r="B4807" t="str">
            <v>Thiobencarb</v>
          </cell>
        </row>
        <row r="4808">
          <cell r="B4808" t="str">
            <v>Thiocyanic acid</v>
          </cell>
        </row>
        <row r="4809">
          <cell r="B4809" t="str">
            <v>Thiodicarb</v>
          </cell>
        </row>
        <row r="4810">
          <cell r="B4810" t="str">
            <v>Thionazin</v>
          </cell>
        </row>
        <row r="4811">
          <cell r="B4811" t="str">
            <v>Thiophanate ethyl</v>
          </cell>
        </row>
        <row r="4812">
          <cell r="B4812" t="str">
            <v>Thiophanate Methyl</v>
          </cell>
        </row>
        <row r="4813">
          <cell r="B4813" t="str">
            <v>Thiophene</v>
          </cell>
        </row>
        <row r="4814">
          <cell r="B4814" t="str">
            <v>Thiophenol</v>
          </cell>
        </row>
        <row r="4815">
          <cell r="B4815" t="str">
            <v>Thiosulfate</v>
          </cell>
        </row>
        <row r="4816">
          <cell r="B4816" t="str">
            <v>Thiourea</v>
          </cell>
        </row>
        <row r="4817">
          <cell r="B4817" t="str">
            <v>Thiram</v>
          </cell>
        </row>
        <row r="4818">
          <cell r="B4818" t="str">
            <v>Thorium-227</v>
          </cell>
        </row>
        <row r="4819">
          <cell r="B4819" t="str">
            <v>Thorium-228</v>
          </cell>
        </row>
        <row r="4820">
          <cell r="B4820" t="str">
            <v>Thorium-230</v>
          </cell>
        </row>
        <row r="4821">
          <cell r="B4821" t="str">
            <v>Thorium-231</v>
          </cell>
        </row>
        <row r="4822">
          <cell r="B4822" t="str">
            <v>Thorium-232</v>
          </cell>
        </row>
        <row r="4823">
          <cell r="B4823" t="str">
            <v>Thorium-234</v>
          </cell>
        </row>
        <row r="4824">
          <cell r="B4824" t="str">
            <v>Thulium</v>
          </cell>
        </row>
        <row r="4825">
          <cell r="B4825" t="str">
            <v>Thuringiensin</v>
          </cell>
        </row>
        <row r="4826">
          <cell r="B4826" t="str">
            <v>Thuringiensin, calcium salt</v>
          </cell>
        </row>
        <row r="4827">
          <cell r="B4827" t="str">
            <v>Tiamulin</v>
          </cell>
        </row>
        <row r="4828">
          <cell r="B4828" t="str">
            <v>Tide cycle duration</v>
          </cell>
        </row>
        <row r="4829">
          <cell r="B4829" t="str">
            <v>Tide cycle time</v>
          </cell>
        </row>
        <row r="4830">
          <cell r="B4830" t="str">
            <v>Tide range</v>
          </cell>
        </row>
        <row r="4831">
          <cell r="B4831" t="str">
            <v>Tide rate</v>
          </cell>
        </row>
        <row r="4832">
          <cell r="B4832" t="str">
            <v>Tide stage</v>
          </cell>
        </row>
        <row r="4833">
          <cell r="B4833" t="str">
            <v>Tide stage (choice list)</v>
          </cell>
        </row>
        <row r="4834">
          <cell r="B4834" t="str">
            <v>Tiller Count</v>
          </cell>
        </row>
        <row r="4835">
          <cell r="B4835" t="str">
            <v>Tilmicosin</v>
          </cell>
        </row>
        <row r="4836">
          <cell r="B4836" t="str">
            <v>Tin</v>
          </cell>
        </row>
        <row r="4837">
          <cell r="B4837" t="str">
            <v>Tin-113</v>
          </cell>
        </row>
        <row r="4838">
          <cell r="B4838" t="str">
            <v>Tin-San</v>
          </cell>
        </row>
        <row r="4839">
          <cell r="B4839" t="str">
            <v>Tiotropium</v>
          </cell>
        </row>
        <row r="4840">
          <cell r="B4840" t="str">
            <v>Titanium</v>
          </cell>
        </row>
        <row r="4841">
          <cell r="B4841" t="str">
            <v>Tolerance index</v>
          </cell>
        </row>
        <row r="4842">
          <cell r="B4842" t="str">
            <v>Tolfenpyrad</v>
          </cell>
        </row>
        <row r="4843">
          <cell r="B4843" t="str">
            <v>Toluene</v>
          </cell>
        </row>
        <row r="4844">
          <cell r="B4844" t="str">
            <v>Toluene diisocyanate</v>
          </cell>
        </row>
        <row r="4845">
          <cell r="B4845" t="str">
            <v>Toluene-d8</v>
          </cell>
        </row>
        <row r="4846">
          <cell r="B4846" t="str">
            <v>Toluenediamine</v>
          </cell>
        </row>
        <row r="4847">
          <cell r="B4847" t="str">
            <v>Toluic acid</v>
          </cell>
        </row>
        <row r="4848">
          <cell r="B4848" t="str">
            <v>Toluidine</v>
          </cell>
        </row>
        <row r="4849">
          <cell r="B4849" t="str">
            <v>Tolyl triazole</v>
          </cell>
        </row>
        <row r="4850">
          <cell r="B4850" t="str">
            <v>Tonalide***retired***use 6-Acetyl-1,1,2,4,4,7-hexamethyltetralin</v>
          </cell>
        </row>
        <row r="4851">
          <cell r="B4851" t="str">
            <v>Topramezone</v>
          </cell>
        </row>
        <row r="4852">
          <cell r="B4852" t="str">
            <v>Total BHCs + Lindane</v>
          </cell>
        </row>
        <row r="4853">
          <cell r="B4853" t="str">
            <v>Total carbon</v>
          </cell>
        </row>
        <row r="4854">
          <cell r="B4854" t="str">
            <v>Total Coliform</v>
          </cell>
        </row>
        <row r="4855">
          <cell r="B4855" t="str">
            <v>Total Dichloro Biphenyls</v>
          </cell>
        </row>
        <row r="4856">
          <cell r="B4856" t="str">
            <v>Total Differential Diagnosis</v>
          </cell>
        </row>
        <row r="4857">
          <cell r="B4857" t="str">
            <v>Total dissolved solids</v>
          </cell>
        </row>
        <row r="4858">
          <cell r="B4858" t="str">
            <v>Total fixed solids</v>
          </cell>
        </row>
        <row r="4859">
          <cell r="B4859" t="str">
            <v>Total hardness</v>
          </cell>
        </row>
        <row r="4860">
          <cell r="B4860" t="str">
            <v>Total Heptachloro Biphenyls</v>
          </cell>
        </row>
        <row r="4861">
          <cell r="B4861" t="str">
            <v>Total Hexachloro Biphenyls</v>
          </cell>
        </row>
        <row r="4862">
          <cell r="B4862" t="str">
            <v>Total Monochloro Biphenyls</v>
          </cell>
        </row>
        <row r="4863">
          <cell r="B4863" t="str">
            <v>Total Nitrogen/Total Phosphorus Ratio (TN:TP)</v>
          </cell>
        </row>
        <row r="4864">
          <cell r="B4864" t="str">
            <v>Total Nonachloro Biphenyls</v>
          </cell>
        </row>
        <row r="4865">
          <cell r="B4865" t="str">
            <v>Total nonfecal coliform</v>
          </cell>
        </row>
        <row r="4866">
          <cell r="B4866" t="str">
            <v>Total Octachloro Biphenyls</v>
          </cell>
        </row>
        <row r="4867">
          <cell r="B4867" t="str">
            <v>Total Particulate Carbon</v>
          </cell>
        </row>
        <row r="4868">
          <cell r="B4868" t="str">
            <v>Total Particulate Nitrogen</v>
          </cell>
        </row>
        <row r="4869">
          <cell r="B4869" t="str">
            <v>Total Particulate Organic Carbon</v>
          </cell>
        </row>
        <row r="4870">
          <cell r="B4870" t="str">
            <v>Total Particulate Organic Nitrogen</v>
          </cell>
        </row>
        <row r="4871">
          <cell r="B4871" t="str">
            <v>Total Particulate Phosphorus</v>
          </cell>
        </row>
        <row r="4872">
          <cell r="B4872" t="str">
            <v>Total PCBs + PCTs</v>
          </cell>
        </row>
        <row r="4873">
          <cell r="B4873" t="str">
            <v>Total Pentachloro Biphenyls</v>
          </cell>
        </row>
        <row r="4874">
          <cell r="B4874" t="str">
            <v>Total Petroleum Hydrocarbons (C6-C32 TPH)</v>
          </cell>
        </row>
        <row r="4875">
          <cell r="B4875" t="str">
            <v>Total Sample Volume</v>
          </cell>
        </row>
        <row r="4876">
          <cell r="B4876" t="str">
            <v>Total Sample Weight</v>
          </cell>
        </row>
        <row r="4877">
          <cell r="B4877" t="str">
            <v>Total solids</v>
          </cell>
        </row>
        <row r="4878">
          <cell r="B4878" t="str">
            <v>Total Sulfur minus Sulfate</v>
          </cell>
        </row>
        <row r="4879">
          <cell r="B4879" t="str">
            <v>Total suspended solids</v>
          </cell>
        </row>
        <row r="4880">
          <cell r="B4880" t="str">
            <v>Total Tetrachloro Biphenyls</v>
          </cell>
        </row>
        <row r="4881">
          <cell r="B4881" t="str">
            <v>Total Trichloro Biphenyls</v>
          </cell>
        </row>
        <row r="4882">
          <cell r="B4882" t="str">
            <v>Total volatile solids</v>
          </cell>
        </row>
        <row r="4883">
          <cell r="B4883" t="str">
            <v>Tox</v>
          </cell>
        </row>
        <row r="4884">
          <cell r="B4884" t="str">
            <v>Toxaphene</v>
          </cell>
        </row>
        <row r="4885">
          <cell r="B4885" t="str">
            <v>Toxicity acute</v>
          </cell>
        </row>
        <row r="4886">
          <cell r="B4886" t="str">
            <v>Toxicity chronic</v>
          </cell>
        </row>
        <row r="4887">
          <cell r="B4887" t="str">
            <v>Toxicity coefficient of variation</v>
          </cell>
        </row>
        <row r="4888">
          <cell r="B4888" t="str">
            <v>Toxicity sediment control survival</v>
          </cell>
        </row>
        <row r="4889">
          <cell r="B4889" t="str">
            <v>Toxicity sediment survival</v>
          </cell>
        </row>
        <row r="4890">
          <cell r="B4890" t="str">
            <v>Toxicity sediment survival significant</v>
          </cell>
        </row>
        <row r="4891">
          <cell r="B4891" t="str">
            <v>Toxicity water 100%/ LC50 (% effluent)</v>
          </cell>
        </row>
        <row r="4892">
          <cell r="B4892" t="str">
            <v>Toxicity water LC50</v>
          </cell>
        </row>
        <row r="4893">
          <cell r="B4893" t="str">
            <v>Toxicity water microtox</v>
          </cell>
        </row>
        <row r="4894">
          <cell r="B4894" t="str">
            <v>Toxicity water norm embryo</v>
          </cell>
        </row>
        <row r="4895">
          <cell r="B4895" t="str">
            <v>Toxicity, A. abdita, coefficient of variation**retired**useBiologicalSample,SubjectTaxon,IntentToxicity</v>
          </cell>
        </row>
        <row r="4896">
          <cell r="B4896" t="str">
            <v>Toxicity, A. verrilli, coefficient of variation**retired**useBiologicalSample,SubjectTaxon,IntentToxicity</v>
          </cell>
        </row>
        <row r="4897">
          <cell r="B4897" t="str">
            <v>Toxicity, Daphnia magna acute**retired**useBiologicalSample,SubjectTaxon,IntentToxicity</v>
          </cell>
        </row>
        <row r="4898">
          <cell r="B4898" t="str">
            <v>Toxicity, E. estuarius, coefficient of variation**retired**useBiologicalSample,SubjectTaxon,IntentToxicity</v>
          </cell>
        </row>
        <row r="4899">
          <cell r="B4899" t="str">
            <v>Toxicity, L. plumulosus, coefficient of variation**retired**useBiologicalSample,SubjectTaxon,IntentToxicity</v>
          </cell>
        </row>
        <row r="4900">
          <cell r="B4900" t="str">
            <v>Toxicity, R. abronius, coefficient of variation**retired**useBiologicalSample,SubjectTaxon,IntentToxicity</v>
          </cell>
        </row>
        <row r="4901">
          <cell r="B4901" t="str">
            <v>Toxicity, sediment, Ampelisca abdita, control survival**retired**useBiologicalSample,SubjectTaxon,IntentToxicity</v>
          </cell>
        </row>
        <row r="4902">
          <cell r="B4902" t="str">
            <v>Toxicity, sediment, Ampelisca abdita, significant (choice list)</v>
          </cell>
        </row>
        <row r="4903">
          <cell r="B4903" t="str">
            <v>Toxicity, sediment, Ampelisca abdita, survival**retired**useBiologicalSample,SubjectTaxon,IntentToxicity</v>
          </cell>
        </row>
        <row r="4904">
          <cell r="B4904" t="str">
            <v>Toxicity, sediment, Ampelisca verrilli, control survival**retired**useBiologicalSample,SubjectTaxon,IntentToxicity</v>
          </cell>
        </row>
        <row r="4905">
          <cell r="B4905" t="str">
            <v>Toxicity, sediment, Ampelisca verrilli, significant (choice list)</v>
          </cell>
        </row>
        <row r="4906">
          <cell r="B4906" t="str">
            <v>Toxicity, sediment, Ampelisca verrilli, survival**retired**useBiologicalSample,SubjectTaxon,IntentToxicity</v>
          </cell>
        </row>
        <row r="4907">
          <cell r="B4907" t="str">
            <v>Toxicity, sediment, Arbacia punctulata, survival**retired**useBiologicalSample,SubjectTaxon,IntentToxicity</v>
          </cell>
        </row>
        <row r="4908">
          <cell r="B4908" t="str">
            <v>Toxicity, sediment, Eohaustorius estuarius, control survival**retired**useBiologicalSample,SubjectTaxon,IntentToxicity</v>
          </cell>
        </row>
        <row r="4909">
          <cell r="B4909" t="str">
            <v>Toxicity, sediment, Eohaustorius estuarius, significant (choice list)</v>
          </cell>
        </row>
        <row r="4910">
          <cell r="B4910" t="str">
            <v>Toxicity, sediment, Eohaustorius estuarius, survival**retired**useBiologicalSample,SubjectTaxon,IntentToxicity</v>
          </cell>
        </row>
        <row r="4911">
          <cell r="B4911" t="str">
            <v>Toxicity, sediment, Hyalella azteca, survival**retired**useBiologicalSample,SubjectTaxon,IntentToxicity</v>
          </cell>
        </row>
        <row r="4912">
          <cell r="B4912" t="str">
            <v>Toxicity, sediment, L.plumulosus, control survival**retired**useBiologicalSample,SubjectTaxon,IntentToxicity</v>
          </cell>
        </row>
        <row r="4913">
          <cell r="B4913" t="str">
            <v>Toxicity, sediment, Leptocheirus plumulosus, significant (choice list)</v>
          </cell>
        </row>
        <row r="4914">
          <cell r="B4914" t="str">
            <v>Toxicity, sediment, Leptocheirus plumulosus, survival**retired**useBiologicalSample,SubjectTaxon,IntentToxicity</v>
          </cell>
        </row>
        <row r="4915">
          <cell r="B4915" t="str">
            <v>Toxicity, sediment, microtox, Vibrio fischeri, EC50**retired**useBiologicalSample,SubjectTaxon,IntentToxicity</v>
          </cell>
        </row>
        <row r="4916">
          <cell r="B4916" t="str">
            <v>Toxicity, sediment, microtox, Vibrio fischeri, significant (choice list)</v>
          </cell>
        </row>
        <row r="4917">
          <cell r="B4917" t="str">
            <v>Toxicity, sediment, Rhepoxynius abronius, significant (choice list)</v>
          </cell>
        </row>
        <row r="4918">
          <cell r="B4918" t="str">
            <v>Toxicity, sediment, Rhepoxynius abronius, survival**retired**useBiologicalSample,SubjectTaxon,IntentToxicity</v>
          </cell>
        </row>
        <row r="4919">
          <cell r="B4919" t="str">
            <v>Toxicity, sediment, Strongylocentrotus purpuratus, survival**retired**useBiologicalSample,SubjectTaxon,IntentToxicity</v>
          </cell>
        </row>
        <row r="4920">
          <cell r="B4920" t="str">
            <v>Toxicity, water, 100%/ LC50 (% effluent) for Ceriodaphnia**retired**useBiologicalSample,SubjectTaxon,IntentToxicity</v>
          </cell>
        </row>
        <row r="4921">
          <cell r="B4921" t="str">
            <v>Toxicity, water, Ceriodaphnia dubia, LC50**retired**useBiologicalSample,SubjectTaxon,IntentToxicity</v>
          </cell>
        </row>
        <row r="4922">
          <cell r="B4922" t="str">
            <v>Toxicity, water, microtox, Vibrio fischeri, EC50**retired**useBiologicalSample,SubjectTaxon,IntentToxicity</v>
          </cell>
        </row>
        <row r="4923">
          <cell r="B4923" t="str">
            <v>Toxicity, water, Strongylocentrotus purpuratus, norm. embryo**retired**useBiologicalSample,SubjectTaxon,IntentToxicity</v>
          </cell>
        </row>
        <row r="4924">
          <cell r="B4924" t="str">
            <v>Tralkoxydim</v>
          </cell>
        </row>
        <row r="4925">
          <cell r="B4925" t="str">
            <v>Tralkoxydim acid</v>
          </cell>
        </row>
        <row r="4926">
          <cell r="B4926" t="str">
            <v>Tralomethrin</v>
          </cell>
        </row>
        <row r="4927">
          <cell r="B4927" t="str">
            <v>Tramadol</v>
          </cell>
        </row>
        <row r="4928">
          <cell r="B4928" t="str">
            <v>trans-1,2-Cyclohexanediol</v>
          </cell>
        </row>
        <row r="4929">
          <cell r="B4929" t="str">
            <v>trans-1,2-Dichlorocyclohexane</v>
          </cell>
        </row>
        <row r="4930">
          <cell r="B4930" t="str">
            <v>trans-1,2-Dichloroethene***retired***use trans-1,2-Dichloroethylene</v>
          </cell>
        </row>
        <row r="4931">
          <cell r="B4931" t="str">
            <v>trans-1,2-Dichloroethylene</v>
          </cell>
        </row>
        <row r="4932">
          <cell r="B4932" t="str">
            <v>trans-1,2-Dichloropropene</v>
          </cell>
        </row>
        <row r="4933">
          <cell r="B4933" t="str">
            <v>trans-1,2-Dimethylcyclohexane</v>
          </cell>
        </row>
        <row r="4934">
          <cell r="B4934" t="str">
            <v>trans-1,3-Dichloropropene</v>
          </cell>
        </row>
        <row r="4935">
          <cell r="B4935" t="str">
            <v>trans-1,3-Dimethylcyclopentane</v>
          </cell>
        </row>
        <row r="4936">
          <cell r="B4936" t="str">
            <v>trans-1,4-Dichloro-2-butene</v>
          </cell>
        </row>
        <row r="4937">
          <cell r="B4937" t="str">
            <v>trans-1,4-Dichlorocyclohexane</v>
          </cell>
        </row>
        <row r="4938">
          <cell r="B4938" t="str">
            <v>Trans-2-Butene</v>
          </cell>
        </row>
        <row r="4939">
          <cell r="B4939" t="str">
            <v>trans-2-Methylcrotonaldehyde</v>
          </cell>
        </row>
        <row r="4940">
          <cell r="B4940" t="str">
            <v>Trans-2-Pentene</v>
          </cell>
        </row>
        <row r="4941">
          <cell r="B4941" t="str">
            <v>trans-2-Phenyl-2-butene</v>
          </cell>
        </row>
        <row r="4942">
          <cell r="B4942" t="str">
            <v>trans-Chlordane</v>
          </cell>
        </row>
        <row r="4943">
          <cell r="B4943" t="str">
            <v>trans-Diethyl-1,1,1',1'-d4-stilbestrol-3,3',5,5'-d4</v>
          </cell>
        </row>
        <row r="4944">
          <cell r="B4944" t="str">
            <v>trans-Nonachlor</v>
          </cell>
        </row>
        <row r="4945">
          <cell r="B4945" t="str">
            <v>trans-Propiconazole</v>
          </cell>
        </row>
        <row r="4946">
          <cell r="B4946" t="str">
            <v>Transit Rate, sampler</v>
          </cell>
        </row>
        <row r="4947">
          <cell r="B4947" t="str">
            <v>Transparency, Secchi tube with disk</v>
          </cell>
        </row>
        <row r="4948">
          <cell r="B4948" t="str">
            <v>Transparency, tube with disk</v>
          </cell>
        </row>
        <row r="4949">
          <cell r="B4949" t="str">
            <v>Transpermethrin</v>
          </cell>
        </row>
        <row r="4950">
          <cell r="B4950" t="str">
            <v>Trazodone</v>
          </cell>
        </row>
        <row r="4951">
          <cell r="B4951" t="str">
            <v>Tremolite asbestos</v>
          </cell>
        </row>
        <row r="4952">
          <cell r="B4952" t="str">
            <v>Trenbolone</v>
          </cell>
        </row>
        <row r="4953">
          <cell r="B4953" t="str">
            <v>Trenbolone acetate</v>
          </cell>
        </row>
        <row r="4954">
          <cell r="B4954" t="str">
            <v>Tri-p-tolyl Phosphate</v>
          </cell>
        </row>
        <row r="4955">
          <cell r="B4955" t="str">
            <v>Triacontane</v>
          </cell>
        </row>
        <row r="4956">
          <cell r="B4956" t="str">
            <v>Triadimefon</v>
          </cell>
        </row>
        <row r="4957">
          <cell r="B4957" t="str">
            <v>Triallate</v>
          </cell>
        </row>
        <row r="4958">
          <cell r="B4958" t="str">
            <v>Triamterene</v>
          </cell>
        </row>
        <row r="4959">
          <cell r="B4959" t="str">
            <v>Triasulfuron</v>
          </cell>
        </row>
        <row r="4960">
          <cell r="B4960" t="str">
            <v>Triazines mixture, unspecified</v>
          </cell>
        </row>
        <row r="4961">
          <cell r="B4961" t="str">
            <v>Triazolam</v>
          </cell>
        </row>
        <row r="4962">
          <cell r="B4962" t="str">
            <v>Triazophos</v>
          </cell>
        </row>
        <row r="4963">
          <cell r="B4963" t="str">
            <v>Tribromoacetic acid</v>
          </cell>
        </row>
        <row r="4964">
          <cell r="B4964" t="str">
            <v>Tribromomethane</v>
          </cell>
        </row>
        <row r="4965">
          <cell r="B4965" t="str">
            <v>Tribufos</v>
          </cell>
        </row>
        <row r="4966">
          <cell r="B4966" t="str">
            <v>Tributlytin</v>
          </cell>
        </row>
        <row r="4967">
          <cell r="B4967" t="str">
            <v>Tributyl phosphate</v>
          </cell>
        </row>
        <row r="4968">
          <cell r="B4968" t="str">
            <v>Tributylphosphine oxide</v>
          </cell>
        </row>
        <row r="4969">
          <cell r="B4969" t="str">
            <v>Tributylstannylium</v>
          </cell>
        </row>
        <row r="4970">
          <cell r="B4970" t="str">
            <v>Tributyltin chloride</v>
          </cell>
        </row>
        <row r="4971">
          <cell r="B4971" t="str">
            <v>Tricalcium phosphate</v>
          </cell>
        </row>
        <row r="4972">
          <cell r="B4972" t="str">
            <v>Tricamba</v>
          </cell>
        </row>
        <row r="4973">
          <cell r="B4973" t="str">
            <v>Trichlorfon</v>
          </cell>
        </row>
        <row r="4974">
          <cell r="B4974" t="str">
            <v>Trichloro-1,3-butadiene</v>
          </cell>
        </row>
        <row r="4975">
          <cell r="B4975" t="str">
            <v>Trichloroacetic acid</v>
          </cell>
        </row>
        <row r="4976">
          <cell r="B4976" t="str">
            <v>Trichloroacetonitrile</v>
          </cell>
        </row>
        <row r="4977">
          <cell r="B4977" t="str">
            <v>Trichlorobenzene</v>
          </cell>
        </row>
        <row r="4978">
          <cell r="B4978" t="str">
            <v>Trichlorobiphenyl</v>
          </cell>
        </row>
        <row r="4979">
          <cell r="B4979" t="str">
            <v>Trichlorodimethylmethoxybenzene</v>
          </cell>
        </row>
        <row r="4980">
          <cell r="B4980" t="str">
            <v>Trichloroethane</v>
          </cell>
        </row>
        <row r="4981">
          <cell r="B4981" t="str">
            <v>Trichloroethene (TCE)</v>
          </cell>
        </row>
        <row r="4982">
          <cell r="B4982" t="str">
            <v>Trichloroethylene</v>
          </cell>
        </row>
        <row r="4983">
          <cell r="B4983" t="str">
            <v>Trichloronaphthalene</v>
          </cell>
        </row>
        <row r="4984">
          <cell r="B4984" t="str">
            <v>Trichloronate</v>
          </cell>
        </row>
        <row r="4985">
          <cell r="B4985" t="str">
            <v>Trichlorophenol</v>
          </cell>
        </row>
        <row r="4986">
          <cell r="B4986" t="str">
            <v>Trichloropropane</v>
          </cell>
        </row>
        <row r="4987">
          <cell r="B4987" t="str">
            <v>Trichloropropene sulfonic acid ethyl ester</v>
          </cell>
        </row>
        <row r="4988">
          <cell r="B4988" t="str">
            <v>Trichlorosyringol</v>
          </cell>
        </row>
        <row r="4989">
          <cell r="B4989" t="str">
            <v>Trichlorotrifluoroethane</v>
          </cell>
        </row>
        <row r="4990">
          <cell r="B4990" t="str">
            <v>Triclocarban</v>
          </cell>
        </row>
        <row r="4991">
          <cell r="B4991" t="str">
            <v>Triclocarban-13C6</v>
          </cell>
        </row>
        <row r="4992">
          <cell r="B4992" t="str">
            <v>Triclopyr</v>
          </cell>
        </row>
        <row r="4993">
          <cell r="B4993" t="str">
            <v>Triclosan</v>
          </cell>
        </row>
        <row r="4994">
          <cell r="B4994" t="str">
            <v>Triclosan methyl ether</v>
          </cell>
        </row>
        <row r="4995">
          <cell r="B4995" t="str">
            <v>Triclosan,C13H10Cl2O- derivative</v>
          </cell>
        </row>
        <row r="4996">
          <cell r="B4996" t="str">
            <v>Triclosan-13C12</v>
          </cell>
        </row>
        <row r="4997">
          <cell r="B4997" t="str">
            <v>Tricosane</v>
          </cell>
        </row>
        <row r="4998">
          <cell r="B4998" t="str">
            <v>Tricosanol</v>
          </cell>
        </row>
        <row r="4999">
          <cell r="B4999" t="str">
            <v>Tricyclazole</v>
          </cell>
        </row>
        <row r="5000">
          <cell r="B5000" t="str">
            <v>Tridecane</v>
          </cell>
        </row>
        <row r="5001">
          <cell r="B5001" t="str">
            <v>Tridecanoic acid</v>
          </cell>
        </row>
        <row r="5002">
          <cell r="B5002" t="str">
            <v>Triethanolamine</v>
          </cell>
        </row>
        <row r="5003">
          <cell r="B5003" t="str">
            <v>Triethyl citrate</v>
          </cell>
        </row>
        <row r="5004">
          <cell r="B5004" t="str">
            <v>Triethylene glycol dimethyl ether</v>
          </cell>
        </row>
        <row r="5005">
          <cell r="B5005" t="str">
            <v>Triethylene glycol monobutyl ether</v>
          </cell>
        </row>
        <row r="5006">
          <cell r="B5006" t="str">
            <v>Trifloxystrobin</v>
          </cell>
        </row>
        <row r="5007">
          <cell r="B5007" t="str">
            <v>Trifloxysulfuron-sodium</v>
          </cell>
        </row>
        <row r="5008">
          <cell r="B5008" t="str">
            <v>Trifluralin</v>
          </cell>
        </row>
        <row r="5009">
          <cell r="B5009" t="str">
            <v>Trihalomethanes</v>
          </cell>
        </row>
        <row r="5010">
          <cell r="B5010" t="str">
            <v>Triisopropanolamine</v>
          </cell>
        </row>
        <row r="5011">
          <cell r="B5011" t="str">
            <v>Triisopropyl orthoborate</v>
          </cell>
        </row>
        <row r="5012">
          <cell r="B5012" t="str">
            <v>Triisopropylamine</v>
          </cell>
        </row>
        <row r="5013">
          <cell r="B5013" t="str">
            <v>Trimethoprim</v>
          </cell>
        </row>
        <row r="5014">
          <cell r="B5014" t="str">
            <v>Trimethoprim-13C3</v>
          </cell>
        </row>
        <row r="5015">
          <cell r="B5015" t="str">
            <v>Trimethoprim-d9</v>
          </cell>
        </row>
        <row r="5016">
          <cell r="B5016" t="str">
            <v>Trimethoprim/Sulfamethoxazole (unspecified mix)</v>
          </cell>
        </row>
        <row r="5017">
          <cell r="B5017" t="str">
            <v>Trimethyl Phosphate</v>
          </cell>
        </row>
        <row r="5018">
          <cell r="B5018" t="str">
            <v>Trimethylbenzene</v>
          </cell>
        </row>
        <row r="5019">
          <cell r="B5019" t="str">
            <v>Trimethylcyclohexene</v>
          </cell>
        </row>
        <row r="5020">
          <cell r="B5020" t="str">
            <v>Trimethylnaphthalene</v>
          </cell>
        </row>
        <row r="5021">
          <cell r="B5021" t="str">
            <v>Trimethylpyrazine</v>
          </cell>
        </row>
        <row r="5022">
          <cell r="B5022" t="str">
            <v>Trimipramine maleate</v>
          </cell>
        </row>
        <row r="5023">
          <cell r="B5023" t="str">
            <v>Trinexapac-Ethyl</v>
          </cell>
        </row>
        <row r="5024">
          <cell r="B5024" t="str">
            <v>Trinitrotoluene</v>
          </cell>
        </row>
        <row r="5025">
          <cell r="B5025" t="str">
            <v>Tripentyltin chloride</v>
          </cell>
        </row>
        <row r="5026">
          <cell r="B5026" t="str">
            <v>Triphenyl phosphate</v>
          </cell>
        </row>
        <row r="5027">
          <cell r="B5027" t="str">
            <v>Triphenylene</v>
          </cell>
        </row>
        <row r="5028">
          <cell r="B5028" t="str">
            <v>Tripropyltin chloride</v>
          </cell>
        </row>
        <row r="5029">
          <cell r="B5029" t="str">
            <v>Tris(1,3-dichloro-2-propyl)phosphate</v>
          </cell>
        </row>
        <row r="5030">
          <cell r="B5030" t="str">
            <v>Tris(2,3-dibromopropyl) Phosphate</v>
          </cell>
        </row>
        <row r="5031">
          <cell r="B5031" t="str">
            <v>Tris(2-butoxyethyl) phosphate</v>
          </cell>
        </row>
        <row r="5032">
          <cell r="B5032" t="str">
            <v>Tris(2-chloroethyl) phosphate</v>
          </cell>
        </row>
        <row r="5033">
          <cell r="B5033" t="str">
            <v>Triticonazole</v>
          </cell>
        </row>
        <row r="5034">
          <cell r="B5034" t="str">
            <v>Tritium</v>
          </cell>
        </row>
        <row r="5035">
          <cell r="B5035" t="str">
            <v>Tritriacontane</v>
          </cell>
        </row>
        <row r="5036">
          <cell r="B5036" t="str">
            <v>True color</v>
          </cell>
        </row>
        <row r="5037">
          <cell r="B5037" t="str">
            <v>Tungsten</v>
          </cell>
        </row>
        <row r="5038">
          <cell r="B5038" t="str">
            <v>Turbidity</v>
          </cell>
        </row>
        <row r="5039">
          <cell r="B5039" t="str">
            <v>Turbidity severity (choice list)</v>
          </cell>
        </row>
        <row r="5040">
          <cell r="B5040" t="str">
            <v>Tylosin</v>
          </cell>
        </row>
        <row r="5041">
          <cell r="B5041" t="str">
            <v>Tyrothricin</v>
          </cell>
        </row>
        <row r="5042">
          <cell r="B5042" t="str">
            <v>Undecane</v>
          </cell>
        </row>
        <row r="5043">
          <cell r="B5043" t="str">
            <v>Undecane, tridecane, pentadecane mix</v>
          </cell>
        </row>
        <row r="5044">
          <cell r="B5044" t="str">
            <v>Undecanoic acid</v>
          </cell>
        </row>
        <row r="5045">
          <cell r="B5045" t="str">
            <v>Undercut Banks (%)</v>
          </cell>
        </row>
        <row r="5046">
          <cell r="B5046" t="str">
            <v>Unknown Arsenic Species</v>
          </cell>
        </row>
        <row r="5047">
          <cell r="B5047" t="str">
            <v>Uranium</v>
          </cell>
        </row>
        <row r="5048">
          <cell r="B5048" t="str">
            <v>Uranium 238/234 ratio</v>
          </cell>
        </row>
        <row r="5049">
          <cell r="B5049" t="str">
            <v>Uranium-233/234</v>
          </cell>
        </row>
        <row r="5050">
          <cell r="B5050" t="str">
            <v>Uranium-234</v>
          </cell>
        </row>
        <row r="5051">
          <cell r="B5051" t="str">
            <v>Uranium-234/235/238</v>
          </cell>
        </row>
        <row r="5052">
          <cell r="B5052" t="str">
            <v>Uranium-235</v>
          </cell>
        </row>
        <row r="5053">
          <cell r="B5053" t="str">
            <v>Uranium-236</v>
          </cell>
        </row>
        <row r="5054">
          <cell r="B5054" t="str">
            <v>Uranium-238</v>
          </cell>
        </row>
        <row r="5055">
          <cell r="B5055" t="str">
            <v>Urea</v>
          </cell>
        </row>
        <row r="5056">
          <cell r="B5056" t="str">
            <v>Uric acid</v>
          </cell>
        </row>
        <row r="5057">
          <cell r="B5057" t="str">
            <v>USDA Soil Texture Classification</v>
          </cell>
        </row>
        <row r="5058">
          <cell r="B5058" t="str">
            <v>UV 254</v>
          </cell>
        </row>
        <row r="5059">
          <cell r="B5059" t="str">
            <v>UV Absorbance at 440 nm</v>
          </cell>
        </row>
        <row r="5060">
          <cell r="B5060" t="str">
            <v>UV Absorption, relative conc. of organic constituents</v>
          </cell>
        </row>
        <row r="5061">
          <cell r="B5061" t="str">
            <v>Vahlkampfia</v>
          </cell>
        </row>
        <row r="5062">
          <cell r="B5062" t="str">
            <v>Vahlkampfia limax</v>
          </cell>
        </row>
        <row r="5063">
          <cell r="B5063" t="str">
            <v>Valacyclovir</v>
          </cell>
        </row>
        <row r="5064">
          <cell r="B5064" t="str">
            <v>Valeric acid</v>
          </cell>
        </row>
        <row r="5065">
          <cell r="B5065" t="str">
            <v>Valley Width Index</v>
          </cell>
        </row>
        <row r="5066">
          <cell r="B5066" t="str">
            <v>Valsartan</v>
          </cell>
        </row>
        <row r="5067">
          <cell r="B5067" t="str">
            <v>Vanadium</v>
          </cell>
        </row>
        <row r="5068">
          <cell r="B5068" t="str">
            <v>Vanillin</v>
          </cell>
        </row>
        <row r="5069">
          <cell r="B5069" t="str">
            <v>Vannella</v>
          </cell>
        </row>
        <row r="5070">
          <cell r="B5070" t="str">
            <v>Vannellidae</v>
          </cell>
        </row>
        <row r="5071">
          <cell r="B5071" t="str">
            <v>Vegetation Density, Nudds Board Left</v>
          </cell>
        </row>
        <row r="5072">
          <cell r="B5072" t="str">
            <v>Vegetation Density, Nudds Board Right</v>
          </cell>
        </row>
        <row r="5073">
          <cell r="B5073" t="str">
            <v>Velocity - stream</v>
          </cell>
        </row>
        <row r="5074">
          <cell r="B5074" t="str">
            <v>Velocity-discharge</v>
          </cell>
        </row>
        <row r="5075">
          <cell r="B5075" t="str">
            <v>Venlafaxine</v>
          </cell>
        </row>
        <row r="5076">
          <cell r="B5076" t="str">
            <v>Venlafaxine hydrochloride</v>
          </cell>
        </row>
        <row r="5077">
          <cell r="B5077" t="str">
            <v>Venlafaxine-d6</v>
          </cell>
        </row>
        <row r="5078">
          <cell r="B5078" t="str">
            <v>Verapamil</v>
          </cell>
        </row>
        <row r="5079">
          <cell r="B5079" t="str">
            <v>Vermicasts</v>
          </cell>
        </row>
        <row r="5080">
          <cell r="B5080" t="str">
            <v>Vernolate</v>
          </cell>
        </row>
        <row r="5081">
          <cell r="B5081" t="str">
            <v>Verticillium lecanii</v>
          </cell>
        </row>
        <row r="5082">
          <cell r="B5082" t="str">
            <v>Viable seed count</v>
          </cell>
        </row>
        <row r="5083">
          <cell r="B5083" t="str">
            <v>Viable seed weight</v>
          </cell>
        </row>
        <row r="5084">
          <cell r="B5084" t="str">
            <v>Vibrio</v>
          </cell>
        </row>
        <row r="5085">
          <cell r="B5085" t="str">
            <v>Vinclozolin</v>
          </cell>
        </row>
        <row r="5086">
          <cell r="B5086" t="str">
            <v>Vinyl acetate</v>
          </cell>
        </row>
        <row r="5087">
          <cell r="B5087" t="str">
            <v>Vinyl bromide</v>
          </cell>
        </row>
        <row r="5088">
          <cell r="B5088" t="str">
            <v>Vinyl chloride</v>
          </cell>
        </row>
        <row r="5089">
          <cell r="B5089" t="str">
            <v>Vinyltoluene</v>
          </cell>
        </row>
        <row r="5090">
          <cell r="B5090" t="str">
            <v>Violaxanthin</v>
          </cell>
        </row>
        <row r="5091">
          <cell r="B5091" t="str">
            <v>Virginiamycin</v>
          </cell>
        </row>
        <row r="5092">
          <cell r="B5092" t="str">
            <v>Virginiamycin M1</v>
          </cell>
        </row>
        <row r="5093">
          <cell r="B5093" t="str">
            <v>Virus</v>
          </cell>
        </row>
        <row r="5094">
          <cell r="B5094" t="str">
            <v>Visibility</v>
          </cell>
        </row>
        <row r="5095">
          <cell r="B5095" t="str">
            <v>Visible Fat Blobs</v>
          </cell>
        </row>
        <row r="5096">
          <cell r="B5096" t="str">
            <v>Vitamin E</v>
          </cell>
        </row>
        <row r="5097">
          <cell r="B5097" t="str">
            <v>Volatile Dissolved Solids</v>
          </cell>
        </row>
        <row r="5098">
          <cell r="B5098" t="str">
            <v>Volatile suspended solids</v>
          </cell>
        </row>
        <row r="5099">
          <cell r="B5099" t="str">
            <v>Volume Storage</v>
          </cell>
        </row>
        <row r="5100">
          <cell r="B5100" t="str">
            <v>Warfarin</v>
          </cell>
        </row>
        <row r="5101">
          <cell r="B5101" t="str">
            <v>Warfarin-d5</v>
          </cell>
        </row>
        <row r="5102">
          <cell r="B5102" t="str">
            <v>Waste well annulus pressure</v>
          </cell>
        </row>
        <row r="5103">
          <cell r="B5103" t="str">
            <v>Waste well injection pressure</v>
          </cell>
        </row>
        <row r="5104">
          <cell r="B5104" t="str">
            <v>Water</v>
          </cell>
        </row>
        <row r="5105">
          <cell r="B5105" t="str">
            <v>Water appearance (text)</v>
          </cell>
        </row>
        <row r="5106">
          <cell r="B5106" t="str">
            <v>Water Column Habitat Type (%)</v>
          </cell>
        </row>
        <row r="5107">
          <cell r="B5107" t="str">
            <v>Water content of snow</v>
          </cell>
        </row>
        <row r="5108">
          <cell r="B5108" t="str">
            <v>Water level (probe)</v>
          </cell>
        </row>
        <row r="5109">
          <cell r="B5109" t="str">
            <v>Water level in relation to reference point</v>
          </cell>
        </row>
        <row r="5110">
          <cell r="B5110" t="str">
            <v>Water level in well during pumping, MSL</v>
          </cell>
        </row>
        <row r="5111">
          <cell r="B5111" t="str">
            <v>Water level in well, depth from a reference point</v>
          </cell>
        </row>
        <row r="5112">
          <cell r="B5112" t="str">
            <v>Water level in well, MSL</v>
          </cell>
        </row>
        <row r="5113">
          <cell r="B5113" t="str">
            <v>Water level reference point elevation</v>
          </cell>
        </row>
        <row r="5114">
          <cell r="B5114" t="str">
            <v>Water Odor (choice list)</v>
          </cell>
        </row>
        <row r="5115">
          <cell r="B5115" t="str">
            <v>Water Pressure</v>
          </cell>
        </row>
        <row r="5116">
          <cell r="B5116" t="str">
            <v>Water Taste (choice list)</v>
          </cell>
        </row>
        <row r="5117">
          <cell r="B5117" t="str">
            <v>Water usage</v>
          </cell>
        </row>
        <row r="5118">
          <cell r="B5118" t="str">
            <v>Watercraft Observed</v>
          </cell>
        </row>
        <row r="5119">
          <cell r="B5119" t="str">
            <v>Watershed, predominant surrounding land use</v>
          </cell>
        </row>
        <row r="5120">
          <cell r="B5120" t="str">
            <v>Wave height</v>
          </cell>
        </row>
        <row r="5121">
          <cell r="B5121" t="str">
            <v>Wave height (WMO code 1555) (choice list)</v>
          </cell>
        </row>
        <row r="5122">
          <cell r="B5122" t="str">
            <v>Weak acids</v>
          </cell>
        </row>
        <row r="5123">
          <cell r="B5123" t="str">
            <v>Weather comments (text)</v>
          </cell>
        </row>
        <row r="5124">
          <cell r="B5124" t="str">
            <v>Weather condition (WMO code 4501) (choice list)</v>
          </cell>
        </row>
        <row r="5125">
          <cell r="B5125" t="str">
            <v>Weather condition (WMO code 4677) (choice list)</v>
          </cell>
        </row>
        <row r="5126">
          <cell r="B5126" t="str">
            <v>Weight</v>
          </cell>
        </row>
        <row r="5127">
          <cell r="B5127" t="str">
            <v>Weight, volatile portion</v>
          </cell>
        </row>
        <row r="5128">
          <cell r="B5128" t="str">
            <v>Well condition (choice list)</v>
          </cell>
        </row>
        <row r="5129">
          <cell r="B5129" t="str">
            <v>Width</v>
          </cell>
        </row>
        <row r="5130">
          <cell r="B5130" t="str">
            <v>Wind Condition</v>
          </cell>
        </row>
        <row r="5131">
          <cell r="B5131" t="str">
            <v>Wind direction (direction from, expressed 0-360 deg)</v>
          </cell>
        </row>
        <row r="5132">
          <cell r="B5132" t="str">
            <v>Wind force, Beaufort scale</v>
          </cell>
        </row>
        <row r="5133">
          <cell r="B5133" t="str">
            <v>Wind Speed Severity (choice list)</v>
          </cell>
        </row>
        <row r="5134">
          <cell r="B5134" t="str">
            <v>Wind velocity</v>
          </cell>
        </row>
        <row r="5135">
          <cell r="B5135" t="str">
            <v>Withdrawal rate of ground water</v>
          </cell>
        </row>
        <row r="5136">
          <cell r="B5136" t="str">
            <v>Wood class (choice list)</v>
          </cell>
        </row>
        <row r="5137">
          <cell r="B5137" t="str">
            <v>Wood creosote</v>
          </cell>
        </row>
        <row r="5138">
          <cell r="B5138" t="str">
            <v>Xanthacridinum</v>
          </cell>
        </row>
        <row r="5139">
          <cell r="B5139" t="str">
            <v>Xylachlor</v>
          </cell>
        </row>
        <row r="5140">
          <cell r="B5140" t="str">
            <v>Xylene</v>
          </cell>
        </row>
        <row r="5141">
          <cell r="B5141" t="str">
            <v>Xylenes, m- &amp; p- Mix</v>
          </cell>
        </row>
        <row r="5142">
          <cell r="B5142" t="str">
            <v>Yersinia</v>
          </cell>
        </row>
        <row r="5143">
          <cell r="B5143" t="str">
            <v>Ytterbium</v>
          </cell>
        </row>
        <row r="5144">
          <cell r="B5144" t="str">
            <v>Ytterbium-169</v>
          </cell>
        </row>
        <row r="5145">
          <cell r="B5145" t="str">
            <v>Yttrium</v>
          </cell>
        </row>
        <row r="5146">
          <cell r="B5146" t="str">
            <v>Yttrium-90</v>
          </cell>
        </row>
        <row r="5147">
          <cell r="B5147" t="str">
            <v>Zeaxanthin</v>
          </cell>
        </row>
        <row r="5148">
          <cell r="B5148" t="str">
            <v>Zidovudine</v>
          </cell>
        </row>
        <row r="5149">
          <cell r="B5149" t="str">
            <v>Zidovudine-d3</v>
          </cell>
        </row>
        <row r="5150">
          <cell r="B5150" t="str">
            <v>Zinc</v>
          </cell>
        </row>
        <row r="5151">
          <cell r="B5151" t="str">
            <v>Zinc bacitracin</v>
          </cell>
        </row>
        <row r="5152">
          <cell r="B5152" t="str">
            <v>Zinc dehydroabietylammonium 2-ethylhexanoate</v>
          </cell>
        </row>
        <row r="5153">
          <cell r="B5153" t="str">
            <v>Zinc phosphide</v>
          </cell>
        </row>
        <row r="5154">
          <cell r="B5154" t="str">
            <v>Zinc-65</v>
          </cell>
        </row>
        <row r="5155">
          <cell r="B5155" t="str">
            <v>Zineb</v>
          </cell>
        </row>
        <row r="5156">
          <cell r="B5156" t="str">
            <v>Ziram</v>
          </cell>
        </row>
        <row r="5157">
          <cell r="B5157" t="str">
            <v>Zircon (Zr(SiO4))</v>
          </cell>
        </row>
        <row r="5158">
          <cell r="B5158" t="str">
            <v>Zirconium</v>
          </cell>
        </row>
        <row r="5159">
          <cell r="B5159" t="str">
            <v>Zirconium-95</v>
          </cell>
        </row>
        <row r="5160">
          <cell r="B5160" t="str">
            <v>Zirconium/Niobium-95</v>
          </cell>
        </row>
        <row r="5161">
          <cell r="B5161" t="str">
            <v>Zolpidem</v>
          </cell>
        </row>
        <row r="5162">
          <cell r="B5162" t="str">
            <v>Zolpidem phenyl-4-carboxylic acid</v>
          </cell>
        </row>
        <row r="5163">
          <cell r="B5163" t="str">
            <v>Zone of Influence</v>
          </cell>
        </row>
        <row r="5164">
          <cell r="B5164" t="str">
            <v>Zooplankton</v>
          </cell>
        </row>
        <row r="5165">
          <cell r="B5165" t="str">
            <v>Zooplankton Density</v>
          </cell>
        </row>
        <row r="5166">
          <cell r="B5166" t="str">
            <v>Zooplankton Relative Density</v>
          </cell>
        </row>
      </sheetData>
      <sheetData sheetId="8">
        <row r="3">
          <cell r="B3" t="str">
            <v>Method ID</v>
          </cell>
          <cell r="D3" t="str">
            <v xml:space="preserve">Method Context </v>
          </cell>
        </row>
        <row r="4">
          <cell r="B4">
            <v>2003</v>
          </cell>
          <cell r="D4" t="str">
            <v>NIOSH</v>
          </cell>
        </row>
        <row r="5">
          <cell r="B5">
            <v>1019</v>
          </cell>
          <cell r="D5" t="str">
            <v>NIOSH</v>
          </cell>
        </row>
        <row r="6">
          <cell r="B6">
            <v>1016</v>
          </cell>
          <cell r="D6" t="str">
            <v>NIOSH</v>
          </cell>
        </row>
        <row r="7">
          <cell r="B7">
            <v>1020</v>
          </cell>
          <cell r="D7" t="str">
            <v>NIOSH</v>
          </cell>
        </row>
        <row r="8">
          <cell r="B8">
            <v>1601</v>
          </cell>
          <cell r="D8" t="str">
            <v>NIOSH</v>
          </cell>
        </row>
        <row r="9">
          <cell r="B9">
            <v>3515</v>
          </cell>
          <cell r="D9" t="str">
            <v>NIOSH</v>
          </cell>
        </row>
        <row r="10">
          <cell r="B10">
            <v>993.15</v>
          </cell>
          <cell r="D10" t="str">
            <v>AOAC</v>
          </cell>
        </row>
        <row r="11">
          <cell r="B11">
            <v>1024</v>
          </cell>
          <cell r="D11" t="str">
            <v>NIOSH</v>
          </cell>
        </row>
        <row r="12">
          <cell r="B12">
            <v>2523</v>
          </cell>
          <cell r="D12" t="str">
            <v>NIOSH</v>
          </cell>
        </row>
        <row r="13">
          <cell r="B13" t="str">
            <v>HERL_014</v>
          </cell>
          <cell r="D13" t="str">
            <v>USEPA</v>
          </cell>
        </row>
        <row r="14">
          <cell r="B14">
            <v>2510</v>
          </cell>
          <cell r="D14" t="str">
            <v>NIOSH</v>
          </cell>
        </row>
        <row r="15">
          <cell r="B15">
            <v>5516</v>
          </cell>
          <cell r="D15" t="str">
            <v>NIOSH</v>
          </cell>
        </row>
        <row r="16">
          <cell r="B16">
            <v>5018</v>
          </cell>
          <cell r="D16" t="str">
            <v>NIOSH</v>
          </cell>
        </row>
        <row r="17">
          <cell r="B17" t="str">
            <v>PMD-DCA(GC1)</v>
          </cell>
          <cell r="D17" t="str">
            <v>USEPA</v>
          </cell>
        </row>
        <row r="18">
          <cell r="B18" t="str">
            <v>HERL_008</v>
          </cell>
          <cell r="D18" t="str">
            <v>USEPA</v>
          </cell>
        </row>
        <row r="19">
          <cell r="B19" t="str">
            <v>PMD-DCA(GC2)</v>
          </cell>
          <cell r="D19" t="str">
            <v>USEPA</v>
          </cell>
        </row>
        <row r="20">
          <cell r="B20">
            <v>5001</v>
          </cell>
          <cell r="D20" t="str">
            <v>NIOSH</v>
          </cell>
        </row>
        <row r="21">
          <cell r="B21" t="str">
            <v>PMD-MBT(TITR)</v>
          </cell>
          <cell r="D21" t="str">
            <v>USEPA</v>
          </cell>
        </row>
        <row r="22">
          <cell r="B22" t="str">
            <v>PMD-MBT(UV)</v>
          </cell>
          <cell r="D22" t="str">
            <v>USEPA</v>
          </cell>
        </row>
        <row r="23">
          <cell r="B23">
            <v>2528</v>
          </cell>
          <cell r="D23" t="str">
            <v>NIOSH</v>
          </cell>
        </row>
        <row r="24">
          <cell r="B24">
            <v>5509</v>
          </cell>
          <cell r="D24" t="str">
            <v>NIOSH</v>
          </cell>
        </row>
        <row r="25">
          <cell r="B25">
            <v>5029</v>
          </cell>
          <cell r="D25" t="str">
            <v>NIOSH</v>
          </cell>
        </row>
        <row r="26">
          <cell r="B26" t="str">
            <v>PMD-AMN</v>
          </cell>
          <cell r="D26" t="str">
            <v>USEPA</v>
          </cell>
        </row>
        <row r="27">
          <cell r="B27">
            <v>405.1</v>
          </cell>
          <cell r="D27" t="str">
            <v>USEPA</v>
          </cell>
        </row>
        <row r="28">
          <cell r="B28" t="str">
            <v>5210-B</v>
          </cell>
          <cell r="D28" t="str">
            <v>APHA</v>
          </cell>
        </row>
        <row r="29">
          <cell r="B29" t="str">
            <v>PMD-ACG(GC)</v>
          </cell>
          <cell r="D29" t="str">
            <v>USEPA</v>
          </cell>
        </row>
        <row r="30">
          <cell r="B30">
            <v>2538</v>
          </cell>
          <cell r="D30" t="str">
            <v>NIOSH</v>
          </cell>
        </row>
        <row r="31">
          <cell r="B31">
            <v>3507</v>
          </cell>
          <cell r="D31" t="str">
            <v>NIOSH</v>
          </cell>
        </row>
        <row r="32">
          <cell r="B32">
            <v>1603</v>
          </cell>
          <cell r="D32" t="str">
            <v>NIOSH</v>
          </cell>
        </row>
        <row r="33">
          <cell r="B33">
            <v>3506</v>
          </cell>
          <cell r="D33" t="str">
            <v>NIOSH</v>
          </cell>
        </row>
        <row r="34">
          <cell r="B34">
            <v>2506</v>
          </cell>
          <cell r="D34" t="str">
            <v>NIOSH</v>
          </cell>
        </row>
        <row r="35">
          <cell r="B35">
            <v>1606</v>
          </cell>
          <cell r="D35" t="str">
            <v>NIOSH</v>
          </cell>
        </row>
        <row r="36">
          <cell r="B36">
            <v>8033</v>
          </cell>
          <cell r="D36" t="str">
            <v>USEPA</v>
          </cell>
        </row>
        <row r="37">
          <cell r="B37" t="str">
            <v>3050B</v>
          </cell>
          <cell r="D37" t="str">
            <v>USEPA</v>
          </cell>
        </row>
        <row r="38">
          <cell r="B38" t="str">
            <v>O3117</v>
          </cell>
          <cell r="D38" t="str">
            <v>USDOI/USGS</v>
          </cell>
        </row>
        <row r="39">
          <cell r="B39" t="str">
            <v>9030A</v>
          </cell>
          <cell r="D39" t="str">
            <v>USEPA</v>
          </cell>
        </row>
        <row r="40">
          <cell r="B40" t="str">
            <v>200.1(ICP)</v>
          </cell>
          <cell r="D40" t="str">
            <v>USEPA</v>
          </cell>
        </row>
        <row r="41">
          <cell r="B41" t="str">
            <v>200.1(FLAA)</v>
          </cell>
          <cell r="D41" t="str">
            <v>USEPA</v>
          </cell>
        </row>
        <row r="42">
          <cell r="B42" t="str">
            <v>200.1(GFAA)</v>
          </cell>
          <cell r="D42" t="str">
            <v>USEPA</v>
          </cell>
        </row>
        <row r="43">
          <cell r="B43">
            <v>8010</v>
          </cell>
          <cell r="D43" t="str">
            <v>HACH</v>
          </cell>
        </row>
        <row r="44">
          <cell r="B44">
            <v>305.2</v>
          </cell>
          <cell r="D44" t="str">
            <v>USEPA</v>
          </cell>
        </row>
        <row r="45">
          <cell r="B45">
            <v>305.10000000000002</v>
          </cell>
          <cell r="D45" t="str">
            <v>USEPA</v>
          </cell>
        </row>
        <row r="46">
          <cell r="B46">
            <v>8219</v>
          </cell>
          <cell r="D46" t="str">
            <v>HACH</v>
          </cell>
        </row>
        <row r="47">
          <cell r="B47">
            <v>2310</v>
          </cell>
          <cell r="D47" t="str">
            <v>APHA</v>
          </cell>
        </row>
        <row r="48">
          <cell r="B48" t="str">
            <v>I1020</v>
          </cell>
          <cell r="D48" t="str">
            <v>USDOI/USGS</v>
          </cell>
        </row>
        <row r="49">
          <cell r="B49">
            <v>973.42</v>
          </cell>
          <cell r="D49" t="str">
            <v>AOAC</v>
          </cell>
        </row>
        <row r="50">
          <cell r="B50" t="str">
            <v>D1067(A)</v>
          </cell>
          <cell r="D50" t="str">
            <v>ASTM</v>
          </cell>
        </row>
        <row r="51">
          <cell r="B51" t="str">
            <v>D1067(B)</v>
          </cell>
          <cell r="D51" t="str">
            <v>ASTM</v>
          </cell>
        </row>
        <row r="52">
          <cell r="B52" t="str">
            <v>D1067(C)</v>
          </cell>
          <cell r="D52" t="str">
            <v>ASTM</v>
          </cell>
        </row>
        <row r="53">
          <cell r="B53">
            <v>7903</v>
          </cell>
          <cell r="D53" t="str">
            <v>NIOSH</v>
          </cell>
        </row>
        <row r="54">
          <cell r="B54" t="str">
            <v>PMD-ACA</v>
          </cell>
          <cell r="D54" t="str">
            <v>USEPA</v>
          </cell>
        </row>
        <row r="55">
          <cell r="B55">
            <v>2501</v>
          </cell>
          <cell r="D55" t="str">
            <v>NIOSH</v>
          </cell>
        </row>
        <row r="56">
          <cell r="B56">
            <v>626</v>
          </cell>
          <cell r="D56" t="str">
            <v>USEPA</v>
          </cell>
        </row>
        <row r="57">
          <cell r="B57" t="str">
            <v>8030A</v>
          </cell>
          <cell r="D57" t="str">
            <v>USEPA</v>
          </cell>
        </row>
        <row r="58">
          <cell r="B58">
            <v>603</v>
          </cell>
          <cell r="D58" t="str">
            <v>USEPA</v>
          </cell>
        </row>
        <row r="59">
          <cell r="B59">
            <v>8032</v>
          </cell>
          <cell r="D59" t="str">
            <v>USEPA</v>
          </cell>
        </row>
        <row r="60">
          <cell r="B60" t="str">
            <v>8032A</v>
          </cell>
          <cell r="D60" t="str">
            <v>USEPA</v>
          </cell>
        </row>
        <row r="61">
          <cell r="B61">
            <v>8316</v>
          </cell>
          <cell r="D61" t="str">
            <v>USEPA</v>
          </cell>
        </row>
        <row r="62">
          <cell r="B62">
            <v>8031</v>
          </cell>
          <cell r="D62" t="str">
            <v>USEPA</v>
          </cell>
        </row>
        <row r="63">
          <cell r="B63">
            <v>1604</v>
          </cell>
          <cell r="D63" t="str">
            <v>NIOSH</v>
          </cell>
        </row>
        <row r="64">
          <cell r="B64">
            <v>907</v>
          </cell>
          <cell r="D64" t="str">
            <v>USEPA</v>
          </cell>
        </row>
        <row r="65">
          <cell r="B65" t="str">
            <v>9250-B</v>
          </cell>
          <cell r="D65" t="str">
            <v>APHA</v>
          </cell>
        </row>
        <row r="66">
          <cell r="B66">
            <v>2000</v>
          </cell>
          <cell r="D66" t="str">
            <v>USEPA</v>
          </cell>
        </row>
        <row r="67">
          <cell r="B67">
            <v>2002</v>
          </cell>
          <cell r="D67" t="str">
            <v>USEPA</v>
          </cell>
        </row>
        <row r="68">
          <cell r="B68" t="str">
            <v>B6700</v>
          </cell>
          <cell r="D68" t="str">
            <v>USDOI/USGS</v>
          </cell>
        </row>
        <row r="69">
          <cell r="B69">
            <v>9562</v>
          </cell>
          <cell r="D69" t="str">
            <v>ISO</v>
          </cell>
        </row>
        <row r="70">
          <cell r="B70">
            <v>990.12</v>
          </cell>
          <cell r="D70" t="str">
            <v>AOAC</v>
          </cell>
        </row>
        <row r="71">
          <cell r="B71">
            <v>1605</v>
          </cell>
          <cell r="D71" t="str">
            <v>USEPA</v>
          </cell>
        </row>
        <row r="72">
          <cell r="B72" t="str">
            <v>PMD-AKY(GC1)</v>
          </cell>
          <cell r="D72" t="str">
            <v>USEPA</v>
          </cell>
        </row>
        <row r="73">
          <cell r="B73" t="str">
            <v>PMD-AKY(GC2)</v>
          </cell>
          <cell r="D73" t="str">
            <v>USEPA</v>
          </cell>
        </row>
        <row r="74">
          <cell r="B74">
            <v>1400</v>
          </cell>
          <cell r="D74" t="str">
            <v>NIOSH</v>
          </cell>
        </row>
        <row r="75">
          <cell r="B75">
            <v>1401</v>
          </cell>
          <cell r="D75" t="str">
            <v>NIOSH</v>
          </cell>
        </row>
        <row r="76">
          <cell r="B76">
            <v>1402</v>
          </cell>
          <cell r="D76" t="str">
            <v>NIOSH</v>
          </cell>
        </row>
        <row r="77">
          <cell r="B77">
            <v>1403</v>
          </cell>
          <cell r="D77" t="str">
            <v>NIOSH</v>
          </cell>
        </row>
        <row r="78">
          <cell r="B78" t="str">
            <v>TO-5</v>
          </cell>
          <cell r="D78" t="str">
            <v>USEPA</v>
          </cell>
        </row>
        <row r="79">
          <cell r="B79">
            <v>1667</v>
          </cell>
          <cell r="D79" t="str">
            <v>USEPA</v>
          </cell>
        </row>
        <row r="80">
          <cell r="B80">
            <v>2539</v>
          </cell>
          <cell r="D80" t="str">
            <v>NIOSH</v>
          </cell>
        </row>
        <row r="81">
          <cell r="B81">
            <v>5502</v>
          </cell>
          <cell r="D81" t="str">
            <v>NIOSH</v>
          </cell>
        </row>
        <row r="82">
          <cell r="B82" t="str">
            <v>B8502</v>
          </cell>
          <cell r="D82" t="str">
            <v>USDOI/USGS</v>
          </cell>
        </row>
        <row r="83">
          <cell r="B83">
            <v>7401</v>
          </cell>
          <cell r="D83" t="str">
            <v>NIOSH</v>
          </cell>
        </row>
        <row r="84">
          <cell r="B84">
            <v>8221</v>
          </cell>
          <cell r="D84" t="str">
            <v>HACH</v>
          </cell>
        </row>
        <row r="85">
          <cell r="B85">
            <v>310.2</v>
          </cell>
          <cell r="D85" t="str">
            <v>USEPA</v>
          </cell>
        </row>
        <row r="86">
          <cell r="B86" t="str">
            <v>2320-B</v>
          </cell>
          <cell r="D86" t="str">
            <v>APHA</v>
          </cell>
        </row>
        <row r="87">
          <cell r="B87">
            <v>310.10000000000002</v>
          </cell>
          <cell r="D87" t="str">
            <v>USEPA</v>
          </cell>
        </row>
        <row r="88">
          <cell r="B88" t="str">
            <v>D3875</v>
          </cell>
          <cell r="D88" t="str">
            <v>ASTM</v>
          </cell>
        </row>
        <row r="89">
          <cell r="B89">
            <v>2320</v>
          </cell>
          <cell r="D89" t="str">
            <v>APHA</v>
          </cell>
        </row>
        <row r="90">
          <cell r="B90" t="str">
            <v>310.1_M</v>
          </cell>
          <cell r="D90" t="str">
            <v>USEPA</v>
          </cell>
        </row>
        <row r="91">
          <cell r="B91" t="str">
            <v>I1030</v>
          </cell>
          <cell r="D91" t="str">
            <v>USDOI/USGS</v>
          </cell>
        </row>
        <row r="92">
          <cell r="B92" t="str">
            <v>I2030</v>
          </cell>
          <cell r="D92" t="str">
            <v>USDOI/USGS</v>
          </cell>
        </row>
        <row r="93">
          <cell r="B93">
            <v>973.43</v>
          </cell>
          <cell r="D93" t="str">
            <v>AOAC</v>
          </cell>
        </row>
        <row r="94">
          <cell r="B94" t="str">
            <v>C-001-1</v>
          </cell>
          <cell r="D94" t="str">
            <v>USEPA</v>
          </cell>
        </row>
        <row r="95">
          <cell r="B95">
            <v>1000</v>
          </cell>
          <cell r="D95" t="str">
            <v>NIOSH</v>
          </cell>
        </row>
        <row r="96">
          <cell r="B96">
            <v>2545</v>
          </cell>
          <cell r="D96" t="str">
            <v>NIOSH</v>
          </cell>
        </row>
        <row r="97">
          <cell r="B97">
            <v>5518</v>
          </cell>
          <cell r="D97" t="str">
            <v>NIOSH</v>
          </cell>
        </row>
        <row r="98">
          <cell r="B98">
            <v>9315</v>
          </cell>
          <cell r="D98" t="str">
            <v>USEPA</v>
          </cell>
        </row>
        <row r="99">
          <cell r="B99" t="str">
            <v>D1943</v>
          </cell>
          <cell r="D99" t="str">
            <v>ASTM</v>
          </cell>
        </row>
        <row r="100">
          <cell r="B100" t="str">
            <v>D3084</v>
          </cell>
          <cell r="D100" t="str">
            <v>ASTM</v>
          </cell>
        </row>
        <row r="101">
          <cell r="B101" t="str">
            <v>RA020</v>
          </cell>
          <cell r="D101" t="str">
            <v>USDOE/ASD</v>
          </cell>
        </row>
        <row r="102">
          <cell r="B102">
            <v>7013</v>
          </cell>
          <cell r="D102" t="str">
            <v>NIOSH</v>
          </cell>
        </row>
        <row r="103">
          <cell r="B103">
            <v>920.19600000000003</v>
          </cell>
          <cell r="D103" t="str">
            <v>AOAC</v>
          </cell>
        </row>
        <row r="104">
          <cell r="B104" t="str">
            <v>I1054</v>
          </cell>
          <cell r="D104" t="str">
            <v>USDOI/USGS</v>
          </cell>
        </row>
        <row r="105">
          <cell r="B105" t="str">
            <v>I3054</v>
          </cell>
          <cell r="D105" t="str">
            <v>USDOI/USGS</v>
          </cell>
        </row>
        <row r="106">
          <cell r="B106" t="str">
            <v>I7054</v>
          </cell>
          <cell r="D106" t="str">
            <v>USDOI/USGS</v>
          </cell>
        </row>
        <row r="107">
          <cell r="B107">
            <v>202.1</v>
          </cell>
          <cell r="D107" t="str">
            <v>USEPA</v>
          </cell>
        </row>
        <row r="108">
          <cell r="B108" t="str">
            <v>202.1_M</v>
          </cell>
          <cell r="D108" t="str">
            <v>USEPA</v>
          </cell>
        </row>
        <row r="109">
          <cell r="B109">
            <v>7020</v>
          </cell>
          <cell r="D109" t="str">
            <v>USEPA</v>
          </cell>
        </row>
        <row r="110">
          <cell r="B110">
            <v>202.2</v>
          </cell>
          <cell r="D110" t="str">
            <v>USEPA</v>
          </cell>
        </row>
        <row r="111">
          <cell r="B111" t="str">
            <v>202.2_M</v>
          </cell>
          <cell r="D111" t="str">
            <v>USEPA</v>
          </cell>
        </row>
        <row r="112">
          <cell r="B112">
            <v>10215</v>
          </cell>
          <cell r="D112" t="str">
            <v>HACH</v>
          </cell>
        </row>
        <row r="113">
          <cell r="B113" t="str">
            <v>I5051</v>
          </cell>
          <cell r="D113" t="str">
            <v>USDOI/USGS</v>
          </cell>
        </row>
        <row r="114">
          <cell r="B114">
            <v>920.19799999999998</v>
          </cell>
          <cell r="D114" t="str">
            <v>AOAC</v>
          </cell>
        </row>
        <row r="115">
          <cell r="B115" t="str">
            <v>I1052</v>
          </cell>
          <cell r="D115" t="str">
            <v>USDOI/USGS</v>
          </cell>
        </row>
        <row r="116">
          <cell r="B116" t="str">
            <v>I3052</v>
          </cell>
          <cell r="D116" t="str">
            <v>USDOI/USGS</v>
          </cell>
        </row>
        <row r="117">
          <cell r="B117" t="str">
            <v>I7052</v>
          </cell>
          <cell r="D117" t="str">
            <v>USDOI/USGS</v>
          </cell>
        </row>
        <row r="118">
          <cell r="B118" t="str">
            <v>D857(B)</v>
          </cell>
          <cell r="D118" t="str">
            <v>ASTM</v>
          </cell>
        </row>
        <row r="119">
          <cell r="B119" t="str">
            <v>3500-AL(D)</v>
          </cell>
          <cell r="D119" t="str">
            <v>APHA</v>
          </cell>
        </row>
        <row r="120">
          <cell r="B120" t="str">
            <v>D857</v>
          </cell>
          <cell r="D120" t="str">
            <v>ASTM</v>
          </cell>
        </row>
        <row r="121">
          <cell r="B121" t="str">
            <v>I1051</v>
          </cell>
          <cell r="D121" t="str">
            <v>USDOI/USGS</v>
          </cell>
        </row>
        <row r="122">
          <cell r="B122" t="str">
            <v>I3051</v>
          </cell>
          <cell r="D122" t="str">
            <v>USDOI/USGS</v>
          </cell>
        </row>
        <row r="123">
          <cell r="B123" t="str">
            <v>I7051</v>
          </cell>
          <cell r="D123" t="str">
            <v>USDOI/USGS</v>
          </cell>
        </row>
        <row r="124">
          <cell r="B124" t="str">
            <v>D857(A)</v>
          </cell>
          <cell r="D124" t="str">
            <v>ASTM</v>
          </cell>
        </row>
        <row r="125">
          <cell r="B125" t="str">
            <v>D857(C)</v>
          </cell>
          <cell r="D125" t="str">
            <v>ASTM</v>
          </cell>
        </row>
        <row r="126">
          <cell r="B126" t="str">
            <v>3500-AL(B)</v>
          </cell>
          <cell r="D126" t="str">
            <v>APHA</v>
          </cell>
        </row>
        <row r="127">
          <cell r="B127" t="str">
            <v>3500-AL(C)</v>
          </cell>
          <cell r="D127" t="str">
            <v>APHA</v>
          </cell>
        </row>
        <row r="128">
          <cell r="B128" t="str">
            <v>3500-AL(E)</v>
          </cell>
          <cell r="D128" t="str">
            <v>APHA</v>
          </cell>
        </row>
        <row r="129">
          <cell r="B129" t="str">
            <v>D3824(A)</v>
          </cell>
          <cell r="D129" t="str">
            <v>ASTM</v>
          </cell>
        </row>
        <row r="130">
          <cell r="B130" t="str">
            <v>AM-01</v>
          </cell>
          <cell r="D130" t="str">
            <v>USDOE/EML</v>
          </cell>
        </row>
        <row r="131">
          <cell r="B131" t="str">
            <v>AM-03(A)</v>
          </cell>
          <cell r="D131" t="str">
            <v>USDOE/EML</v>
          </cell>
        </row>
        <row r="132">
          <cell r="B132" t="str">
            <v>AM-01</v>
          </cell>
          <cell r="D132" t="str">
            <v>USEPA</v>
          </cell>
        </row>
        <row r="133">
          <cell r="B133" t="str">
            <v>AM-02</v>
          </cell>
          <cell r="D133" t="str">
            <v>USDOE/EML</v>
          </cell>
        </row>
        <row r="134">
          <cell r="B134" t="str">
            <v>AM-03(T)</v>
          </cell>
          <cell r="D134" t="str">
            <v>USDOE/EML</v>
          </cell>
        </row>
        <row r="135">
          <cell r="B135" t="str">
            <v>AM-03(W)</v>
          </cell>
          <cell r="D135" t="str">
            <v>USDOE/EML</v>
          </cell>
        </row>
        <row r="136">
          <cell r="B136">
            <v>2004</v>
          </cell>
          <cell r="D136" t="str">
            <v>NIOSH</v>
          </cell>
        </row>
        <row r="137">
          <cell r="B137">
            <v>645</v>
          </cell>
          <cell r="D137" t="str">
            <v>USEPA</v>
          </cell>
        </row>
        <row r="138">
          <cell r="B138">
            <v>2010</v>
          </cell>
          <cell r="D138" t="str">
            <v>NIOSH</v>
          </cell>
        </row>
        <row r="139">
          <cell r="B139">
            <v>2002</v>
          </cell>
          <cell r="D139" t="str">
            <v>NIOSH</v>
          </cell>
        </row>
        <row r="140">
          <cell r="B140">
            <v>2007</v>
          </cell>
          <cell r="D140" t="str">
            <v>NIOSH</v>
          </cell>
        </row>
        <row r="141">
          <cell r="B141">
            <v>3509</v>
          </cell>
          <cell r="D141" t="str">
            <v>NIOSH</v>
          </cell>
        </row>
        <row r="142">
          <cell r="B142" t="str">
            <v>PMD-AMT</v>
          </cell>
          <cell r="D142" t="str">
            <v>USEPA</v>
          </cell>
        </row>
        <row r="143">
          <cell r="B143">
            <v>6015</v>
          </cell>
          <cell r="D143" t="str">
            <v>NIOSH</v>
          </cell>
        </row>
        <row r="144">
          <cell r="B144" t="str">
            <v>NITRO-3</v>
          </cell>
          <cell r="D144" t="str">
            <v>USDOC/NOAA</v>
          </cell>
        </row>
        <row r="145">
          <cell r="B145" t="str">
            <v>NITRO-4</v>
          </cell>
          <cell r="D145" t="str">
            <v>USDOC/NOAA</v>
          </cell>
        </row>
        <row r="146">
          <cell r="B146" t="str">
            <v>NITRO-17</v>
          </cell>
          <cell r="D146" t="str">
            <v>USDOC/NOAA</v>
          </cell>
        </row>
        <row r="147">
          <cell r="B147" t="str">
            <v>NITRO-1</v>
          </cell>
          <cell r="D147" t="str">
            <v>USDOC/NOAA</v>
          </cell>
        </row>
        <row r="148">
          <cell r="B148" t="str">
            <v>NITRO-23</v>
          </cell>
          <cell r="D148" t="str">
            <v>USDOC/NOAA</v>
          </cell>
        </row>
        <row r="149">
          <cell r="B149" t="str">
            <v>4500-NH3(H)</v>
          </cell>
          <cell r="D149" t="str">
            <v>APHA</v>
          </cell>
        </row>
        <row r="150">
          <cell r="B150" t="str">
            <v>NITRO-24</v>
          </cell>
          <cell r="D150" t="str">
            <v>USDOC/NOAA</v>
          </cell>
        </row>
        <row r="151">
          <cell r="B151" t="str">
            <v>NITRO-2</v>
          </cell>
          <cell r="D151" t="str">
            <v>USDOC/NOAA</v>
          </cell>
        </row>
        <row r="152">
          <cell r="B152" t="str">
            <v>4500-NH3(D)</v>
          </cell>
          <cell r="D152" t="str">
            <v>APHA</v>
          </cell>
        </row>
        <row r="153">
          <cell r="B153" t="str">
            <v>4500-NH3(E)</v>
          </cell>
          <cell r="D153" t="str">
            <v>APHA</v>
          </cell>
        </row>
        <row r="154">
          <cell r="B154" t="str">
            <v>4500-NH3(C)</v>
          </cell>
          <cell r="D154" t="str">
            <v>APHA</v>
          </cell>
        </row>
        <row r="155">
          <cell r="B155" t="str">
            <v>4500-NH3(G)</v>
          </cell>
          <cell r="D155" t="str">
            <v>APHA</v>
          </cell>
        </row>
        <row r="156">
          <cell r="B156" t="str">
            <v>4500-NH3(F)</v>
          </cell>
          <cell r="D156" t="str">
            <v>APHA</v>
          </cell>
        </row>
        <row r="157">
          <cell r="B157">
            <v>350.1</v>
          </cell>
          <cell r="D157" t="str">
            <v>USEPA</v>
          </cell>
        </row>
        <row r="158">
          <cell r="B158" t="str">
            <v>350.2(B)</v>
          </cell>
          <cell r="D158" t="str">
            <v>USEPA</v>
          </cell>
        </row>
        <row r="159">
          <cell r="B159" t="str">
            <v>I6522</v>
          </cell>
          <cell r="D159" t="str">
            <v>USDOI/USGS</v>
          </cell>
        </row>
        <row r="160">
          <cell r="B160" t="str">
            <v>I6523</v>
          </cell>
          <cell r="D160" t="str">
            <v>USDOI/USGS</v>
          </cell>
        </row>
        <row r="161">
          <cell r="B161" t="str">
            <v>I1520</v>
          </cell>
          <cell r="D161" t="str">
            <v>USDOI/USGS</v>
          </cell>
        </row>
        <row r="162">
          <cell r="B162" t="str">
            <v>350.2(C)</v>
          </cell>
          <cell r="D162" t="str">
            <v>USEPA</v>
          </cell>
        </row>
        <row r="163">
          <cell r="B163" t="str">
            <v>350_M(C)</v>
          </cell>
          <cell r="D163" t="str">
            <v>USEPA</v>
          </cell>
        </row>
        <row r="164">
          <cell r="B164">
            <v>8038</v>
          </cell>
          <cell r="D164" t="str">
            <v>HACH</v>
          </cell>
        </row>
        <row r="165">
          <cell r="B165" t="str">
            <v>350_M(A)</v>
          </cell>
          <cell r="D165" t="str">
            <v>USEPA</v>
          </cell>
        </row>
        <row r="166">
          <cell r="B166" t="str">
            <v>I2521</v>
          </cell>
          <cell r="D166" t="str">
            <v>USDOI/USGS</v>
          </cell>
        </row>
        <row r="167">
          <cell r="B167" t="str">
            <v>I2522</v>
          </cell>
          <cell r="D167" t="str">
            <v>USDOI/USGS</v>
          </cell>
        </row>
        <row r="168">
          <cell r="B168" t="str">
            <v>I2523</v>
          </cell>
          <cell r="D168" t="str">
            <v>USDOI/USGS</v>
          </cell>
        </row>
        <row r="169">
          <cell r="B169" t="str">
            <v>I4521</v>
          </cell>
          <cell r="D169" t="str">
            <v>USDOI/USGS</v>
          </cell>
        </row>
        <row r="170">
          <cell r="B170" t="str">
            <v>I4522</v>
          </cell>
          <cell r="D170" t="str">
            <v>USDOI/USGS</v>
          </cell>
        </row>
        <row r="171">
          <cell r="B171" t="str">
            <v>I4523</v>
          </cell>
          <cell r="D171" t="str">
            <v>USDOI/USGS</v>
          </cell>
        </row>
        <row r="172">
          <cell r="B172" t="str">
            <v>D1426(B)</v>
          </cell>
          <cell r="D172" t="str">
            <v>ASTM</v>
          </cell>
        </row>
        <row r="173">
          <cell r="B173" t="str">
            <v>D1426(A)</v>
          </cell>
          <cell r="D173" t="str">
            <v>ASTM</v>
          </cell>
        </row>
        <row r="174">
          <cell r="B174" t="str">
            <v>350_M(B)</v>
          </cell>
          <cell r="D174" t="str">
            <v>USEPA</v>
          </cell>
        </row>
        <row r="175">
          <cell r="B175" t="str">
            <v>I1524</v>
          </cell>
          <cell r="D175" t="str">
            <v>USDOI/USGS</v>
          </cell>
        </row>
        <row r="176">
          <cell r="B176" t="str">
            <v>I3524</v>
          </cell>
          <cell r="D176" t="str">
            <v>USDOI/USGS</v>
          </cell>
        </row>
        <row r="177">
          <cell r="B177" t="str">
            <v>350.2(A)</v>
          </cell>
          <cell r="D177" t="str">
            <v>USEPA</v>
          </cell>
        </row>
        <row r="178">
          <cell r="B178">
            <v>350.3</v>
          </cell>
          <cell r="D178" t="str">
            <v>USEPA</v>
          </cell>
        </row>
        <row r="179">
          <cell r="B179" t="str">
            <v>NITRO-18</v>
          </cell>
          <cell r="D179" t="str">
            <v>USDOC/NOAA</v>
          </cell>
        </row>
        <row r="180">
          <cell r="B180" t="str">
            <v>I5553</v>
          </cell>
          <cell r="D180" t="str">
            <v>USDOI/USGS</v>
          </cell>
        </row>
        <row r="181">
          <cell r="B181" t="str">
            <v>I6552</v>
          </cell>
          <cell r="D181" t="str">
            <v>USDOI/USGS</v>
          </cell>
        </row>
        <row r="182">
          <cell r="B182" t="str">
            <v>I1550</v>
          </cell>
          <cell r="D182" t="str">
            <v>USDOI/USGS</v>
          </cell>
        </row>
        <row r="183">
          <cell r="B183" t="str">
            <v>I2552</v>
          </cell>
          <cell r="D183" t="str">
            <v>USDOI/USGS</v>
          </cell>
        </row>
        <row r="184">
          <cell r="B184" t="str">
            <v>I2558</v>
          </cell>
          <cell r="D184" t="str">
            <v>USDOI/USGS</v>
          </cell>
        </row>
        <row r="185">
          <cell r="B185" t="str">
            <v>I4552</v>
          </cell>
          <cell r="D185" t="str">
            <v>USDOI/USGS</v>
          </cell>
        </row>
        <row r="186">
          <cell r="B186" t="str">
            <v>I7552</v>
          </cell>
          <cell r="D186" t="str">
            <v>USDOI/USGS</v>
          </cell>
        </row>
        <row r="187">
          <cell r="B187">
            <v>10205</v>
          </cell>
          <cell r="D187" t="str">
            <v>HACH</v>
          </cell>
        </row>
        <row r="188">
          <cell r="B188" t="str">
            <v>NH3-01</v>
          </cell>
          <cell r="D188" t="str">
            <v>USDOE/EML</v>
          </cell>
        </row>
        <row r="189">
          <cell r="B189">
            <v>7501</v>
          </cell>
          <cell r="D189" t="str">
            <v>NIOSH</v>
          </cell>
        </row>
        <row r="190">
          <cell r="B190" t="str">
            <v>PMD-AM-S</v>
          </cell>
          <cell r="D190" t="str">
            <v>USEPA</v>
          </cell>
        </row>
        <row r="191">
          <cell r="B191" t="str">
            <v>0011A</v>
          </cell>
          <cell r="D191" t="str">
            <v>USEPA</v>
          </cell>
        </row>
        <row r="192">
          <cell r="B192" t="str">
            <v>PAH-009</v>
          </cell>
          <cell r="D192" t="str">
            <v>USEPA</v>
          </cell>
        </row>
        <row r="193">
          <cell r="B193" t="str">
            <v>PAH-011</v>
          </cell>
          <cell r="D193" t="str">
            <v>USEPA</v>
          </cell>
        </row>
        <row r="194">
          <cell r="B194" t="str">
            <v>PAH-012</v>
          </cell>
          <cell r="D194" t="str">
            <v>USEPA</v>
          </cell>
        </row>
        <row r="195">
          <cell r="B195">
            <v>5041</v>
          </cell>
          <cell r="D195" t="str">
            <v>USEPA</v>
          </cell>
        </row>
        <row r="196">
          <cell r="B196" t="str">
            <v>5040A</v>
          </cell>
          <cell r="D196" t="str">
            <v>USEPA</v>
          </cell>
        </row>
        <row r="197">
          <cell r="B197" t="str">
            <v>HERL_023</v>
          </cell>
          <cell r="D197" t="str">
            <v>USEPA</v>
          </cell>
        </row>
        <row r="198">
          <cell r="B198" t="str">
            <v>HERL_022</v>
          </cell>
          <cell r="D198" t="str">
            <v>USEPA</v>
          </cell>
        </row>
        <row r="199">
          <cell r="B199">
            <v>100.1</v>
          </cell>
          <cell r="D199" t="str">
            <v>USEPA</v>
          </cell>
        </row>
        <row r="200">
          <cell r="B200" t="str">
            <v>PMD-ANF(GC)</v>
          </cell>
          <cell r="D200" t="str">
            <v>USEPA</v>
          </cell>
        </row>
        <row r="201">
          <cell r="B201" t="str">
            <v>PMD-ANF(IR)</v>
          </cell>
          <cell r="D201" t="str">
            <v>USEPA</v>
          </cell>
        </row>
        <row r="202">
          <cell r="B202">
            <v>8131</v>
          </cell>
          <cell r="D202" t="str">
            <v>USEPA</v>
          </cell>
        </row>
        <row r="203">
          <cell r="B203">
            <v>9056</v>
          </cell>
          <cell r="D203" t="str">
            <v>USEPA</v>
          </cell>
        </row>
        <row r="204">
          <cell r="B204" t="str">
            <v>1030-E</v>
          </cell>
          <cell r="D204" t="str">
            <v>APHA_SM20ED</v>
          </cell>
        </row>
        <row r="205">
          <cell r="B205" t="str">
            <v>5540-C</v>
          </cell>
          <cell r="D205" t="str">
            <v>APHA</v>
          </cell>
        </row>
        <row r="206">
          <cell r="B206" t="str">
            <v>ANION-01</v>
          </cell>
          <cell r="D206" t="str">
            <v>USDOE/EML</v>
          </cell>
        </row>
        <row r="207">
          <cell r="B207" t="str">
            <v>C-003-1</v>
          </cell>
          <cell r="D207" t="str">
            <v>USEPA</v>
          </cell>
        </row>
        <row r="208">
          <cell r="B208" t="str">
            <v>4110-B</v>
          </cell>
          <cell r="D208" t="str">
            <v>APHA</v>
          </cell>
        </row>
        <row r="209">
          <cell r="B209" t="str">
            <v>D4327</v>
          </cell>
          <cell r="D209" t="str">
            <v>ASTM</v>
          </cell>
        </row>
        <row r="210">
          <cell r="B210" t="str">
            <v>I2057</v>
          </cell>
          <cell r="D210" t="str">
            <v>USDOI/USGS</v>
          </cell>
        </row>
        <row r="211">
          <cell r="B211" t="str">
            <v>I2058</v>
          </cell>
          <cell r="D211" t="str">
            <v>USDOI/USGS</v>
          </cell>
        </row>
        <row r="212">
          <cell r="B212">
            <v>2514</v>
          </cell>
          <cell r="D212" t="str">
            <v>NIOSH</v>
          </cell>
        </row>
        <row r="213">
          <cell r="B213">
            <v>7062</v>
          </cell>
          <cell r="D213" t="str">
            <v>USEPA</v>
          </cell>
        </row>
        <row r="214">
          <cell r="B214">
            <v>204.1</v>
          </cell>
          <cell r="D214" t="str">
            <v>USEPA</v>
          </cell>
        </row>
        <row r="215">
          <cell r="B215" t="str">
            <v>204.1_M</v>
          </cell>
          <cell r="D215" t="str">
            <v>USEPA</v>
          </cell>
        </row>
        <row r="216">
          <cell r="B216">
            <v>7040</v>
          </cell>
          <cell r="D216" t="str">
            <v>USEPA</v>
          </cell>
        </row>
        <row r="217">
          <cell r="B217">
            <v>204.2</v>
          </cell>
          <cell r="D217" t="str">
            <v>USEPA</v>
          </cell>
        </row>
        <row r="218">
          <cell r="B218" t="str">
            <v>204.2_M</v>
          </cell>
          <cell r="D218" t="str">
            <v>USEPA</v>
          </cell>
        </row>
        <row r="219">
          <cell r="B219">
            <v>7041</v>
          </cell>
          <cell r="D219" t="str">
            <v>USEPA</v>
          </cell>
        </row>
        <row r="220">
          <cell r="B220" t="str">
            <v>I5055</v>
          </cell>
          <cell r="D220" t="str">
            <v>USDOI/USGS</v>
          </cell>
        </row>
        <row r="221">
          <cell r="B221" t="str">
            <v>3500-SB(C)</v>
          </cell>
          <cell r="D221" t="str">
            <v>APHA</v>
          </cell>
        </row>
        <row r="222">
          <cell r="B222" t="str">
            <v>D3697</v>
          </cell>
          <cell r="D222" t="str">
            <v>ASTM</v>
          </cell>
        </row>
        <row r="223">
          <cell r="B223" t="str">
            <v>3500-SB(B)</v>
          </cell>
          <cell r="D223" t="str">
            <v>APHA</v>
          </cell>
        </row>
        <row r="224">
          <cell r="B224" t="str">
            <v>I1055</v>
          </cell>
          <cell r="D224" t="str">
            <v>USDOI/USGS</v>
          </cell>
        </row>
        <row r="225">
          <cell r="B225" t="str">
            <v>I3055</v>
          </cell>
          <cell r="D225" t="str">
            <v>USDOI/USGS</v>
          </cell>
        </row>
        <row r="226">
          <cell r="B226" t="str">
            <v>I7055</v>
          </cell>
          <cell r="D226" t="str">
            <v>USDOI/USGS</v>
          </cell>
        </row>
        <row r="227">
          <cell r="B227" t="str">
            <v>PMD-ANT</v>
          </cell>
          <cell r="D227" t="str">
            <v>USEPA</v>
          </cell>
        </row>
        <row r="228">
          <cell r="B228" t="str">
            <v>PMD-ANY</v>
          </cell>
          <cell r="D228" t="str">
            <v>USEPA</v>
          </cell>
        </row>
        <row r="229">
          <cell r="B229" t="str">
            <v>D4455</v>
          </cell>
          <cell r="D229" t="str">
            <v>ASTM</v>
          </cell>
        </row>
        <row r="230">
          <cell r="B230" t="str">
            <v>5510-B</v>
          </cell>
          <cell r="D230" t="str">
            <v>APHA</v>
          </cell>
        </row>
        <row r="231">
          <cell r="B231" t="str">
            <v>5510-C</v>
          </cell>
          <cell r="D231" t="str">
            <v>APHA</v>
          </cell>
        </row>
        <row r="232">
          <cell r="B232" t="str">
            <v>B6020</v>
          </cell>
          <cell r="D232" t="str">
            <v>USDOI/USGS</v>
          </cell>
        </row>
        <row r="233">
          <cell r="B233" t="str">
            <v>8021B</v>
          </cell>
          <cell r="D233" t="str">
            <v>USEPA</v>
          </cell>
        </row>
        <row r="234">
          <cell r="B234">
            <v>1501</v>
          </cell>
          <cell r="D234" t="str">
            <v>NIOSH</v>
          </cell>
        </row>
        <row r="235">
          <cell r="B235" t="str">
            <v>8020A</v>
          </cell>
          <cell r="D235" t="str">
            <v>USEPA</v>
          </cell>
        </row>
        <row r="236">
          <cell r="B236" t="str">
            <v>PMD-AS(ATE)</v>
          </cell>
          <cell r="D236" t="str">
            <v>USEPA</v>
          </cell>
        </row>
        <row r="237">
          <cell r="B237">
            <v>7900</v>
          </cell>
          <cell r="D237" t="str">
            <v>NIOSH</v>
          </cell>
        </row>
        <row r="238">
          <cell r="B238" t="str">
            <v>SFSAS_15</v>
          </cell>
          <cell r="D238" t="str">
            <v>USEPA</v>
          </cell>
        </row>
        <row r="239">
          <cell r="B239">
            <v>7063</v>
          </cell>
          <cell r="D239" t="str">
            <v>USEPA</v>
          </cell>
        </row>
        <row r="240">
          <cell r="B240" t="str">
            <v>7061A</v>
          </cell>
          <cell r="D240" t="str">
            <v>USEPA</v>
          </cell>
        </row>
        <row r="241">
          <cell r="B241">
            <v>206.2</v>
          </cell>
          <cell r="D241" t="str">
            <v>USEPA</v>
          </cell>
        </row>
        <row r="242">
          <cell r="B242" t="str">
            <v>206.2_M</v>
          </cell>
          <cell r="D242" t="str">
            <v>USEPA</v>
          </cell>
        </row>
        <row r="243">
          <cell r="B243" t="str">
            <v>7060A</v>
          </cell>
          <cell r="D243" t="str">
            <v>USEPA</v>
          </cell>
        </row>
        <row r="244">
          <cell r="B244">
            <v>206.3</v>
          </cell>
          <cell r="D244" t="str">
            <v>USEPA</v>
          </cell>
        </row>
        <row r="245">
          <cell r="B245">
            <v>206.4</v>
          </cell>
          <cell r="D245" t="str">
            <v>USEPA</v>
          </cell>
        </row>
        <row r="246">
          <cell r="B246">
            <v>206.5</v>
          </cell>
          <cell r="D246" t="str">
            <v>USEPA</v>
          </cell>
        </row>
        <row r="247">
          <cell r="B247" t="str">
            <v>I5060</v>
          </cell>
          <cell r="D247" t="str">
            <v>USDOI/USGS</v>
          </cell>
        </row>
        <row r="248">
          <cell r="B248" t="str">
            <v>I5062</v>
          </cell>
          <cell r="D248" t="str">
            <v>USDOI/USGS</v>
          </cell>
        </row>
        <row r="249">
          <cell r="B249" t="str">
            <v>I6062</v>
          </cell>
          <cell r="D249" t="str">
            <v>USDOI/USGS</v>
          </cell>
        </row>
        <row r="250">
          <cell r="B250" t="str">
            <v>PMD-AS(TIT5)</v>
          </cell>
          <cell r="D250" t="str">
            <v>USEPA</v>
          </cell>
        </row>
        <row r="251">
          <cell r="B251">
            <v>8013</v>
          </cell>
          <cell r="D251" t="str">
            <v>HACH</v>
          </cell>
        </row>
        <row r="252">
          <cell r="B252">
            <v>920.20500000000004</v>
          </cell>
          <cell r="D252" t="str">
            <v>AOAC</v>
          </cell>
        </row>
        <row r="253">
          <cell r="B253" t="str">
            <v>I1060</v>
          </cell>
          <cell r="D253" t="str">
            <v>USDOI/USGS</v>
          </cell>
        </row>
        <row r="254">
          <cell r="B254" t="str">
            <v>I3060</v>
          </cell>
          <cell r="D254" t="str">
            <v>USDOI/USGS</v>
          </cell>
        </row>
        <row r="255">
          <cell r="B255" t="str">
            <v>I7060</v>
          </cell>
          <cell r="D255" t="str">
            <v>USDOI/USGS</v>
          </cell>
        </row>
        <row r="256">
          <cell r="B256" t="str">
            <v>D2972(C)</v>
          </cell>
          <cell r="D256" t="str">
            <v>ASTM</v>
          </cell>
        </row>
        <row r="257">
          <cell r="B257" t="str">
            <v>3500-AS(B)</v>
          </cell>
          <cell r="D257" t="str">
            <v>APHA</v>
          </cell>
        </row>
        <row r="258">
          <cell r="B258" t="str">
            <v>I1062</v>
          </cell>
          <cell r="D258" t="str">
            <v>USDOI/USGS</v>
          </cell>
        </row>
        <row r="259">
          <cell r="B259" t="str">
            <v>I2062</v>
          </cell>
          <cell r="D259" t="str">
            <v>USDOI/USGS</v>
          </cell>
        </row>
        <row r="260">
          <cell r="B260" t="str">
            <v>I3062</v>
          </cell>
          <cell r="D260" t="str">
            <v>USDOI/USGS</v>
          </cell>
        </row>
        <row r="261">
          <cell r="B261" t="str">
            <v>I4062</v>
          </cell>
          <cell r="D261" t="str">
            <v>USDOI/USGS</v>
          </cell>
        </row>
        <row r="262">
          <cell r="B262" t="str">
            <v>I7062</v>
          </cell>
          <cell r="D262" t="str">
            <v>USDOI/USGS</v>
          </cell>
        </row>
        <row r="263">
          <cell r="B263" t="str">
            <v>3500-AS(D)</v>
          </cell>
          <cell r="D263" t="str">
            <v>APHA</v>
          </cell>
        </row>
        <row r="264">
          <cell r="B264" t="str">
            <v>3500-AS(C)</v>
          </cell>
          <cell r="D264" t="str">
            <v>APHA</v>
          </cell>
        </row>
        <row r="265">
          <cell r="B265" t="str">
            <v>D2972(B)</v>
          </cell>
          <cell r="D265" t="str">
            <v>ASTM</v>
          </cell>
        </row>
        <row r="266">
          <cell r="B266" t="str">
            <v>D2972(A)</v>
          </cell>
          <cell r="D266" t="str">
            <v>ASTM</v>
          </cell>
        </row>
        <row r="267">
          <cell r="B267">
            <v>7901</v>
          </cell>
          <cell r="D267" t="str">
            <v>NIOSH</v>
          </cell>
        </row>
        <row r="268">
          <cell r="B268">
            <v>5022</v>
          </cell>
          <cell r="D268" t="str">
            <v>NIOSH</v>
          </cell>
        </row>
        <row r="269">
          <cell r="B269">
            <v>6001</v>
          </cell>
          <cell r="D269" t="str">
            <v>NIOSH</v>
          </cell>
        </row>
        <row r="270">
          <cell r="B270">
            <v>9002</v>
          </cell>
          <cell r="D270" t="str">
            <v>NIOSH</v>
          </cell>
        </row>
        <row r="271">
          <cell r="B271">
            <v>7400</v>
          </cell>
          <cell r="D271" t="str">
            <v>NIOSH</v>
          </cell>
        </row>
        <row r="272">
          <cell r="B272">
            <v>7402</v>
          </cell>
          <cell r="D272" t="str">
            <v>NIOSH</v>
          </cell>
        </row>
        <row r="273">
          <cell r="B273" t="str">
            <v>D4240</v>
          </cell>
          <cell r="D273" t="str">
            <v>ASTM</v>
          </cell>
        </row>
        <row r="274">
          <cell r="B274" t="str">
            <v>2570-B</v>
          </cell>
          <cell r="D274" t="str">
            <v>APHA</v>
          </cell>
        </row>
        <row r="275">
          <cell r="B275">
            <v>9000</v>
          </cell>
          <cell r="D275" t="str">
            <v>NIOSH</v>
          </cell>
        </row>
        <row r="276">
          <cell r="B276">
            <v>5031</v>
          </cell>
          <cell r="D276" t="str">
            <v>NIOSH</v>
          </cell>
        </row>
        <row r="277">
          <cell r="B277" t="str">
            <v>9510-G</v>
          </cell>
          <cell r="D277" t="str">
            <v>APHA</v>
          </cell>
        </row>
        <row r="278">
          <cell r="B278" t="str">
            <v>PMD-ASU</v>
          </cell>
          <cell r="D278" t="str">
            <v>USEPA</v>
          </cell>
        </row>
        <row r="279">
          <cell r="B279" t="str">
            <v>7000A(FLAA)</v>
          </cell>
          <cell r="D279" t="str">
            <v>USEPA</v>
          </cell>
        </row>
        <row r="280">
          <cell r="B280" t="str">
            <v>7000A(GFAA)</v>
          </cell>
          <cell r="D280" t="str">
            <v>USEPA</v>
          </cell>
        </row>
        <row r="281">
          <cell r="B281" t="str">
            <v>D4012</v>
          </cell>
          <cell r="D281" t="str">
            <v>ASTM</v>
          </cell>
        </row>
        <row r="282">
          <cell r="B282" t="str">
            <v>PMD-ATR(GC2)</v>
          </cell>
          <cell r="D282" t="str">
            <v>USEPA</v>
          </cell>
        </row>
        <row r="283">
          <cell r="B283" t="str">
            <v>PMD-FLM</v>
          </cell>
          <cell r="D283" t="str">
            <v>USEPA</v>
          </cell>
        </row>
        <row r="284">
          <cell r="B284" t="str">
            <v>PMD-ATR</v>
          </cell>
          <cell r="D284" t="str">
            <v>USEPA</v>
          </cell>
        </row>
        <row r="285">
          <cell r="B285" t="str">
            <v>PMD-ATR(GC1)</v>
          </cell>
          <cell r="D285" t="str">
            <v>USEPA</v>
          </cell>
        </row>
        <row r="286">
          <cell r="B286" t="str">
            <v>PMD-ATR(LC)</v>
          </cell>
          <cell r="D286" t="str">
            <v>USEPA</v>
          </cell>
        </row>
        <row r="287">
          <cell r="B287" t="str">
            <v>PMD-ATR(IR)</v>
          </cell>
          <cell r="D287" t="str">
            <v>USEPA</v>
          </cell>
        </row>
        <row r="288">
          <cell r="B288" t="str">
            <v>OIA-1677</v>
          </cell>
          <cell r="D288" t="str">
            <v>USEPA</v>
          </cell>
        </row>
        <row r="289">
          <cell r="B289">
            <v>5019</v>
          </cell>
          <cell r="D289" t="str">
            <v>NIOSH</v>
          </cell>
        </row>
        <row r="290">
          <cell r="B290" t="str">
            <v>PMD-AZN</v>
          </cell>
          <cell r="D290" t="str">
            <v>USEPA</v>
          </cell>
        </row>
        <row r="291">
          <cell r="B291" t="str">
            <v>IP-7-B</v>
          </cell>
          <cell r="D291" t="str">
            <v>USEPA</v>
          </cell>
        </row>
        <row r="292">
          <cell r="B292" t="str">
            <v>IP-7-A</v>
          </cell>
          <cell r="D292" t="str">
            <v>USEPA</v>
          </cell>
        </row>
        <row r="293">
          <cell r="B293">
            <v>980.31</v>
          </cell>
          <cell r="D293" t="str">
            <v>AOAC</v>
          </cell>
        </row>
        <row r="294">
          <cell r="B294">
            <v>986.33</v>
          </cell>
          <cell r="D294" t="str">
            <v>AOAC</v>
          </cell>
        </row>
        <row r="295">
          <cell r="B295">
            <v>989.1</v>
          </cell>
          <cell r="D295" t="str">
            <v>AOAC</v>
          </cell>
        </row>
        <row r="296">
          <cell r="B296" t="str">
            <v>F488</v>
          </cell>
          <cell r="D296" t="str">
            <v>ASTM</v>
          </cell>
        </row>
        <row r="297">
          <cell r="B297">
            <v>993.11</v>
          </cell>
          <cell r="D297" t="str">
            <v>AOAC</v>
          </cell>
        </row>
        <row r="298">
          <cell r="B298">
            <v>208.1</v>
          </cell>
          <cell r="D298" t="str">
            <v>USEPA</v>
          </cell>
        </row>
        <row r="299">
          <cell r="B299" t="str">
            <v>208.1_M</v>
          </cell>
          <cell r="D299" t="str">
            <v>USEPA</v>
          </cell>
        </row>
        <row r="300">
          <cell r="B300" t="str">
            <v>7080A</v>
          </cell>
          <cell r="D300" t="str">
            <v>USEPA</v>
          </cell>
        </row>
        <row r="301">
          <cell r="B301">
            <v>208.2</v>
          </cell>
          <cell r="D301" t="str">
            <v>USEPA</v>
          </cell>
        </row>
        <row r="302">
          <cell r="B302" t="str">
            <v>208.2_M</v>
          </cell>
          <cell r="D302" t="str">
            <v>USEPA</v>
          </cell>
        </row>
        <row r="303">
          <cell r="B303">
            <v>7081</v>
          </cell>
          <cell r="D303" t="str">
            <v>USEPA</v>
          </cell>
        </row>
        <row r="304">
          <cell r="B304" t="str">
            <v>I5084</v>
          </cell>
          <cell r="D304" t="str">
            <v>USDOI/USGS</v>
          </cell>
        </row>
        <row r="305">
          <cell r="B305">
            <v>920.20100000000002</v>
          </cell>
          <cell r="D305" t="str">
            <v>AOAC</v>
          </cell>
        </row>
        <row r="306">
          <cell r="B306" t="str">
            <v>D3986</v>
          </cell>
          <cell r="D306" t="str">
            <v>ASTM</v>
          </cell>
        </row>
        <row r="307">
          <cell r="B307" t="str">
            <v>D3651</v>
          </cell>
          <cell r="D307" t="str">
            <v>ASTM</v>
          </cell>
        </row>
        <row r="308">
          <cell r="B308" t="str">
            <v>I1084</v>
          </cell>
          <cell r="D308" t="str">
            <v>USDOI/USGS</v>
          </cell>
        </row>
        <row r="309">
          <cell r="B309" t="str">
            <v>I3084</v>
          </cell>
          <cell r="D309" t="str">
            <v>USDOI/USGS</v>
          </cell>
        </row>
        <row r="310">
          <cell r="B310" t="str">
            <v>I7084</v>
          </cell>
          <cell r="D310" t="str">
            <v>USDOI/USGS</v>
          </cell>
        </row>
        <row r="311">
          <cell r="B311" t="str">
            <v>3500-BA(B)</v>
          </cell>
          <cell r="D311" t="str">
            <v>APHA</v>
          </cell>
        </row>
        <row r="312">
          <cell r="B312" t="str">
            <v>D4382</v>
          </cell>
          <cell r="D312" t="str">
            <v>ASTM</v>
          </cell>
        </row>
        <row r="313">
          <cell r="B313" t="str">
            <v>3500-BA(C)</v>
          </cell>
          <cell r="D313" t="str">
            <v>APHA</v>
          </cell>
        </row>
        <row r="314">
          <cell r="B314">
            <v>7056</v>
          </cell>
          <cell r="D314" t="str">
            <v>NIOSH</v>
          </cell>
        </row>
        <row r="315">
          <cell r="B315">
            <v>625</v>
          </cell>
          <cell r="D315" t="str">
            <v>USEPA</v>
          </cell>
        </row>
        <row r="316">
          <cell r="B316" t="str">
            <v>O3118</v>
          </cell>
          <cell r="D316" t="str">
            <v>USDOI/USGS</v>
          </cell>
        </row>
        <row r="317">
          <cell r="B317" t="str">
            <v>PMD-BDX</v>
          </cell>
          <cell r="D317" t="str">
            <v>USEPA</v>
          </cell>
        </row>
        <row r="318">
          <cell r="B318" t="str">
            <v>PMD-BEB(LC)</v>
          </cell>
          <cell r="D318" t="str">
            <v>USEPA</v>
          </cell>
        </row>
        <row r="319">
          <cell r="B319" t="str">
            <v>PMD-BEB(IR)</v>
          </cell>
          <cell r="D319" t="str">
            <v>USEPA</v>
          </cell>
        </row>
        <row r="320">
          <cell r="B320" t="str">
            <v>PMD-BEB(UV)</v>
          </cell>
          <cell r="D320" t="str">
            <v>USEPA</v>
          </cell>
        </row>
        <row r="321">
          <cell r="B321" t="str">
            <v>PMD-BEE(GC)</v>
          </cell>
          <cell r="D321" t="str">
            <v>USEPA</v>
          </cell>
        </row>
        <row r="322">
          <cell r="B322" t="str">
            <v>PMD-BEE(IR)</v>
          </cell>
          <cell r="D322" t="str">
            <v>USEPA</v>
          </cell>
        </row>
        <row r="323">
          <cell r="B323">
            <v>631</v>
          </cell>
          <cell r="D323" t="str">
            <v>USEPA</v>
          </cell>
        </row>
        <row r="324">
          <cell r="B324" t="str">
            <v>PMD-BEH(IR)</v>
          </cell>
          <cell r="D324" t="str">
            <v>USEPA</v>
          </cell>
        </row>
        <row r="325">
          <cell r="B325" t="str">
            <v>PMD-BEH(UV)</v>
          </cell>
          <cell r="D325" t="str">
            <v>USEPA</v>
          </cell>
        </row>
        <row r="326">
          <cell r="B326" t="str">
            <v>PMD-BEL(LC)</v>
          </cell>
          <cell r="D326" t="str">
            <v>USEPA</v>
          </cell>
        </row>
        <row r="327">
          <cell r="B327" t="str">
            <v>PMD-BEL(IR)</v>
          </cell>
          <cell r="D327" t="str">
            <v>USEPA</v>
          </cell>
        </row>
        <row r="328">
          <cell r="B328">
            <v>636</v>
          </cell>
          <cell r="D328" t="str">
            <v>USEPA</v>
          </cell>
        </row>
        <row r="329">
          <cell r="B329" t="str">
            <v>PMD-BEN(LC)</v>
          </cell>
          <cell r="D329" t="str">
            <v>USEPA</v>
          </cell>
        </row>
        <row r="330">
          <cell r="B330" t="str">
            <v>PMD-BEN(UV)</v>
          </cell>
          <cell r="D330" t="str">
            <v>USEPA</v>
          </cell>
        </row>
        <row r="331">
          <cell r="B331" t="str">
            <v>B5050</v>
          </cell>
          <cell r="D331" t="str">
            <v>USDOI/USGS</v>
          </cell>
        </row>
        <row r="332">
          <cell r="B332" t="str">
            <v>B5040</v>
          </cell>
          <cell r="D332" t="str">
            <v>USDOI/USGS</v>
          </cell>
        </row>
        <row r="333">
          <cell r="B333" t="str">
            <v>B5001</v>
          </cell>
          <cell r="D333" t="str">
            <v>USDOI/USGS</v>
          </cell>
        </row>
        <row r="334">
          <cell r="B334" t="str">
            <v>B5020</v>
          </cell>
          <cell r="D334" t="str">
            <v>USDOI/USGS</v>
          </cell>
        </row>
        <row r="335">
          <cell r="B335" t="str">
            <v>10500-C</v>
          </cell>
          <cell r="D335" t="str">
            <v>APHA</v>
          </cell>
        </row>
        <row r="336">
          <cell r="B336">
            <v>3700</v>
          </cell>
          <cell r="D336" t="str">
            <v>NIOSH</v>
          </cell>
        </row>
        <row r="337">
          <cell r="B337">
            <v>8306</v>
          </cell>
          <cell r="D337" t="str">
            <v>NIOSH</v>
          </cell>
        </row>
        <row r="338">
          <cell r="B338" t="str">
            <v>553(LLE)</v>
          </cell>
          <cell r="D338" t="str">
            <v>USEPA</v>
          </cell>
        </row>
        <row r="339">
          <cell r="B339" t="str">
            <v>553(LSE)</v>
          </cell>
          <cell r="D339" t="str">
            <v>USEPA</v>
          </cell>
        </row>
        <row r="340">
          <cell r="B340">
            <v>605</v>
          </cell>
          <cell r="D340" t="str">
            <v>USEPA</v>
          </cell>
        </row>
        <row r="341">
          <cell r="B341" t="str">
            <v>TO-13</v>
          </cell>
          <cell r="D341" t="str">
            <v>USEPA</v>
          </cell>
        </row>
        <row r="342">
          <cell r="B342">
            <v>5009</v>
          </cell>
          <cell r="D342" t="str">
            <v>NIOSH</v>
          </cell>
        </row>
        <row r="343">
          <cell r="B343">
            <v>7102</v>
          </cell>
          <cell r="D343" t="str">
            <v>NIOSH</v>
          </cell>
        </row>
        <row r="344">
          <cell r="B344">
            <v>210.1</v>
          </cell>
          <cell r="D344" t="str">
            <v>USEPA</v>
          </cell>
        </row>
        <row r="345">
          <cell r="B345" t="str">
            <v>210.1_M</v>
          </cell>
          <cell r="D345" t="str">
            <v>USEPA</v>
          </cell>
        </row>
        <row r="346">
          <cell r="B346">
            <v>7090</v>
          </cell>
          <cell r="D346" t="str">
            <v>USEPA</v>
          </cell>
        </row>
        <row r="347">
          <cell r="B347">
            <v>210.2</v>
          </cell>
          <cell r="D347" t="str">
            <v>USEPA</v>
          </cell>
        </row>
        <row r="348">
          <cell r="B348" t="str">
            <v>210.2_M</v>
          </cell>
          <cell r="D348" t="str">
            <v>USEPA</v>
          </cell>
        </row>
        <row r="349">
          <cell r="B349">
            <v>7091</v>
          </cell>
          <cell r="D349" t="str">
            <v>USEPA</v>
          </cell>
        </row>
        <row r="350">
          <cell r="B350">
            <v>104</v>
          </cell>
          <cell r="D350" t="str">
            <v>USEPA</v>
          </cell>
        </row>
        <row r="351">
          <cell r="B351" t="str">
            <v>I5095</v>
          </cell>
          <cell r="D351" t="str">
            <v>USDOI/USGS</v>
          </cell>
        </row>
        <row r="352">
          <cell r="B352" t="str">
            <v>D3645(A)</v>
          </cell>
          <cell r="D352" t="str">
            <v>ASTM</v>
          </cell>
        </row>
        <row r="353">
          <cell r="B353" t="str">
            <v>I1095</v>
          </cell>
          <cell r="D353" t="str">
            <v>USDOI/USGS</v>
          </cell>
        </row>
        <row r="354">
          <cell r="B354" t="str">
            <v>I3095</v>
          </cell>
          <cell r="D354" t="str">
            <v>USDOI/USGS</v>
          </cell>
        </row>
        <row r="355">
          <cell r="B355" t="str">
            <v>I7095</v>
          </cell>
          <cell r="D355" t="str">
            <v>USDOI/USGS</v>
          </cell>
        </row>
        <row r="356">
          <cell r="B356" t="str">
            <v>3500-BE(B)</v>
          </cell>
          <cell r="D356" t="str">
            <v>APHA</v>
          </cell>
        </row>
        <row r="357">
          <cell r="B357" t="str">
            <v>D3645(B)</v>
          </cell>
          <cell r="D357" t="str">
            <v>ASTM</v>
          </cell>
        </row>
        <row r="358">
          <cell r="B358" t="str">
            <v>3500-BE(C)</v>
          </cell>
          <cell r="D358" t="str">
            <v>APHA</v>
          </cell>
        </row>
        <row r="359">
          <cell r="B359" t="str">
            <v>3500-BE(D)</v>
          </cell>
          <cell r="D359" t="str">
            <v>APHA</v>
          </cell>
        </row>
        <row r="360">
          <cell r="B360">
            <v>103</v>
          </cell>
          <cell r="D360" t="str">
            <v>USEPA</v>
          </cell>
        </row>
        <row r="361">
          <cell r="B361">
            <v>1</v>
          </cell>
          <cell r="D361" t="str">
            <v>USEPA</v>
          </cell>
        </row>
        <row r="362">
          <cell r="B362" t="str">
            <v>D1890</v>
          </cell>
          <cell r="D362" t="str">
            <v>ASTM</v>
          </cell>
        </row>
        <row r="363">
          <cell r="B363">
            <v>1002</v>
          </cell>
          <cell r="D363" t="str">
            <v>NIOSH</v>
          </cell>
        </row>
        <row r="364">
          <cell r="B364" t="str">
            <v>PMD-BIN</v>
          </cell>
          <cell r="D364" t="str">
            <v>USEPA</v>
          </cell>
        </row>
        <row r="365">
          <cell r="B365">
            <v>973.44</v>
          </cell>
          <cell r="D365" t="str">
            <v>AOAC</v>
          </cell>
        </row>
        <row r="366">
          <cell r="B366" t="str">
            <v>304B</v>
          </cell>
          <cell r="D366" t="str">
            <v>USEPA</v>
          </cell>
        </row>
        <row r="367">
          <cell r="B367" t="str">
            <v>304A</v>
          </cell>
          <cell r="D367" t="str">
            <v>USEPA</v>
          </cell>
        </row>
        <row r="368">
          <cell r="B368">
            <v>8043</v>
          </cell>
          <cell r="D368" t="str">
            <v>HACH</v>
          </cell>
        </row>
        <row r="369">
          <cell r="B369" t="str">
            <v>B6560</v>
          </cell>
          <cell r="D369" t="str">
            <v>USDOI/USGS</v>
          </cell>
        </row>
        <row r="370">
          <cell r="B370" t="str">
            <v>B6660</v>
          </cell>
          <cell r="D370" t="str">
            <v>USDOI/USGS</v>
          </cell>
        </row>
        <row r="371">
          <cell r="B371">
            <v>642</v>
          </cell>
          <cell r="D371" t="str">
            <v>USEPA</v>
          </cell>
        </row>
        <row r="372">
          <cell r="B372">
            <v>968.25</v>
          </cell>
          <cell r="D372" t="str">
            <v>AOAC</v>
          </cell>
        </row>
        <row r="373">
          <cell r="B373">
            <v>8430</v>
          </cell>
          <cell r="D373" t="str">
            <v>USEPA</v>
          </cell>
        </row>
        <row r="374">
          <cell r="B374" t="str">
            <v>HERL_007</v>
          </cell>
          <cell r="D374" t="str">
            <v>USEPA</v>
          </cell>
        </row>
        <row r="375">
          <cell r="B375" t="str">
            <v>PMD-TQO</v>
          </cell>
          <cell r="D375" t="str">
            <v>USEPA</v>
          </cell>
        </row>
        <row r="376">
          <cell r="B376" t="str">
            <v>3500-BI</v>
          </cell>
          <cell r="D376" t="str">
            <v>APHA</v>
          </cell>
        </row>
        <row r="377">
          <cell r="B377" t="str">
            <v>PMD-BIL</v>
          </cell>
          <cell r="D377" t="str">
            <v>USEPA</v>
          </cell>
        </row>
        <row r="378">
          <cell r="B378">
            <v>212.3</v>
          </cell>
          <cell r="D378" t="str">
            <v>USEPA</v>
          </cell>
        </row>
        <row r="379">
          <cell r="B379">
            <v>7506</v>
          </cell>
          <cell r="D379" t="str">
            <v>NIOSH</v>
          </cell>
        </row>
        <row r="380">
          <cell r="B380" t="str">
            <v>PMD-BOR</v>
          </cell>
          <cell r="D380" t="str">
            <v>USEPA</v>
          </cell>
        </row>
        <row r="381">
          <cell r="B381" t="str">
            <v>I5110</v>
          </cell>
          <cell r="D381" t="str">
            <v>USDOI/USGS</v>
          </cell>
        </row>
        <row r="382">
          <cell r="B382" t="str">
            <v>I2115</v>
          </cell>
          <cell r="D382" t="str">
            <v>USDOI/USGS</v>
          </cell>
        </row>
        <row r="383">
          <cell r="B383" t="str">
            <v>I1110</v>
          </cell>
          <cell r="D383" t="str">
            <v>USDOI/USGS</v>
          </cell>
        </row>
        <row r="384">
          <cell r="B384" t="str">
            <v>I1112</v>
          </cell>
          <cell r="D384" t="str">
            <v>USDOI/USGS</v>
          </cell>
        </row>
        <row r="385">
          <cell r="B385" t="str">
            <v>I3110</v>
          </cell>
          <cell r="D385" t="str">
            <v>USDOI/USGS</v>
          </cell>
        </row>
        <row r="386">
          <cell r="B386" t="str">
            <v>I3112</v>
          </cell>
          <cell r="D386" t="str">
            <v>USDOI/USGS</v>
          </cell>
        </row>
        <row r="387">
          <cell r="B387" t="str">
            <v>I7110</v>
          </cell>
          <cell r="D387" t="str">
            <v>USDOI/USGS</v>
          </cell>
        </row>
        <row r="388">
          <cell r="B388" t="str">
            <v>I7112</v>
          </cell>
          <cell r="D388" t="str">
            <v>USDOI/USGS</v>
          </cell>
        </row>
        <row r="389">
          <cell r="B389" t="str">
            <v>I1114</v>
          </cell>
          <cell r="D389" t="str">
            <v>USDOI/USGS</v>
          </cell>
        </row>
        <row r="390">
          <cell r="B390" t="str">
            <v>4500-B-D</v>
          </cell>
          <cell r="D390" t="str">
            <v>APHA</v>
          </cell>
        </row>
        <row r="391">
          <cell r="B391" t="str">
            <v>4500-B-C</v>
          </cell>
          <cell r="D391" t="str">
            <v>APHA</v>
          </cell>
        </row>
        <row r="392">
          <cell r="B392" t="str">
            <v>4500-B-B</v>
          </cell>
          <cell r="D392" t="str">
            <v>APHA</v>
          </cell>
        </row>
        <row r="393">
          <cell r="B393" t="str">
            <v>D3082</v>
          </cell>
          <cell r="D393" t="str">
            <v>ASTM</v>
          </cell>
        </row>
        <row r="394">
          <cell r="B394" t="str">
            <v>PMD-BRO</v>
          </cell>
          <cell r="D394" t="str">
            <v>USEPA</v>
          </cell>
        </row>
        <row r="395">
          <cell r="B395" t="str">
            <v>PMD-BRA</v>
          </cell>
          <cell r="D395" t="str">
            <v>USEPA</v>
          </cell>
        </row>
        <row r="396">
          <cell r="B396">
            <v>920.20399999999995</v>
          </cell>
          <cell r="D396" t="str">
            <v>AOAC</v>
          </cell>
        </row>
        <row r="397">
          <cell r="B397">
            <v>320.10000000000002</v>
          </cell>
          <cell r="D397" t="str">
            <v>USEPA</v>
          </cell>
        </row>
        <row r="398">
          <cell r="B398" t="str">
            <v>D3869(D)</v>
          </cell>
          <cell r="D398" t="str">
            <v>ASTM</v>
          </cell>
        </row>
        <row r="399">
          <cell r="B399" t="str">
            <v>I2129</v>
          </cell>
          <cell r="D399" t="str">
            <v>USDOI/USGS</v>
          </cell>
        </row>
        <row r="400">
          <cell r="B400" t="str">
            <v>4500-BR(C)</v>
          </cell>
          <cell r="D400" t="str">
            <v>APHA</v>
          </cell>
        </row>
        <row r="401">
          <cell r="B401" t="str">
            <v>I2128</v>
          </cell>
          <cell r="D401" t="str">
            <v>USDOI/USGS</v>
          </cell>
        </row>
        <row r="402">
          <cell r="B402">
            <v>9211</v>
          </cell>
          <cell r="D402" t="str">
            <v>USEPA</v>
          </cell>
        </row>
        <row r="403">
          <cell r="B403" t="str">
            <v>4500-BR(B)</v>
          </cell>
          <cell r="D403" t="str">
            <v>APHA</v>
          </cell>
        </row>
        <row r="404">
          <cell r="B404" t="str">
            <v>I1125</v>
          </cell>
          <cell r="D404" t="str">
            <v>USDOI/USGS</v>
          </cell>
        </row>
        <row r="405">
          <cell r="B405" t="str">
            <v>D1246</v>
          </cell>
          <cell r="D405" t="str">
            <v>ASTM</v>
          </cell>
        </row>
        <row r="406">
          <cell r="B406">
            <v>5010</v>
          </cell>
          <cell r="D406" t="str">
            <v>NIOSH</v>
          </cell>
        </row>
        <row r="407">
          <cell r="B407">
            <v>1661</v>
          </cell>
          <cell r="D407" t="str">
            <v>USEPA</v>
          </cell>
        </row>
        <row r="408">
          <cell r="B408" t="str">
            <v>PMD-BYA(GC1)</v>
          </cell>
          <cell r="D408" t="str">
            <v>USEPA</v>
          </cell>
        </row>
        <row r="409">
          <cell r="B409" t="str">
            <v>PMD-BYA(GC2)</v>
          </cell>
          <cell r="D409" t="str">
            <v>USEPA</v>
          </cell>
        </row>
        <row r="410">
          <cell r="B410" t="str">
            <v>PMD-BYA(LC1)</v>
          </cell>
          <cell r="D410" t="str">
            <v>USEPA</v>
          </cell>
        </row>
        <row r="411">
          <cell r="B411" t="str">
            <v>PMD-BYA(LC2)</v>
          </cell>
          <cell r="D411" t="str">
            <v>USEPA</v>
          </cell>
        </row>
        <row r="412">
          <cell r="B412">
            <v>616</v>
          </cell>
          <cell r="D412" t="str">
            <v>USEPA</v>
          </cell>
        </row>
        <row r="413">
          <cell r="B413" t="str">
            <v>D2820</v>
          </cell>
          <cell r="D413" t="str">
            <v>ASTM</v>
          </cell>
        </row>
        <row r="414">
          <cell r="B414" t="str">
            <v>D5086</v>
          </cell>
          <cell r="D414" t="str">
            <v>ASTM</v>
          </cell>
        </row>
        <row r="415">
          <cell r="B415">
            <v>200.6</v>
          </cell>
          <cell r="D415" t="str">
            <v>IL/SWSD</v>
          </cell>
        </row>
        <row r="416">
          <cell r="B416" t="str">
            <v>M-01</v>
          </cell>
          <cell r="D416" t="str">
            <v>USDOE/EML</v>
          </cell>
        </row>
        <row r="417">
          <cell r="B417" t="str">
            <v>PMD-CD</v>
          </cell>
          <cell r="D417" t="str">
            <v>USEPA</v>
          </cell>
        </row>
        <row r="418">
          <cell r="B418">
            <v>7048</v>
          </cell>
          <cell r="D418" t="str">
            <v>NIOSH</v>
          </cell>
        </row>
        <row r="419">
          <cell r="B419">
            <v>213.1</v>
          </cell>
          <cell r="D419" t="str">
            <v>USEPA</v>
          </cell>
        </row>
        <row r="420">
          <cell r="B420" t="str">
            <v>213.1_M</v>
          </cell>
          <cell r="D420" t="str">
            <v>USEPA</v>
          </cell>
        </row>
        <row r="421">
          <cell r="B421">
            <v>7130</v>
          </cell>
          <cell r="D421" t="str">
            <v>USEPA</v>
          </cell>
        </row>
        <row r="422">
          <cell r="B422">
            <v>213.2</v>
          </cell>
          <cell r="D422" t="str">
            <v>USEPA</v>
          </cell>
        </row>
        <row r="423">
          <cell r="B423" t="str">
            <v>213.2_M</v>
          </cell>
          <cell r="D423" t="str">
            <v>USEPA</v>
          </cell>
        </row>
        <row r="424">
          <cell r="B424" t="str">
            <v>7131A</v>
          </cell>
          <cell r="D424" t="str">
            <v>USEPA</v>
          </cell>
        </row>
        <row r="425">
          <cell r="B425" t="str">
            <v>I5135</v>
          </cell>
          <cell r="D425" t="str">
            <v>USDOI/USGS</v>
          </cell>
        </row>
        <row r="426">
          <cell r="B426" t="str">
            <v>D3557(B)</v>
          </cell>
          <cell r="D426" t="str">
            <v>ASTM</v>
          </cell>
        </row>
        <row r="427">
          <cell r="B427" t="str">
            <v>I1136</v>
          </cell>
          <cell r="D427" t="str">
            <v>USDOI/USGS</v>
          </cell>
        </row>
        <row r="428">
          <cell r="B428" t="str">
            <v>I3136</v>
          </cell>
          <cell r="D428" t="str">
            <v>USDOI/USGS</v>
          </cell>
        </row>
        <row r="429">
          <cell r="B429" t="str">
            <v>I7136</v>
          </cell>
          <cell r="D429" t="str">
            <v>USDOI/USGS</v>
          </cell>
        </row>
        <row r="430">
          <cell r="B430" t="str">
            <v>D3557(A)</v>
          </cell>
          <cell r="D430" t="str">
            <v>ASTM</v>
          </cell>
        </row>
        <row r="431">
          <cell r="B431" t="str">
            <v>I1135</v>
          </cell>
          <cell r="D431" t="str">
            <v>USDOI/USGS</v>
          </cell>
        </row>
        <row r="432">
          <cell r="B432" t="str">
            <v>I3135</v>
          </cell>
          <cell r="D432" t="str">
            <v>USDOI/USGS</v>
          </cell>
        </row>
        <row r="433">
          <cell r="B433" t="str">
            <v>I7135</v>
          </cell>
          <cell r="D433" t="str">
            <v>USDOI/USGS</v>
          </cell>
        </row>
        <row r="434">
          <cell r="B434" t="str">
            <v>3500-CD(B)</v>
          </cell>
          <cell r="D434" t="str">
            <v>APHA</v>
          </cell>
        </row>
        <row r="435">
          <cell r="B435" t="str">
            <v>D3557(D)</v>
          </cell>
          <cell r="D435" t="str">
            <v>ASTM</v>
          </cell>
        </row>
        <row r="436">
          <cell r="B436" t="str">
            <v>I1137</v>
          </cell>
          <cell r="D436" t="str">
            <v>USDOI/USGS</v>
          </cell>
        </row>
        <row r="437">
          <cell r="B437" t="str">
            <v>3500-CD(C)</v>
          </cell>
          <cell r="D437" t="str">
            <v>APHA</v>
          </cell>
        </row>
        <row r="438">
          <cell r="B438" t="str">
            <v>D3557(C)</v>
          </cell>
          <cell r="D438" t="str">
            <v>ASTM</v>
          </cell>
        </row>
        <row r="439">
          <cell r="B439" t="str">
            <v>3500-CD(D)</v>
          </cell>
          <cell r="D439" t="str">
            <v>APHA</v>
          </cell>
        </row>
        <row r="440">
          <cell r="B440">
            <v>10217</v>
          </cell>
          <cell r="D440" t="str">
            <v>HACH</v>
          </cell>
        </row>
        <row r="441">
          <cell r="B441" t="str">
            <v>CA-01</v>
          </cell>
          <cell r="D441" t="str">
            <v>USDOE/EML</v>
          </cell>
        </row>
        <row r="442">
          <cell r="B442" t="str">
            <v>CA-02</v>
          </cell>
          <cell r="D442" t="str">
            <v>USDOE/EML</v>
          </cell>
        </row>
        <row r="443">
          <cell r="B443" t="str">
            <v>D511(B)</v>
          </cell>
          <cell r="D443" t="str">
            <v>ASTM</v>
          </cell>
        </row>
        <row r="444">
          <cell r="B444" t="str">
            <v>D511(A)</v>
          </cell>
          <cell r="D444" t="str">
            <v>ASTM</v>
          </cell>
        </row>
        <row r="445">
          <cell r="B445">
            <v>7020</v>
          </cell>
          <cell r="D445" t="str">
            <v>NIOSH</v>
          </cell>
        </row>
        <row r="446">
          <cell r="B446">
            <v>215.2</v>
          </cell>
          <cell r="D446" t="str">
            <v>USEPA</v>
          </cell>
        </row>
        <row r="447">
          <cell r="B447">
            <v>215.1</v>
          </cell>
          <cell r="D447" t="str">
            <v>USEPA</v>
          </cell>
        </row>
        <row r="448">
          <cell r="B448" t="str">
            <v>215.1_M</v>
          </cell>
          <cell r="D448" t="str">
            <v>USEPA</v>
          </cell>
        </row>
        <row r="449">
          <cell r="B449">
            <v>7140</v>
          </cell>
          <cell r="D449" t="str">
            <v>USEPA</v>
          </cell>
        </row>
        <row r="450">
          <cell r="B450">
            <v>8222</v>
          </cell>
          <cell r="D450" t="str">
            <v>HACH</v>
          </cell>
        </row>
        <row r="451">
          <cell r="B451" t="str">
            <v>I5152</v>
          </cell>
          <cell r="D451" t="str">
            <v>USDOI/USGS</v>
          </cell>
        </row>
        <row r="452">
          <cell r="B452">
            <v>920.19899999999996</v>
          </cell>
          <cell r="D452" t="str">
            <v>AOAC</v>
          </cell>
        </row>
        <row r="453">
          <cell r="B453" t="str">
            <v>3500-CA(B)</v>
          </cell>
          <cell r="D453" t="str">
            <v>APHA</v>
          </cell>
        </row>
        <row r="454">
          <cell r="B454" t="str">
            <v>I1152</v>
          </cell>
          <cell r="D454" t="str">
            <v>USDOI/USGS</v>
          </cell>
        </row>
        <row r="455">
          <cell r="B455" t="str">
            <v>I3152</v>
          </cell>
          <cell r="D455" t="str">
            <v>USDOI/USGS</v>
          </cell>
        </row>
        <row r="456">
          <cell r="B456" t="str">
            <v>I3153</v>
          </cell>
          <cell r="D456" t="str">
            <v>USDOI/USGS</v>
          </cell>
        </row>
        <row r="457">
          <cell r="B457" t="str">
            <v>I7152</v>
          </cell>
          <cell r="D457" t="str">
            <v>USDOI/USGS</v>
          </cell>
        </row>
        <row r="458">
          <cell r="B458" t="str">
            <v>3500-CA(C)</v>
          </cell>
          <cell r="D458" t="str">
            <v>APHA</v>
          </cell>
        </row>
        <row r="459">
          <cell r="B459" t="str">
            <v>3500-CA(D)</v>
          </cell>
          <cell r="D459" t="str">
            <v>APHA</v>
          </cell>
        </row>
        <row r="460">
          <cell r="B460" t="str">
            <v>PMD-CAO</v>
          </cell>
          <cell r="D460" t="str">
            <v>USEPA</v>
          </cell>
        </row>
        <row r="461">
          <cell r="B461" t="str">
            <v>PMD-CAP(GC1)</v>
          </cell>
          <cell r="D461" t="str">
            <v>USEPA</v>
          </cell>
        </row>
        <row r="462">
          <cell r="B462" t="str">
            <v>PMD-CAP(LC)</v>
          </cell>
          <cell r="D462" t="str">
            <v>USEPA</v>
          </cell>
        </row>
        <row r="463">
          <cell r="B463" t="str">
            <v>PMD-CAP(IR)</v>
          </cell>
          <cell r="D463" t="str">
            <v>USEPA</v>
          </cell>
        </row>
        <row r="464">
          <cell r="B464">
            <v>957.14</v>
          </cell>
          <cell r="D464" t="str">
            <v>AOAC</v>
          </cell>
        </row>
        <row r="465">
          <cell r="B465" t="str">
            <v>PMD-CAP(GC2)</v>
          </cell>
          <cell r="D465" t="str">
            <v>USEPA</v>
          </cell>
        </row>
        <row r="466">
          <cell r="B466">
            <v>621</v>
          </cell>
          <cell r="D466" t="str">
            <v>USEPA</v>
          </cell>
        </row>
        <row r="467">
          <cell r="B467">
            <v>632</v>
          </cell>
          <cell r="D467" t="str">
            <v>USEPA</v>
          </cell>
        </row>
        <row r="468">
          <cell r="B468">
            <v>632.1</v>
          </cell>
          <cell r="D468" t="str">
            <v>USEPA</v>
          </cell>
        </row>
        <row r="469">
          <cell r="B469" t="str">
            <v>O3107</v>
          </cell>
          <cell r="D469" t="str">
            <v>USDOI/USGS</v>
          </cell>
        </row>
        <row r="470">
          <cell r="B470" t="str">
            <v>6610-B</v>
          </cell>
          <cell r="D470" t="str">
            <v>APHA</v>
          </cell>
        </row>
        <row r="471">
          <cell r="B471" t="str">
            <v>D5315</v>
          </cell>
          <cell r="D471" t="str">
            <v>ASTM</v>
          </cell>
        </row>
        <row r="472">
          <cell r="B472" t="str">
            <v>PMD-CAV(LC)</v>
          </cell>
          <cell r="D472" t="str">
            <v>USEPA</v>
          </cell>
        </row>
        <row r="473">
          <cell r="B473" t="str">
            <v>PMD-CAV(UV)</v>
          </cell>
          <cell r="D473" t="str">
            <v>USEPA</v>
          </cell>
        </row>
        <row r="474">
          <cell r="B474">
            <v>5006</v>
          </cell>
          <cell r="D474" t="str">
            <v>NIOSH</v>
          </cell>
        </row>
        <row r="475">
          <cell r="B475">
            <v>964.18</v>
          </cell>
          <cell r="D475" t="str">
            <v>AOAC</v>
          </cell>
        </row>
        <row r="476">
          <cell r="B476">
            <v>968.26</v>
          </cell>
          <cell r="D476" t="str">
            <v>AOAC</v>
          </cell>
        </row>
        <row r="477">
          <cell r="B477" t="str">
            <v>PMD-CBF</v>
          </cell>
          <cell r="D477" t="str">
            <v>USEPA</v>
          </cell>
        </row>
        <row r="478">
          <cell r="B478">
            <v>5000</v>
          </cell>
          <cell r="D478" t="str">
            <v>NIOSH</v>
          </cell>
        </row>
        <row r="479">
          <cell r="B479" t="str">
            <v>D5173</v>
          </cell>
          <cell r="D479" t="str">
            <v>ASTM</v>
          </cell>
        </row>
        <row r="480">
          <cell r="B480">
            <v>6603</v>
          </cell>
          <cell r="D480" t="str">
            <v>NIOSH</v>
          </cell>
        </row>
        <row r="481">
          <cell r="B481" t="str">
            <v>4500-CO2(B)</v>
          </cell>
          <cell r="D481" t="str">
            <v>APHA</v>
          </cell>
        </row>
        <row r="482">
          <cell r="B482" t="str">
            <v>4500-CO2(C)</v>
          </cell>
          <cell r="D482" t="str">
            <v>APHA</v>
          </cell>
        </row>
        <row r="483">
          <cell r="B483">
            <v>1600</v>
          </cell>
          <cell r="D483" t="str">
            <v>NIOSH</v>
          </cell>
        </row>
        <row r="484">
          <cell r="B484">
            <v>10</v>
          </cell>
          <cell r="D484" t="str">
            <v>USEPA</v>
          </cell>
        </row>
        <row r="485">
          <cell r="B485" t="str">
            <v>10A</v>
          </cell>
          <cell r="D485" t="str">
            <v>USEPA</v>
          </cell>
        </row>
        <row r="486">
          <cell r="B486" t="str">
            <v>10B</v>
          </cell>
          <cell r="D486" t="str">
            <v>USEPA</v>
          </cell>
        </row>
        <row r="487">
          <cell r="B487" t="str">
            <v>IP-3C</v>
          </cell>
          <cell r="D487" t="str">
            <v>USEPA</v>
          </cell>
        </row>
        <row r="488">
          <cell r="B488" t="str">
            <v>IP-3B</v>
          </cell>
          <cell r="D488" t="str">
            <v>USEPA</v>
          </cell>
        </row>
        <row r="489">
          <cell r="B489" t="str">
            <v>IP-3A</v>
          </cell>
          <cell r="D489" t="str">
            <v>USEPA</v>
          </cell>
        </row>
        <row r="490">
          <cell r="B490" t="str">
            <v>D3416</v>
          </cell>
          <cell r="D490" t="str">
            <v>ASTM</v>
          </cell>
        </row>
        <row r="491">
          <cell r="B491" t="str">
            <v>50APP-C</v>
          </cell>
          <cell r="D491" t="str">
            <v>USEPA</v>
          </cell>
        </row>
        <row r="492">
          <cell r="B492" t="str">
            <v>D3162</v>
          </cell>
          <cell r="D492" t="str">
            <v>ASTM</v>
          </cell>
        </row>
        <row r="493">
          <cell r="B493">
            <v>2.6</v>
          </cell>
          <cell r="D493" t="str">
            <v>USEPA</v>
          </cell>
        </row>
        <row r="494">
          <cell r="B494" t="str">
            <v>C-01</v>
          </cell>
          <cell r="D494" t="str">
            <v>USEPA</v>
          </cell>
        </row>
        <row r="495">
          <cell r="B495">
            <v>920.19399999999996</v>
          </cell>
          <cell r="D495" t="str">
            <v>AOAC</v>
          </cell>
        </row>
        <row r="496">
          <cell r="B496">
            <v>8315</v>
          </cell>
          <cell r="D496" t="str">
            <v>USEPA</v>
          </cell>
        </row>
        <row r="497">
          <cell r="B497" t="str">
            <v>8315A(LLE)</v>
          </cell>
          <cell r="D497" t="str">
            <v>USEPA</v>
          </cell>
        </row>
        <row r="498">
          <cell r="B498" t="str">
            <v>8315A(LSE)</v>
          </cell>
          <cell r="D498" t="str">
            <v>USEPA</v>
          </cell>
        </row>
        <row r="499">
          <cell r="B499">
            <v>554</v>
          </cell>
          <cell r="D499" t="str">
            <v>USEPA</v>
          </cell>
        </row>
        <row r="500">
          <cell r="B500" t="str">
            <v>PMD-CBX(IR)</v>
          </cell>
          <cell r="D500" t="str">
            <v>USEPA</v>
          </cell>
        </row>
        <row r="501">
          <cell r="B501" t="str">
            <v>PMD-CBX(UV)</v>
          </cell>
          <cell r="D501" t="str">
            <v>USEPA</v>
          </cell>
        </row>
        <row r="502">
          <cell r="B502">
            <v>9080</v>
          </cell>
          <cell r="D502" t="str">
            <v>USEPA</v>
          </cell>
        </row>
        <row r="503">
          <cell r="B503">
            <v>9081</v>
          </cell>
          <cell r="D503" t="str">
            <v>USEPA</v>
          </cell>
        </row>
        <row r="504">
          <cell r="B504">
            <v>974.27</v>
          </cell>
          <cell r="D504" t="str">
            <v>AOAC</v>
          </cell>
        </row>
        <row r="505">
          <cell r="B505" t="str">
            <v>3500-CS</v>
          </cell>
          <cell r="D505" t="str">
            <v>APHA</v>
          </cell>
        </row>
        <row r="506">
          <cell r="B506" t="str">
            <v>R1110</v>
          </cell>
          <cell r="D506" t="str">
            <v>USDOI/USGS</v>
          </cell>
        </row>
        <row r="507">
          <cell r="B507" t="str">
            <v>D3686</v>
          </cell>
          <cell r="D507" t="str">
            <v>ASTM</v>
          </cell>
        </row>
        <row r="508">
          <cell r="B508" t="str">
            <v>OM510R</v>
          </cell>
          <cell r="D508" t="str">
            <v>USDOE/ASD</v>
          </cell>
        </row>
        <row r="509">
          <cell r="B509">
            <v>8000</v>
          </cell>
          <cell r="D509" t="str">
            <v>HACH</v>
          </cell>
        </row>
        <row r="510">
          <cell r="B510" t="str">
            <v>8000(A1)</v>
          </cell>
          <cell r="D510" t="str">
            <v>HACH</v>
          </cell>
        </row>
        <row r="511">
          <cell r="B511" t="str">
            <v>8000(A2)</v>
          </cell>
          <cell r="D511" t="str">
            <v>HACH</v>
          </cell>
        </row>
        <row r="512">
          <cell r="B512">
            <v>410.4</v>
          </cell>
          <cell r="D512" t="str">
            <v>USEPA</v>
          </cell>
        </row>
        <row r="513">
          <cell r="B513" t="str">
            <v>410_M(A)</v>
          </cell>
          <cell r="D513" t="str">
            <v>USEPA</v>
          </cell>
        </row>
        <row r="514">
          <cell r="B514" t="str">
            <v>I3561</v>
          </cell>
          <cell r="D514" t="str">
            <v>USDOI/USGS</v>
          </cell>
        </row>
        <row r="515">
          <cell r="B515" t="str">
            <v>5220-D</v>
          </cell>
          <cell r="D515" t="str">
            <v>APHA</v>
          </cell>
        </row>
        <row r="516">
          <cell r="B516" t="str">
            <v>410_M(B)</v>
          </cell>
          <cell r="D516" t="str">
            <v>USEPA</v>
          </cell>
        </row>
        <row r="517">
          <cell r="B517" t="str">
            <v>D1252(A)</v>
          </cell>
          <cell r="D517" t="str">
            <v>ASTM</v>
          </cell>
        </row>
        <row r="518">
          <cell r="B518" t="str">
            <v>I3562(S)</v>
          </cell>
          <cell r="D518" t="str">
            <v>USDOI/USGS</v>
          </cell>
        </row>
        <row r="519">
          <cell r="B519" t="str">
            <v>I3562(W)</v>
          </cell>
          <cell r="D519" t="str">
            <v>USDOI/USGS</v>
          </cell>
        </row>
        <row r="520">
          <cell r="B520" t="str">
            <v>5220-C</v>
          </cell>
          <cell r="D520" t="str">
            <v>APHA</v>
          </cell>
        </row>
        <row r="521">
          <cell r="B521" t="str">
            <v>5220-B</v>
          </cell>
          <cell r="D521" t="str">
            <v>APHA</v>
          </cell>
        </row>
        <row r="522">
          <cell r="B522">
            <v>410.3</v>
          </cell>
          <cell r="D522" t="str">
            <v>USEPA</v>
          </cell>
        </row>
        <row r="523">
          <cell r="B523">
            <v>8116</v>
          </cell>
          <cell r="D523" t="str">
            <v>HACH</v>
          </cell>
        </row>
        <row r="524">
          <cell r="B524">
            <v>8230</v>
          </cell>
          <cell r="D524" t="str">
            <v>HACH</v>
          </cell>
        </row>
        <row r="525">
          <cell r="B525" t="str">
            <v>973.46(E)</v>
          </cell>
          <cell r="D525" t="str">
            <v>AOAC</v>
          </cell>
        </row>
        <row r="526">
          <cell r="B526" t="str">
            <v>973.46(F)</v>
          </cell>
          <cell r="D526" t="str">
            <v>AOAC</v>
          </cell>
        </row>
        <row r="527">
          <cell r="B527" t="str">
            <v>973.46(G)</v>
          </cell>
          <cell r="D527" t="str">
            <v>AOAC</v>
          </cell>
        </row>
        <row r="528">
          <cell r="B528" t="str">
            <v>PMD-CGV</v>
          </cell>
          <cell r="D528" t="str">
            <v>USEPA</v>
          </cell>
        </row>
        <row r="529">
          <cell r="B529" t="str">
            <v>D4947</v>
          </cell>
          <cell r="D529" t="str">
            <v>ASTM</v>
          </cell>
        </row>
        <row r="530">
          <cell r="B530">
            <v>5510</v>
          </cell>
          <cell r="D530" t="str">
            <v>NIOSH</v>
          </cell>
        </row>
        <row r="531">
          <cell r="B531" t="str">
            <v>PMD-CHP</v>
          </cell>
          <cell r="D531" t="str">
            <v>USEPA</v>
          </cell>
        </row>
        <row r="532">
          <cell r="B532">
            <v>9250</v>
          </cell>
          <cell r="D532" t="str">
            <v>USEPA</v>
          </cell>
        </row>
        <row r="533">
          <cell r="B533">
            <v>9251</v>
          </cell>
          <cell r="D533" t="str">
            <v>USEPA</v>
          </cell>
        </row>
        <row r="534">
          <cell r="B534">
            <v>8224</v>
          </cell>
          <cell r="D534" t="str">
            <v>HACH</v>
          </cell>
        </row>
        <row r="535">
          <cell r="B535">
            <v>325.10000000000002</v>
          </cell>
          <cell r="D535" t="str">
            <v>USEPA</v>
          </cell>
        </row>
        <row r="536">
          <cell r="B536">
            <v>325.2</v>
          </cell>
          <cell r="D536" t="str">
            <v>USEPA</v>
          </cell>
        </row>
        <row r="537">
          <cell r="B537">
            <v>325.3</v>
          </cell>
          <cell r="D537" t="str">
            <v>USEPA</v>
          </cell>
        </row>
        <row r="538">
          <cell r="B538" t="str">
            <v>4500-CL-(G)</v>
          </cell>
          <cell r="D538" t="str">
            <v>APHA</v>
          </cell>
        </row>
        <row r="539">
          <cell r="B539">
            <v>8225</v>
          </cell>
          <cell r="D539" t="str">
            <v>HACH</v>
          </cell>
        </row>
        <row r="540">
          <cell r="B540">
            <v>973.51</v>
          </cell>
          <cell r="D540" t="str">
            <v>AOAC</v>
          </cell>
        </row>
        <row r="541">
          <cell r="B541" t="str">
            <v>9252A</v>
          </cell>
          <cell r="D541" t="str">
            <v>USEPA</v>
          </cell>
        </row>
        <row r="542">
          <cell r="B542">
            <v>9253</v>
          </cell>
          <cell r="D542" t="str">
            <v>USEPA</v>
          </cell>
        </row>
        <row r="543">
          <cell r="B543" t="str">
            <v>I2187</v>
          </cell>
          <cell r="D543" t="str">
            <v>USDOI/USGS</v>
          </cell>
        </row>
        <row r="544">
          <cell r="B544" t="str">
            <v>325_M(A)</v>
          </cell>
          <cell r="D544" t="str">
            <v>USEPA</v>
          </cell>
        </row>
        <row r="545">
          <cell r="B545" t="str">
            <v>I1187</v>
          </cell>
          <cell r="D545" t="str">
            <v>USDOI/USGS</v>
          </cell>
        </row>
        <row r="546">
          <cell r="B546" t="str">
            <v>I2188</v>
          </cell>
          <cell r="D546" t="str">
            <v>USDOI/USGS</v>
          </cell>
        </row>
        <row r="547">
          <cell r="B547" t="str">
            <v>4500-CL-(E)</v>
          </cell>
          <cell r="D547" t="str">
            <v>APHA</v>
          </cell>
        </row>
        <row r="548">
          <cell r="B548" t="str">
            <v>4500-CL-(F)</v>
          </cell>
          <cell r="D548" t="str">
            <v>APHA</v>
          </cell>
        </row>
        <row r="549">
          <cell r="B549">
            <v>9212</v>
          </cell>
          <cell r="D549" t="str">
            <v>USEPA</v>
          </cell>
        </row>
        <row r="550">
          <cell r="B550" t="str">
            <v>D512(C)</v>
          </cell>
          <cell r="D550" t="str">
            <v>ASTM</v>
          </cell>
        </row>
        <row r="551">
          <cell r="B551" t="str">
            <v>D512(A)</v>
          </cell>
          <cell r="D551" t="str">
            <v>ASTM</v>
          </cell>
        </row>
        <row r="552">
          <cell r="B552" t="str">
            <v>4500-CL-(D)</v>
          </cell>
          <cell r="D552" t="str">
            <v>APHA</v>
          </cell>
        </row>
        <row r="553">
          <cell r="B553" t="str">
            <v>D512(B)</v>
          </cell>
          <cell r="D553" t="str">
            <v>ASTM</v>
          </cell>
        </row>
        <row r="554">
          <cell r="B554" t="str">
            <v>325_M(B)</v>
          </cell>
          <cell r="D554" t="str">
            <v>USEPA</v>
          </cell>
        </row>
        <row r="555">
          <cell r="B555" t="str">
            <v>I1183</v>
          </cell>
          <cell r="D555" t="str">
            <v>USDOI/USGS</v>
          </cell>
        </row>
        <row r="556">
          <cell r="B556" t="str">
            <v>I1184</v>
          </cell>
          <cell r="D556" t="str">
            <v>USDOI/USGS</v>
          </cell>
        </row>
        <row r="557">
          <cell r="B557" t="str">
            <v>4500-CL-(B)</v>
          </cell>
          <cell r="D557" t="str">
            <v>APHA</v>
          </cell>
        </row>
        <row r="558">
          <cell r="B558" t="str">
            <v>4500-CL-(C)</v>
          </cell>
          <cell r="D558" t="str">
            <v>APHA</v>
          </cell>
        </row>
        <row r="559">
          <cell r="B559">
            <v>325.60000000000002</v>
          </cell>
          <cell r="D559" t="str">
            <v>IL/SWSD</v>
          </cell>
        </row>
        <row r="560">
          <cell r="B560" t="str">
            <v>D4458</v>
          </cell>
          <cell r="D560" t="str">
            <v>ASTM</v>
          </cell>
        </row>
        <row r="561">
          <cell r="B561" t="str">
            <v>D5085</v>
          </cell>
          <cell r="D561" t="str">
            <v>ASTM</v>
          </cell>
        </row>
        <row r="562">
          <cell r="B562">
            <v>992.32</v>
          </cell>
          <cell r="D562" t="str">
            <v>AOAC</v>
          </cell>
        </row>
        <row r="563">
          <cell r="B563">
            <v>515.29999999999995</v>
          </cell>
          <cell r="D563" t="str">
            <v>USEPA</v>
          </cell>
        </row>
        <row r="564">
          <cell r="B564">
            <v>515.1</v>
          </cell>
          <cell r="D564" t="str">
            <v>USEPA</v>
          </cell>
        </row>
        <row r="565">
          <cell r="B565">
            <v>515.20000000000005</v>
          </cell>
          <cell r="D565" t="str">
            <v>USEPA</v>
          </cell>
        </row>
        <row r="566">
          <cell r="B566">
            <v>555</v>
          </cell>
          <cell r="D566" t="str">
            <v>USEPA</v>
          </cell>
        </row>
        <row r="567">
          <cell r="B567" t="str">
            <v>1668A</v>
          </cell>
          <cell r="D567" t="str">
            <v>USEPA</v>
          </cell>
        </row>
        <row r="568">
          <cell r="B568" t="str">
            <v>1668B</v>
          </cell>
          <cell r="D568" t="str">
            <v>USEPA</v>
          </cell>
        </row>
        <row r="569">
          <cell r="B569">
            <v>5039</v>
          </cell>
          <cell r="D569" t="str">
            <v>NIOSH</v>
          </cell>
        </row>
        <row r="570">
          <cell r="B570">
            <v>551.1</v>
          </cell>
          <cell r="D570" t="str">
            <v>USEPA</v>
          </cell>
        </row>
        <row r="571">
          <cell r="B571">
            <v>5025</v>
          </cell>
          <cell r="D571" t="str">
            <v>NIOSH</v>
          </cell>
        </row>
        <row r="572">
          <cell r="B572" t="str">
            <v>8150B</v>
          </cell>
          <cell r="D572" t="str">
            <v>USEPA</v>
          </cell>
        </row>
        <row r="573">
          <cell r="B573" t="str">
            <v>8151A</v>
          </cell>
          <cell r="D573" t="str">
            <v>USEPA</v>
          </cell>
        </row>
        <row r="574">
          <cell r="B574" t="str">
            <v>X_89_176(N)</v>
          </cell>
          <cell r="D574" t="str">
            <v>USEPA</v>
          </cell>
        </row>
        <row r="575">
          <cell r="B575" t="str">
            <v>X_89_176(P)</v>
          </cell>
          <cell r="D575" t="str">
            <v>USEPA</v>
          </cell>
        </row>
        <row r="576">
          <cell r="B576" t="str">
            <v>8151(S)</v>
          </cell>
          <cell r="D576" t="str">
            <v>USEPA</v>
          </cell>
        </row>
        <row r="577">
          <cell r="B577">
            <v>615</v>
          </cell>
          <cell r="D577" t="str">
            <v>USEPA</v>
          </cell>
        </row>
        <row r="578">
          <cell r="B578" t="str">
            <v>8151(W)</v>
          </cell>
          <cell r="D578" t="str">
            <v>USEPA</v>
          </cell>
        </row>
        <row r="579">
          <cell r="B579">
            <v>612</v>
          </cell>
          <cell r="D579" t="str">
            <v>USEPA</v>
          </cell>
        </row>
        <row r="580">
          <cell r="B580" t="str">
            <v>8120A</v>
          </cell>
          <cell r="D580" t="str">
            <v>USEPA</v>
          </cell>
        </row>
        <row r="581">
          <cell r="B581">
            <v>8121</v>
          </cell>
          <cell r="D581" t="str">
            <v>USEPA</v>
          </cell>
        </row>
        <row r="582">
          <cell r="B582" t="str">
            <v>D5317</v>
          </cell>
          <cell r="D582" t="str">
            <v>ASTM</v>
          </cell>
        </row>
        <row r="583">
          <cell r="B583">
            <v>508.1</v>
          </cell>
          <cell r="D583" t="str">
            <v>USEPA</v>
          </cell>
        </row>
        <row r="584">
          <cell r="B584" t="str">
            <v>SFSAS_4</v>
          </cell>
          <cell r="D584" t="str">
            <v>USEPA</v>
          </cell>
        </row>
        <row r="585">
          <cell r="B585" t="str">
            <v>SFSAS_3</v>
          </cell>
          <cell r="D585" t="str">
            <v>USEPA</v>
          </cell>
        </row>
        <row r="586">
          <cell r="B586" t="str">
            <v>P-001-1</v>
          </cell>
          <cell r="D586" t="str">
            <v>USEPA</v>
          </cell>
        </row>
        <row r="587">
          <cell r="B587" t="str">
            <v>P-011-1</v>
          </cell>
          <cell r="D587" t="str">
            <v>USEPA</v>
          </cell>
        </row>
        <row r="588">
          <cell r="B588" t="str">
            <v>P-003-1</v>
          </cell>
          <cell r="D588" t="str">
            <v>USEPA</v>
          </cell>
        </row>
        <row r="589">
          <cell r="B589">
            <v>508</v>
          </cell>
          <cell r="D589" t="str">
            <v>USEPA</v>
          </cell>
        </row>
        <row r="590">
          <cell r="B590">
            <v>1653</v>
          </cell>
          <cell r="D590" t="str">
            <v>USEPA</v>
          </cell>
        </row>
        <row r="591">
          <cell r="B591" t="str">
            <v>CP-85.01</v>
          </cell>
          <cell r="D591" t="str">
            <v>NCASI</v>
          </cell>
        </row>
        <row r="592">
          <cell r="B592" t="str">
            <v>CP-86.01</v>
          </cell>
          <cell r="D592" t="str">
            <v>NCASI</v>
          </cell>
        </row>
        <row r="593">
          <cell r="B593" t="str">
            <v>6640-B</v>
          </cell>
          <cell r="D593" t="str">
            <v>APHA</v>
          </cell>
        </row>
        <row r="594">
          <cell r="B594" t="str">
            <v>D3478</v>
          </cell>
          <cell r="D594" t="str">
            <v>ASTM</v>
          </cell>
        </row>
        <row r="595">
          <cell r="B595">
            <v>551</v>
          </cell>
          <cell r="D595" t="str">
            <v>USEPA</v>
          </cell>
        </row>
        <row r="596">
          <cell r="B596">
            <v>5014</v>
          </cell>
          <cell r="D596" t="str">
            <v>NIOSH</v>
          </cell>
        </row>
        <row r="597">
          <cell r="B597" t="str">
            <v>OS030</v>
          </cell>
          <cell r="D597" t="str">
            <v>USDOE/ASD</v>
          </cell>
        </row>
        <row r="598">
          <cell r="B598">
            <v>6011</v>
          </cell>
          <cell r="D598" t="str">
            <v>NIOSH</v>
          </cell>
        </row>
        <row r="599">
          <cell r="B599">
            <v>330.5</v>
          </cell>
          <cell r="D599" t="str">
            <v>USEPA</v>
          </cell>
        </row>
        <row r="600">
          <cell r="B600" t="str">
            <v>2350-B</v>
          </cell>
          <cell r="D600" t="str">
            <v>APHA</v>
          </cell>
        </row>
        <row r="601">
          <cell r="B601" t="str">
            <v>2350-C</v>
          </cell>
          <cell r="D601" t="str">
            <v>APHA</v>
          </cell>
        </row>
        <row r="602">
          <cell r="B602" t="str">
            <v>4500-CLO(D)</v>
          </cell>
          <cell r="D602" t="str">
            <v>APHA</v>
          </cell>
        </row>
        <row r="603">
          <cell r="B603" t="str">
            <v>4500-CLO(C)</v>
          </cell>
          <cell r="D603" t="str">
            <v>APHA</v>
          </cell>
        </row>
        <row r="604">
          <cell r="B604" t="str">
            <v>4500-CLO(E)</v>
          </cell>
          <cell r="D604" t="str">
            <v>APHA</v>
          </cell>
        </row>
        <row r="605">
          <cell r="B605" t="str">
            <v>4500-CLO(B)</v>
          </cell>
          <cell r="D605" t="str">
            <v>APHA</v>
          </cell>
        </row>
        <row r="606">
          <cell r="B606" t="str">
            <v>D1291</v>
          </cell>
          <cell r="D606" t="str">
            <v>ASTM</v>
          </cell>
        </row>
        <row r="607">
          <cell r="B607">
            <v>2015</v>
          </cell>
          <cell r="D607" t="str">
            <v>NIOSH</v>
          </cell>
        </row>
        <row r="608">
          <cell r="B608">
            <v>2008</v>
          </cell>
          <cell r="D608" t="str">
            <v>NIOSH</v>
          </cell>
        </row>
        <row r="609">
          <cell r="B609" t="str">
            <v>PMD-CIB</v>
          </cell>
          <cell r="D609" t="str">
            <v>USEPA</v>
          </cell>
        </row>
        <row r="610">
          <cell r="B610" t="str">
            <v>PMD-CJL</v>
          </cell>
          <cell r="D610" t="str">
            <v>USEPA</v>
          </cell>
        </row>
        <row r="611">
          <cell r="B611" t="str">
            <v>PMD-CJO(LC)</v>
          </cell>
          <cell r="D611" t="str">
            <v>USEPA</v>
          </cell>
        </row>
        <row r="612">
          <cell r="B612" t="str">
            <v>PMD-CJO(UV1)</v>
          </cell>
          <cell r="D612" t="str">
            <v>USEPA</v>
          </cell>
        </row>
        <row r="613">
          <cell r="B613" t="str">
            <v>PMD-CJO(UV2)</v>
          </cell>
          <cell r="D613" t="str">
            <v>USEPA</v>
          </cell>
        </row>
        <row r="614">
          <cell r="B614">
            <v>221.1</v>
          </cell>
          <cell r="D614" t="str">
            <v>USFDA</v>
          </cell>
        </row>
        <row r="615">
          <cell r="B615" t="str">
            <v>O5105</v>
          </cell>
          <cell r="D615" t="str">
            <v>USDOI/USGS</v>
          </cell>
        </row>
        <row r="616">
          <cell r="B616" t="str">
            <v>O7105</v>
          </cell>
          <cell r="D616" t="str">
            <v>USDOI/USGS</v>
          </cell>
        </row>
        <row r="617">
          <cell r="B617" t="str">
            <v>PMD-CPH</v>
          </cell>
          <cell r="D617" t="str">
            <v>USEPA</v>
          </cell>
        </row>
        <row r="618">
          <cell r="B618">
            <v>447</v>
          </cell>
          <cell r="D618" t="str">
            <v>USEPA</v>
          </cell>
        </row>
        <row r="619">
          <cell r="B619" t="str">
            <v>B6640</v>
          </cell>
          <cell r="D619" t="str">
            <v>USDOI/USGS</v>
          </cell>
        </row>
        <row r="620">
          <cell r="B620" t="str">
            <v>B6620</v>
          </cell>
          <cell r="D620" t="str">
            <v>USDOI/USGS</v>
          </cell>
        </row>
        <row r="621">
          <cell r="B621" t="str">
            <v>B6630</v>
          </cell>
          <cell r="D621" t="str">
            <v>USDOI/USGS</v>
          </cell>
        </row>
        <row r="622">
          <cell r="B622" t="str">
            <v>B6540</v>
          </cell>
          <cell r="D622" t="str">
            <v>USDOI/USGS</v>
          </cell>
        </row>
        <row r="623">
          <cell r="B623" t="str">
            <v>B6520</v>
          </cell>
          <cell r="D623" t="str">
            <v>USDOI/USGS</v>
          </cell>
        </row>
        <row r="624">
          <cell r="B624" t="str">
            <v>B6530</v>
          </cell>
          <cell r="D624" t="str">
            <v>USDOI/USGS</v>
          </cell>
        </row>
        <row r="625">
          <cell r="B625" t="str">
            <v>10200-H</v>
          </cell>
          <cell r="D625" t="str">
            <v>APHA</v>
          </cell>
        </row>
        <row r="626">
          <cell r="B626" t="str">
            <v>10200H(3)</v>
          </cell>
          <cell r="D626" t="str">
            <v>APHA</v>
          </cell>
        </row>
        <row r="627">
          <cell r="B627" t="str">
            <v>10200H(2)</v>
          </cell>
          <cell r="D627" t="str">
            <v>APHA</v>
          </cell>
        </row>
        <row r="628">
          <cell r="B628" t="str">
            <v>B6601</v>
          </cell>
          <cell r="D628" t="str">
            <v>USDOI/USGS</v>
          </cell>
        </row>
        <row r="629">
          <cell r="B629" t="str">
            <v>B6501</v>
          </cell>
          <cell r="D629" t="str">
            <v>USDOI/USGS</v>
          </cell>
        </row>
        <row r="630">
          <cell r="B630">
            <v>446</v>
          </cell>
          <cell r="D630" t="str">
            <v>USEPA</v>
          </cell>
        </row>
        <row r="631">
          <cell r="B631" t="str">
            <v>PMD-CKA</v>
          </cell>
          <cell r="D631" t="str">
            <v>USEPA</v>
          </cell>
        </row>
        <row r="632">
          <cell r="B632" t="str">
            <v>PMD-CKL(GC)</v>
          </cell>
          <cell r="D632" t="str">
            <v>USEPA</v>
          </cell>
        </row>
        <row r="633">
          <cell r="B633" t="str">
            <v>PMD-CKL(IR)</v>
          </cell>
          <cell r="D633" t="str">
            <v>USEPA</v>
          </cell>
        </row>
        <row r="634">
          <cell r="B634">
            <v>977.06</v>
          </cell>
          <cell r="D634" t="str">
            <v>AOAC</v>
          </cell>
        </row>
        <row r="635">
          <cell r="B635" t="str">
            <v>PMD-CKR(GC)</v>
          </cell>
          <cell r="D635" t="str">
            <v>USEPA</v>
          </cell>
        </row>
        <row r="636">
          <cell r="B636" t="str">
            <v>PMD-CKR(IR)</v>
          </cell>
          <cell r="D636" t="str">
            <v>USEPA</v>
          </cell>
        </row>
        <row r="637">
          <cell r="B637" t="str">
            <v>PMD-CLD(GC)</v>
          </cell>
          <cell r="D637" t="str">
            <v>USEPA</v>
          </cell>
        </row>
        <row r="638">
          <cell r="B638" t="str">
            <v>PMD-CLD(IR)</v>
          </cell>
          <cell r="D638" t="str">
            <v>USEPA</v>
          </cell>
        </row>
        <row r="639">
          <cell r="B639" t="str">
            <v>PMD-CLD(UV)</v>
          </cell>
          <cell r="D639" t="str">
            <v>USEPA</v>
          </cell>
        </row>
        <row r="640">
          <cell r="B640" t="str">
            <v>PMD-CLV</v>
          </cell>
          <cell r="D640" t="str">
            <v>USEPA</v>
          </cell>
        </row>
        <row r="641">
          <cell r="B641" t="str">
            <v>HERL_013</v>
          </cell>
          <cell r="D641" t="str">
            <v>USEPA</v>
          </cell>
        </row>
        <row r="642">
          <cell r="B642">
            <v>218.3</v>
          </cell>
          <cell r="D642" t="str">
            <v>USEPA</v>
          </cell>
        </row>
        <row r="643">
          <cell r="B643">
            <v>218.1</v>
          </cell>
          <cell r="D643" t="str">
            <v>USEPA</v>
          </cell>
        </row>
        <row r="644">
          <cell r="B644" t="str">
            <v>218.1_M</v>
          </cell>
          <cell r="D644" t="str">
            <v>USEPA</v>
          </cell>
        </row>
        <row r="645">
          <cell r="B645">
            <v>7190</v>
          </cell>
          <cell r="D645" t="str">
            <v>USEPA</v>
          </cell>
        </row>
        <row r="646">
          <cell r="B646">
            <v>7024</v>
          </cell>
          <cell r="D646" t="str">
            <v>NIOSH</v>
          </cell>
        </row>
        <row r="647">
          <cell r="B647">
            <v>218.2</v>
          </cell>
          <cell r="D647" t="str">
            <v>USEPA</v>
          </cell>
        </row>
        <row r="648">
          <cell r="B648" t="str">
            <v>218.2_M</v>
          </cell>
          <cell r="D648" t="str">
            <v>USEPA</v>
          </cell>
        </row>
        <row r="649">
          <cell r="B649">
            <v>7191</v>
          </cell>
          <cell r="D649" t="str">
            <v>USEPA</v>
          </cell>
        </row>
        <row r="650">
          <cell r="B650" t="str">
            <v>3500-CR(B)</v>
          </cell>
          <cell r="D650" t="str">
            <v>21CABCH_WQX</v>
          </cell>
        </row>
        <row r="651">
          <cell r="B651" t="str">
            <v>3500-CR(B)</v>
          </cell>
          <cell r="D651" t="str">
            <v>TCEQMAIN</v>
          </cell>
        </row>
        <row r="652">
          <cell r="B652" t="str">
            <v>CTM-006</v>
          </cell>
          <cell r="D652" t="str">
            <v>USEPA</v>
          </cell>
        </row>
        <row r="653">
          <cell r="B653">
            <v>306</v>
          </cell>
          <cell r="D653" t="str">
            <v>USEPA</v>
          </cell>
        </row>
        <row r="654">
          <cell r="B654" t="str">
            <v>306A</v>
          </cell>
          <cell r="D654" t="str">
            <v>USEPA</v>
          </cell>
        </row>
        <row r="655">
          <cell r="B655" t="str">
            <v>I5236</v>
          </cell>
          <cell r="D655" t="str">
            <v>USDOI/USGS</v>
          </cell>
        </row>
        <row r="656">
          <cell r="B656" t="str">
            <v>I1238</v>
          </cell>
          <cell r="D656" t="str">
            <v>USDOI/USGS</v>
          </cell>
        </row>
        <row r="657">
          <cell r="B657" t="str">
            <v>I3238</v>
          </cell>
          <cell r="D657" t="str">
            <v>USDOI/USGS</v>
          </cell>
        </row>
        <row r="658">
          <cell r="B658" t="str">
            <v>I7238</v>
          </cell>
          <cell r="D658" t="str">
            <v>USDOI/USGS</v>
          </cell>
        </row>
        <row r="659">
          <cell r="B659" t="str">
            <v>D1687(B)</v>
          </cell>
          <cell r="D659" t="str">
            <v>ASTM</v>
          </cell>
        </row>
        <row r="660">
          <cell r="B660" t="str">
            <v>I1236</v>
          </cell>
          <cell r="D660" t="str">
            <v>USDOI/USGS</v>
          </cell>
        </row>
        <row r="661">
          <cell r="B661" t="str">
            <v>I3236</v>
          </cell>
          <cell r="D661" t="str">
            <v>USDOI/USGS</v>
          </cell>
        </row>
        <row r="662">
          <cell r="B662" t="str">
            <v>I7236</v>
          </cell>
          <cell r="D662" t="str">
            <v>USDOI/USGS</v>
          </cell>
        </row>
        <row r="663">
          <cell r="B663" t="str">
            <v>3500-CR(B)</v>
          </cell>
          <cell r="D663" t="str">
            <v>APHA</v>
          </cell>
        </row>
        <row r="664">
          <cell r="B664" t="str">
            <v>D1687(C)</v>
          </cell>
          <cell r="D664" t="str">
            <v>ASTM</v>
          </cell>
        </row>
        <row r="665">
          <cell r="B665" t="str">
            <v>I1235</v>
          </cell>
          <cell r="D665" t="str">
            <v>USDOI/USGS</v>
          </cell>
        </row>
        <row r="666">
          <cell r="B666" t="str">
            <v>3500-CR(C)</v>
          </cell>
          <cell r="D666" t="str">
            <v>APHA</v>
          </cell>
        </row>
        <row r="667">
          <cell r="B667" t="str">
            <v>3500-CR(E)</v>
          </cell>
          <cell r="D667" t="str">
            <v>APHA</v>
          </cell>
        </row>
        <row r="668">
          <cell r="B668" t="str">
            <v>D5257</v>
          </cell>
          <cell r="D668" t="str">
            <v>ASTM</v>
          </cell>
        </row>
        <row r="669">
          <cell r="B669" t="str">
            <v>D1687(A)</v>
          </cell>
          <cell r="D669" t="str">
            <v>ASTM</v>
          </cell>
        </row>
        <row r="670">
          <cell r="B670">
            <v>10218</v>
          </cell>
          <cell r="D670" t="str">
            <v>HACH</v>
          </cell>
        </row>
        <row r="671">
          <cell r="B671">
            <v>10219</v>
          </cell>
          <cell r="D671" t="str">
            <v>HACH</v>
          </cell>
        </row>
        <row r="672">
          <cell r="B672" t="str">
            <v>CR-01</v>
          </cell>
          <cell r="D672" t="str">
            <v>USEPA</v>
          </cell>
        </row>
        <row r="673">
          <cell r="B673" t="str">
            <v>PMD-CMN</v>
          </cell>
          <cell r="D673" t="str">
            <v>USEPA</v>
          </cell>
        </row>
        <row r="674">
          <cell r="B674">
            <v>300.60000000000002</v>
          </cell>
          <cell r="D674" t="str">
            <v>IL/SWSD</v>
          </cell>
        </row>
        <row r="675">
          <cell r="B675">
            <v>977.26</v>
          </cell>
          <cell r="D675" t="str">
            <v>AOAC</v>
          </cell>
        </row>
        <row r="676">
          <cell r="B676">
            <v>993.1</v>
          </cell>
          <cell r="D676" t="str">
            <v>AOAC</v>
          </cell>
        </row>
        <row r="677">
          <cell r="B677">
            <v>974.38</v>
          </cell>
          <cell r="D677" t="str">
            <v>AOAC</v>
          </cell>
        </row>
        <row r="678">
          <cell r="B678">
            <v>976.3</v>
          </cell>
          <cell r="D678" t="str">
            <v>AOAC</v>
          </cell>
        </row>
        <row r="679">
          <cell r="B679" t="str">
            <v>P-009-1</v>
          </cell>
          <cell r="D679" t="str">
            <v>USEPA</v>
          </cell>
        </row>
        <row r="680">
          <cell r="B680" t="str">
            <v>I5300</v>
          </cell>
          <cell r="D680" t="str">
            <v>USDOI/USGS</v>
          </cell>
        </row>
        <row r="681">
          <cell r="B681" t="str">
            <v>I6302</v>
          </cell>
          <cell r="D681" t="str">
            <v>USDOI/USGS</v>
          </cell>
        </row>
        <row r="682">
          <cell r="B682" t="str">
            <v>D2035</v>
          </cell>
          <cell r="D682" t="str">
            <v>ASTM</v>
          </cell>
        </row>
        <row r="683">
          <cell r="B683">
            <v>219.1</v>
          </cell>
          <cell r="D683" t="str">
            <v>USEPA</v>
          </cell>
        </row>
        <row r="684">
          <cell r="B684" t="str">
            <v>219.1_M</v>
          </cell>
          <cell r="D684" t="str">
            <v>USEPA</v>
          </cell>
        </row>
        <row r="685">
          <cell r="B685">
            <v>7200</v>
          </cell>
          <cell r="D685" t="str">
            <v>USEPA</v>
          </cell>
        </row>
        <row r="686">
          <cell r="B686">
            <v>7027</v>
          </cell>
          <cell r="D686" t="str">
            <v>NIOSH</v>
          </cell>
        </row>
        <row r="687">
          <cell r="B687">
            <v>219.2</v>
          </cell>
          <cell r="D687" t="str">
            <v>USEPA</v>
          </cell>
        </row>
        <row r="688">
          <cell r="B688" t="str">
            <v>219.2_M</v>
          </cell>
          <cell r="D688" t="str">
            <v>USEPA</v>
          </cell>
        </row>
        <row r="689">
          <cell r="B689">
            <v>7201</v>
          </cell>
          <cell r="D689" t="str">
            <v>USEPA</v>
          </cell>
        </row>
        <row r="690">
          <cell r="B690" t="str">
            <v>I5239</v>
          </cell>
          <cell r="D690" t="str">
            <v>USDOI/USGS</v>
          </cell>
        </row>
        <row r="691">
          <cell r="B691" t="str">
            <v>D3558(B)</v>
          </cell>
          <cell r="D691" t="str">
            <v>ASTM</v>
          </cell>
        </row>
        <row r="692">
          <cell r="B692" t="str">
            <v>I1240</v>
          </cell>
          <cell r="D692" t="str">
            <v>USDOI/USGS</v>
          </cell>
        </row>
        <row r="693">
          <cell r="B693" t="str">
            <v>I3240</v>
          </cell>
          <cell r="D693" t="str">
            <v>USDOI/USGS</v>
          </cell>
        </row>
        <row r="694">
          <cell r="B694" t="str">
            <v>I7240</v>
          </cell>
          <cell r="D694" t="str">
            <v>USDOI/USGS</v>
          </cell>
        </row>
        <row r="695">
          <cell r="B695" t="str">
            <v>D3558(A)</v>
          </cell>
          <cell r="D695" t="str">
            <v>ASTM</v>
          </cell>
        </row>
        <row r="696">
          <cell r="B696" t="str">
            <v>I1239</v>
          </cell>
          <cell r="D696" t="str">
            <v>USDOI/USGS</v>
          </cell>
        </row>
        <row r="697">
          <cell r="B697" t="str">
            <v>I3239</v>
          </cell>
          <cell r="D697" t="str">
            <v>USDOI/USGS</v>
          </cell>
        </row>
        <row r="698">
          <cell r="B698" t="str">
            <v>I7239</v>
          </cell>
          <cell r="D698" t="str">
            <v>USDOI/USGS</v>
          </cell>
        </row>
        <row r="699">
          <cell r="B699" t="str">
            <v>3500-CO(B)</v>
          </cell>
          <cell r="D699" t="str">
            <v>APHA</v>
          </cell>
        </row>
        <row r="700">
          <cell r="B700" t="str">
            <v>D3558(C)</v>
          </cell>
          <cell r="D700" t="str">
            <v>ASTM</v>
          </cell>
        </row>
        <row r="701">
          <cell r="B701" t="str">
            <v>I1241</v>
          </cell>
          <cell r="D701" t="str">
            <v>USDOI/USGS</v>
          </cell>
        </row>
        <row r="702">
          <cell r="B702" t="str">
            <v>3500-CO(C)</v>
          </cell>
          <cell r="D702" t="str">
            <v>APHA</v>
          </cell>
        </row>
        <row r="703">
          <cell r="B703" t="str">
            <v>C-002-1</v>
          </cell>
          <cell r="D703" t="str">
            <v>USEPA</v>
          </cell>
        </row>
        <row r="704">
          <cell r="B704" t="str">
            <v>D1252(B)</v>
          </cell>
          <cell r="D704" t="str">
            <v>ASTM</v>
          </cell>
        </row>
        <row r="705">
          <cell r="B705">
            <v>991.14</v>
          </cell>
          <cell r="D705" t="str">
            <v>AOAC</v>
          </cell>
        </row>
        <row r="706">
          <cell r="B706">
            <v>8368</v>
          </cell>
          <cell r="D706" t="str">
            <v>HACH</v>
          </cell>
        </row>
        <row r="707">
          <cell r="B707" t="str">
            <v>Colilert</v>
          </cell>
          <cell r="D707" t="str">
            <v>IDEXX</v>
          </cell>
        </row>
        <row r="708">
          <cell r="B708" t="str">
            <v>Colilert</v>
          </cell>
          <cell r="D708" t="str">
            <v>WQXTEST</v>
          </cell>
        </row>
        <row r="709">
          <cell r="B709" t="str">
            <v>Colilert-18</v>
          </cell>
          <cell r="D709" t="str">
            <v>IDEXX</v>
          </cell>
        </row>
        <row r="710">
          <cell r="B710" t="str">
            <v>Colilert-18</v>
          </cell>
          <cell r="D710" t="str">
            <v>WQXTEST</v>
          </cell>
        </row>
        <row r="711">
          <cell r="B711" t="str">
            <v>Colilert-182000</v>
          </cell>
          <cell r="D711" t="str">
            <v>IDEXX</v>
          </cell>
        </row>
        <row r="712">
          <cell r="B712" t="str">
            <v>Colilert-182000</v>
          </cell>
          <cell r="D712" t="str">
            <v>WQXTEST</v>
          </cell>
        </row>
        <row r="713">
          <cell r="B713" t="str">
            <v>Colilert/2000</v>
          </cell>
          <cell r="D713" t="str">
            <v>IDEXX</v>
          </cell>
        </row>
        <row r="714">
          <cell r="B714" t="str">
            <v>Colilert/2000</v>
          </cell>
          <cell r="D714" t="str">
            <v>WQXTEST</v>
          </cell>
        </row>
        <row r="715">
          <cell r="B715" t="str">
            <v>Colisure</v>
          </cell>
          <cell r="D715" t="str">
            <v>IDEXX</v>
          </cell>
        </row>
        <row r="716">
          <cell r="B716" t="str">
            <v>3.3-B</v>
          </cell>
          <cell r="D716" t="str">
            <v>APHA</v>
          </cell>
        </row>
        <row r="717">
          <cell r="B717" t="str">
            <v>3.3-C</v>
          </cell>
          <cell r="D717" t="str">
            <v>APHA</v>
          </cell>
        </row>
        <row r="718">
          <cell r="B718">
            <v>989.11</v>
          </cell>
          <cell r="D718" t="str">
            <v>AOAC</v>
          </cell>
        </row>
        <row r="719">
          <cell r="B719" t="str">
            <v>3.2-B</v>
          </cell>
          <cell r="D719" t="str">
            <v>APHA</v>
          </cell>
        </row>
        <row r="720">
          <cell r="B720" t="str">
            <v>3.2-C</v>
          </cell>
          <cell r="D720" t="str">
            <v>APHA</v>
          </cell>
        </row>
        <row r="721">
          <cell r="B721" t="str">
            <v>3.2-D</v>
          </cell>
          <cell r="D721" t="str">
            <v>APHA</v>
          </cell>
        </row>
        <row r="722">
          <cell r="B722">
            <v>3.4</v>
          </cell>
          <cell r="D722" t="str">
            <v>APHA</v>
          </cell>
        </row>
        <row r="723">
          <cell r="B723">
            <v>3.5</v>
          </cell>
          <cell r="D723" t="str">
            <v>APHA</v>
          </cell>
        </row>
        <row r="724">
          <cell r="B724" t="str">
            <v>D4201</v>
          </cell>
          <cell r="D724" t="str">
            <v>ASTM</v>
          </cell>
        </row>
        <row r="725">
          <cell r="B725">
            <v>110.2</v>
          </cell>
          <cell r="D725" t="str">
            <v>USEPA</v>
          </cell>
        </row>
        <row r="726">
          <cell r="B726">
            <v>110.1</v>
          </cell>
          <cell r="D726" t="str">
            <v>USEPA</v>
          </cell>
        </row>
        <row r="727">
          <cell r="B727">
            <v>110.3</v>
          </cell>
          <cell r="D727" t="str">
            <v>USEPA</v>
          </cell>
        </row>
        <row r="728">
          <cell r="B728" t="str">
            <v>2120-C</v>
          </cell>
          <cell r="D728" t="str">
            <v>APHA</v>
          </cell>
        </row>
        <row r="729">
          <cell r="B729" t="str">
            <v>2120-B</v>
          </cell>
          <cell r="D729" t="str">
            <v>APHA</v>
          </cell>
        </row>
        <row r="730">
          <cell r="B730" t="str">
            <v>I1250</v>
          </cell>
          <cell r="D730" t="str">
            <v>USDOI/USGS</v>
          </cell>
        </row>
        <row r="731">
          <cell r="B731" t="str">
            <v>2120-E</v>
          </cell>
          <cell r="D731" t="str">
            <v>APHA</v>
          </cell>
        </row>
        <row r="732">
          <cell r="B732" t="str">
            <v>2120-D</v>
          </cell>
          <cell r="D732" t="str">
            <v>APHA</v>
          </cell>
        </row>
        <row r="733">
          <cell r="B733">
            <v>8025</v>
          </cell>
          <cell r="D733" t="str">
            <v>HACH</v>
          </cell>
        </row>
        <row r="734">
          <cell r="B734">
            <v>8515</v>
          </cell>
          <cell r="D734" t="str">
            <v>USEPA</v>
          </cell>
        </row>
        <row r="735">
          <cell r="B735" t="str">
            <v>MS110</v>
          </cell>
          <cell r="D735" t="str">
            <v>USDOE/ASD</v>
          </cell>
        </row>
        <row r="736">
          <cell r="B736" t="str">
            <v>MS210</v>
          </cell>
          <cell r="D736" t="str">
            <v>USDOE/ASD</v>
          </cell>
        </row>
        <row r="737">
          <cell r="B737" t="str">
            <v>MS410(W)</v>
          </cell>
          <cell r="D737" t="str">
            <v>USDOE/ASD</v>
          </cell>
        </row>
        <row r="738">
          <cell r="B738" t="str">
            <v>MS310(S)</v>
          </cell>
          <cell r="D738" t="str">
            <v>USDOE/ASD</v>
          </cell>
        </row>
        <row r="739">
          <cell r="B739" t="str">
            <v>MS310(W)</v>
          </cell>
          <cell r="D739" t="str">
            <v>USDOE/ASD</v>
          </cell>
        </row>
        <row r="740">
          <cell r="B740" t="str">
            <v>D698</v>
          </cell>
          <cell r="D740" t="str">
            <v>ASTM</v>
          </cell>
        </row>
        <row r="741">
          <cell r="B741">
            <v>120.1</v>
          </cell>
          <cell r="D741" t="str">
            <v>USEPA</v>
          </cell>
        </row>
        <row r="742">
          <cell r="B742" t="str">
            <v>E1924</v>
          </cell>
          <cell r="D742" t="str">
            <v>ASTM</v>
          </cell>
        </row>
        <row r="743">
          <cell r="B743" t="str">
            <v>2510B</v>
          </cell>
          <cell r="D743" t="str">
            <v>APHA</v>
          </cell>
        </row>
        <row r="744">
          <cell r="B744" t="str">
            <v>D1125(A)</v>
          </cell>
          <cell r="D744" t="str">
            <v>ASTM</v>
          </cell>
        </row>
        <row r="745">
          <cell r="B745" t="str">
            <v>D1125(B)</v>
          </cell>
          <cell r="D745" t="str">
            <v>ASTM</v>
          </cell>
        </row>
        <row r="746">
          <cell r="B746" t="str">
            <v>120.1_M</v>
          </cell>
          <cell r="D746" t="str">
            <v>USEPA</v>
          </cell>
        </row>
        <row r="747">
          <cell r="B747">
            <v>2510</v>
          </cell>
          <cell r="D747" t="str">
            <v>APHA</v>
          </cell>
        </row>
        <row r="748">
          <cell r="B748">
            <v>8160</v>
          </cell>
          <cell r="D748" t="str">
            <v>HACH</v>
          </cell>
        </row>
        <row r="749">
          <cell r="B749" t="str">
            <v>M-02-CON</v>
          </cell>
          <cell r="D749" t="str">
            <v>USDOE/EML</v>
          </cell>
        </row>
        <row r="750">
          <cell r="B750">
            <v>992.3</v>
          </cell>
          <cell r="D750" t="str">
            <v>AOAC</v>
          </cell>
        </row>
        <row r="751">
          <cell r="B751" t="str">
            <v>C-018-1</v>
          </cell>
          <cell r="D751" t="str">
            <v>USEPA</v>
          </cell>
        </row>
        <row r="752">
          <cell r="B752">
            <v>220.1</v>
          </cell>
          <cell r="D752" t="str">
            <v>USEPA</v>
          </cell>
        </row>
        <row r="753">
          <cell r="B753" t="str">
            <v>220.1_M</v>
          </cell>
          <cell r="D753" t="str">
            <v>USEPA</v>
          </cell>
        </row>
        <row r="754">
          <cell r="B754">
            <v>7210</v>
          </cell>
          <cell r="D754" t="str">
            <v>USEPA</v>
          </cell>
        </row>
        <row r="755">
          <cell r="B755">
            <v>7029</v>
          </cell>
          <cell r="D755" t="str">
            <v>NIOSH</v>
          </cell>
        </row>
        <row r="756">
          <cell r="B756">
            <v>220.2</v>
          </cell>
          <cell r="D756" t="str">
            <v>USEPA</v>
          </cell>
        </row>
        <row r="757">
          <cell r="B757" t="str">
            <v>220.2_M</v>
          </cell>
          <cell r="D757" t="str">
            <v>USEPA</v>
          </cell>
        </row>
        <row r="758">
          <cell r="B758">
            <v>7211</v>
          </cell>
          <cell r="D758" t="str">
            <v>USEPA</v>
          </cell>
        </row>
        <row r="759">
          <cell r="B759" t="str">
            <v>I5270</v>
          </cell>
          <cell r="D759" t="str">
            <v>USDOI/USGS</v>
          </cell>
        </row>
        <row r="760">
          <cell r="B760">
            <v>8506</v>
          </cell>
          <cell r="D760" t="str">
            <v>HACH</v>
          </cell>
        </row>
        <row r="761">
          <cell r="B761" t="str">
            <v>D1688(B)</v>
          </cell>
          <cell r="D761" t="str">
            <v>ASTM</v>
          </cell>
        </row>
        <row r="762">
          <cell r="B762" t="str">
            <v>I1271</v>
          </cell>
          <cell r="D762" t="str">
            <v>USDOI/USGS</v>
          </cell>
        </row>
        <row r="763">
          <cell r="B763" t="str">
            <v>I3271</v>
          </cell>
          <cell r="D763" t="str">
            <v>USDOI/USGS</v>
          </cell>
        </row>
        <row r="764">
          <cell r="B764" t="str">
            <v>I7271</v>
          </cell>
          <cell r="D764" t="str">
            <v>USDOI/USGS</v>
          </cell>
        </row>
        <row r="765">
          <cell r="B765" t="str">
            <v>D1688(A)</v>
          </cell>
          <cell r="D765" t="str">
            <v>ASTM</v>
          </cell>
        </row>
        <row r="766">
          <cell r="B766" t="str">
            <v>I1270</v>
          </cell>
          <cell r="D766" t="str">
            <v>USDOI/USGS</v>
          </cell>
        </row>
        <row r="767">
          <cell r="B767" t="str">
            <v>I3270</v>
          </cell>
          <cell r="D767" t="str">
            <v>USDOI/USGS</v>
          </cell>
        </row>
        <row r="768">
          <cell r="B768" t="str">
            <v>I7270</v>
          </cell>
          <cell r="D768" t="str">
            <v>USDOI/USGS</v>
          </cell>
        </row>
        <row r="769">
          <cell r="B769" t="str">
            <v>3500-CU(B)</v>
          </cell>
          <cell r="D769" t="str">
            <v>APHA</v>
          </cell>
        </row>
        <row r="770">
          <cell r="B770" t="str">
            <v>D1688(C)</v>
          </cell>
          <cell r="D770" t="str">
            <v>ASTM</v>
          </cell>
        </row>
        <row r="771">
          <cell r="B771" t="str">
            <v>I1272</v>
          </cell>
          <cell r="D771" t="str">
            <v>USDOI/USGS</v>
          </cell>
        </row>
        <row r="772">
          <cell r="B772" t="str">
            <v>3500-CU(C)</v>
          </cell>
          <cell r="D772" t="str">
            <v>APHA</v>
          </cell>
        </row>
        <row r="773">
          <cell r="B773" t="str">
            <v>3500-CU(E)</v>
          </cell>
          <cell r="D773" t="str">
            <v>APHA</v>
          </cell>
        </row>
        <row r="774">
          <cell r="B774" t="str">
            <v>3500-CU(D)</v>
          </cell>
          <cell r="D774" t="str">
            <v>APHA</v>
          </cell>
        </row>
        <row r="775">
          <cell r="B775" t="str">
            <v>D2776</v>
          </cell>
          <cell r="D775" t="str">
            <v>ASTM</v>
          </cell>
        </row>
        <row r="776">
          <cell r="B776" t="str">
            <v>D2688(A)</v>
          </cell>
          <cell r="D776" t="str">
            <v>ASTM</v>
          </cell>
        </row>
        <row r="777">
          <cell r="B777" t="str">
            <v>D2688(B)</v>
          </cell>
          <cell r="D777" t="str">
            <v>ASTM</v>
          </cell>
        </row>
        <row r="778">
          <cell r="B778" t="str">
            <v>PMD-COQ</v>
          </cell>
          <cell r="D778" t="str">
            <v>USEPA</v>
          </cell>
        </row>
        <row r="779">
          <cell r="B779" t="str">
            <v>PMD-COR(GC)</v>
          </cell>
          <cell r="D779" t="str">
            <v>USEPA</v>
          </cell>
        </row>
        <row r="780">
          <cell r="B780" t="str">
            <v>PMD-COR(LC)</v>
          </cell>
          <cell r="D780" t="str">
            <v>USEPA</v>
          </cell>
        </row>
        <row r="781">
          <cell r="B781" t="str">
            <v>PMD-COR(IR)</v>
          </cell>
          <cell r="D781" t="str">
            <v>USEPA</v>
          </cell>
        </row>
        <row r="782">
          <cell r="B782">
            <v>2546</v>
          </cell>
          <cell r="D782" t="str">
            <v>NIOSH</v>
          </cell>
        </row>
        <row r="783">
          <cell r="B783" t="str">
            <v>TO-8</v>
          </cell>
          <cell r="D783" t="str">
            <v>USEPA</v>
          </cell>
        </row>
        <row r="784">
          <cell r="B784">
            <v>3516</v>
          </cell>
          <cell r="D784" t="str">
            <v>NIOSH</v>
          </cell>
        </row>
        <row r="785">
          <cell r="B785" t="str">
            <v>PMD-CRO</v>
          </cell>
          <cell r="D785" t="str">
            <v>USEPA</v>
          </cell>
        </row>
        <row r="786">
          <cell r="B786">
            <v>1623</v>
          </cell>
          <cell r="D786" t="str">
            <v>USEPA</v>
          </cell>
        </row>
        <row r="787">
          <cell r="B787" t="str">
            <v>D934(A)</v>
          </cell>
          <cell r="D787" t="str">
            <v>ASTM</v>
          </cell>
        </row>
        <row r="788">
          <cell r="B788" t="str">
            <v>D934(B)</v>
          </cell>
          <cell r="D788" t="str">
            <v>ASTM</v>
          </cell>
        </row>
        <row r="789">
          <cell r="B789">
            <v>7602</v>
          </cell>
          <cell r="D789" t="str">
            <v>NIOSH</v>
          </cell>
        </row>
        <row r="790">
          <cell r="B790">
            <v>7601</v>
          </cell>
          <cell r="D790" t="str">
            <v>NIOSH</v>
          </cell>
        </row>
        <row r="791">
          <cell r="B791">
            <v>7500</v>
          </cell>
          <cell r="D791" t="str">
            <v>NIOSH</v>
          </cell>
        </row>
        <row r="792">
          <cell r="B792">
            <v>7603</v>
          </cell>
          <cell r="D792" t="str">
            <v>NIOSH</v>
          </cell>
        </row>
        <row r="793">
          <cell r="B793">
            <v>1622</v>
          </cell>
          <cell r="D793" t="str">
            <v>USEPA</v>
          </cell>
        </row>
        <row r="794">
          <cell r="B794" t="str">
            <v>PMD-CU-S</v>
          </cell>
          <cell r="D794" t="str">
            <v>USEPA</v>
          </cell>
        </row>
        <row r="795">
          <cell r="B795" t="str">
            <v>4500-CN(L)</v>
          </cell>
          <cell r="D795" t="str">
            <v>APHA</v>
          </cell>
        </row>
        <row r="796">
          <cell r="B796" t="str">
            <v>PMD-CUC</v>
          </cell>
          <cell r="D796" t="str">
            <v>USEPA</v>
          </cell>
        </row>
        <row r="797">
          <cell r="B797">
            <v>629</v>
          </cell>
          <cell r="D797" t="str">
            <v>USEPA</v>
          </cell>
        </row>
        <row r="798">
          <cell r="B798" t="str">
            <v>335.2(MIDI)</v>
          </cell>
          <cell r="D798" t="str">
            <v>USEPA</v>
          </cell>
        </row>
        <row r="799">
          <cell r="B799">
            <v>7904</v>
          </cell>
          <cell r="D799" t="str">
            <v>NIOSH</v>
          </cell>
        </row>
        <row r="800">
          <cell r="B800" t="str">
            <v>MU012R</v>
          </cell>
          <cell r="D800" t="str">
            <v>USDOE/ASD</v>
          </cell>
        </row>
        <row r="801">
          <cell r="B801">
            <v>335.4</v>
          </cell>
          <cell r="D801" t="str">
            <v>USEPA</v>
          </cell>
        </row>
        <row r="802">
          <cell r="B802">
            <v>9013</v>
          </cell>
          <cell r="D802" t="str">
            <v>USEPA</v>
          </cell>
        </row>
        <row r="803">
          <cell r="B803" t="str">
            <v>ME355.01</v>
          </cell>
          <cell r="D803" t="str">
            <v>Leck Mitchell</v>
          </cell>
        </row>
        <row r="804">
          <cell r="B804" t="str">
            <v>SFSAS_9</v>
          </cell>
          <cell r="D804" t="str">
            <v>USEPA</v>
          </cell>
        </row>
        <row r="805">
          <cell r="B805" t="str">
            <v>SFSAS_8</v>
          </cell>
          <cell r="D805" t="str">
            <v>USEPA</v>
          </cell>
        </row>
        <row r="806">
          <cell r="B806">
            <v>335.63</v>
          </cell>
          <cell r="D806" t="str">
            <v>USEPA</v>
          </cell>
        </row>
        <row r="807">
          <cell r="B807">
            <v>8027</v>
          </cell>
          <cell r="D807" t="str">
            <v>HACH</v>
          </cell>
        </row>
        <row r="808">
          <cell r="B808" t="str">
            <v>4500-CN(C)</v>
          </cell>
          <cell r="D808" t="str">
            <v>APHA</v>
          </cell>
        </row>
        <row r="809">
          <cell r="B809" t="str">
            <v>D4374</v>
          </cell>
          <cell r="D809" t="str">
            <v>ASTM</v>
          </cell>
        </row>
        <row r="810">
          <cell r="B810" t="str">
            <v>4500-CN(E)</v>
          </cell>
          <cell r="D810" t="str">
            <v>APHA</v>
          </cell>
        </row>
        <row r="811">
          <cell r="B811" t="str">
            <v>I1300</v>
          </cell>
          <cell r="D811" t="str">
            <v>USDOI/USGS</v>
          </cell>
        </row>
        <row r="812">
          <cell r="B812" t="str">
            <v>I2302</v>
          </cell>
          <cell r="D812" t="str">
            <v>USDOI/USGS</v>
          </cell>
        </row>
        <row r="813">
          <cell r="B813" t="str">
            <v>I3300</v>
          </cell>
          <cell r="D813" t="str">
            <v>USDOI/USGS</v>
          </cell>
        </row>
        <row r="814">
          <cell r="B814" t="str">
            <v>I4302</v>
          </cell>
          <cell r="D814" t="str">
            <v>USDOI/USGS</v>
          </cell>
        </row>
        <row r="815">
          <cell r="B815">
            <v>9213</v>
          </cell>
          <cell r="D815" t="str">
            <v>USEPA</v>
          </cell>
        </row>
        <row r="816">
          <cell r="B816" t="str">
            <v>4500-CN(D)</v>
          </cell>
          <cell r="D816" t="str">
            <v>APHA</v>
          </cell>
        </row>
        <row r="817">
          <cell r="B817" t="str">
            <v>4500-CN(F)</v>
          </cell>
          <cell r="D817" t="str">
            <v>APHA</v>
          </cell>
        </row>
        <row r="818">
          <cell r="B818">
            <v>335.1</v>
          </cell>
          <cell r="D818" t="str">
            <v>USEPA</v>
          </cell>
        </row>
        <row r="819">
          <cell r="B819" t="str">
            <v>4500-CN(G)</v>
          </cell>
          <cell r="D819" t="str">
            <v>APHA</v>
          </cell>
        </row>
        <row r="820">
          <cell r="B820" t="str">
            <v>4500-CN(H)</v>
          </cell>
          <cell r="D820" t="str">
            <v>APHA</v>
          </cell>
        </row>
        <row r="821">
          <cell r="B821" t="str">
            <v>D5049(A)</v>
          </cell>
          <cell r="D821" t="str">
            <v>ASTM</v>
          </cell>
        </row>
        <row r="822">
          <cell r="B822" t="str">
            <v>D5049(C)</v>
          </cell>
          <cell r="D822" t="str">
            <v>ASTM</v>
          </cell>
        </row>
        <row r="823">
          <cell r="B823" t="str">
            <v>D5049(D)</v>
          </cell>
          <cell r="D823" t="str">
            <v>ASTM</v>
          </cell>
        </row>
        <row r="824">
          <cell r="B824" t="str">
            <v>D5049(B)</v>
          </cell>
          <cell r="D824" t="str">
            <v>ASTM</v>
          </cell>
        </row>
        <row r="825">
          <cell r="B825" t="str">
            <v>D2036(A)</v>
          </cell>
          <cell r="D825" t="str">
            <v>ASTM</v>
          </cell>
        </row>
        <row r="826">
          <cell r="B826" t="str">
            <v>D2036(B)</v>
          </cell>
          <cell r="D826" t="str">
            <v>ASTM</v>
          </cell>
        </row>
        <row r="827">
          <cell r="B827" t="str">
            <v>D2036(C)</v>
          </cell>
          <cell r="D827" t="str">
            <v>ASTM</v>
          </cell>
        </row>
        <row r="828">
          <cell r="B828" t="str">
            <v>D2036(D)</v>
          </cell>
          <cell r="D828" t="str">
            <v>ASTM</v>
          </cell>
        </row>
        <row r="829">
          <cell r="B829" t="str">
            <v>4500-CN(J)</v>
          </cell>
          <cell r="D829" t="str">
            <v>APHA</v>
          </cell>
        </row>
        <row r="830">
          <cell r="B830" t="str">
            <v>D4165</v>
          </cell>
          <cell r="D830" t="str">
            <v>ASTM</v>
          </cell>
        </row>
        <row r="831">
          <cell r="B831">
            <v>5030</v>
          </cell>
          <cell r="D831" t="str">
            <v>NIOSH</v>
          </cell>
        </row>
        <row r="832">
          <cell r="B832" t="str">
            <v>PMD-CYZ(GC2)</v>
          </cell>
          <cell r="D832" t="str">
            <v>USEPA</v>
          </cell>
        </row>
        <row r="833">
          <cell r="B833" t="str">
            <v>PMD-CYZ(GC3)</v>
          </cell>
          <cell r="D833" t="str">
            <v>USEPA</v>
          </cell>
        </row>
        <row r="834">
          <cell r="B834" t="str">
            <v>PMD-CYZ(GC1)</v>
          </cell>
          <cell r="D834" t="str">
            <v>USEPA</v>
          </cell>
        </row>
        <row r="835">
          <cell r="B835" t="str">
            <v>PMD-DAL</v>
          </cell>
          <cell r="D835" t="str">
            <v>USEPA</v>
          </cell>
        </row>
        <row r="836">
          <cell r="B836">
            <v>1002</v>
          </cell>
          <cell r="D836" t="str">
            <v>USEPA</v>
          </cell>
        </row>
        <row r="837">
          <cell r="B837">
            <v>1659</v>
          </cell>
          <cell r="D837" t="str">
            <v>USEPA</v>
          </cell>
        </row>
        <row r="838">
          <cell r="B838" t="str">
            <v>PMD-DEE(GC)</v>
          </cell>
          <cell r="D838" t="str">
            <v>USEPA</v>
          </cell>
        </row>
        <row r="839">
          <cell r="B839" t="str">
            <v>PMD-DEE(LC)</v>
          </cell>
          <cell r="D839" t="str">
            <v>USEPA</v>
          </cell>
        </row>
        <row r="840">
          <cell r="B840" t="str">
            <v>9222C</v>
          </cell>
          <cell r="D840" t="str">
            <v>APHA</v>
          </cell>
        </row>
        <row r="841">
          <cell r="B841">
            <v>5514</v>
          </cell>
          <cell r="D841" t="str">
            <v>NIOSH</v>
          </cell>
        </row>
        <row r="842">
          <cell r="B842" t="str">
            <v>B0430</v>
          </cell>
          <cell r="D842" t="str">
            <v>USDOI/USGS</v>
          </cell>
        </row>
        <row r="843">
          <cell r="B843" t="str">
            <v>D2186(A)</v>
          </cell>
          <cell r="D843" t="str">
            <v>ASTM</v>
          </cell>
        </row>
        <row r="844">
          <cell r="B844" t="str">
            <v>D2186(B)</v>
          </cell>
          <cell r="D844" t="str">
            <v>ASTM</v>
          </cell>
        </row>
        <row r="845">
          <cell r="B845" t="str">
            <v>D2186(C)</v>
          </cell>
          <cell r="D845" t="str">
            <v>ASTM</v>
          </cell>
        </row>
        <row r="846">
          <cell r="B846" t="str">
            <v>D2186(D)</v>
          </cell>
          <cell r="D846" t="str">
            <v>ASTM</v>
          </cell>
        </row>
        <row r="847">
          <cell r="B847" t="str">
            <v>5041A</v>
          </cell>
          <cell r="D847" t="str">
            <v>USEPA</v>
          </cell>
        </row>
        <row r="848">
          <cell r="B848" t="str">
            <v>F60</v>
          </cell>
          <cell r="D848" t="str">
            <v>ASTM</v>
          </cell>
        </row>
        <row r="849">
          <cell r="B849">
            <v>522</v>
          </cell>
          <cell r="D849" t="str">
            <v>USEPA</v>
          </cell>
        </row>
        <row r="850">
          <cell r="B850" t="str">
            <v>NITRO-13</v>
          </cell>
          <cell r="D850" t="str">
            <v>USDOC/NOAA</v>
          </cell>
        </row>
        <row r="851">
          <cell r="B851" t="str">
            <v>300_M</v>
          </cell>
          <cell r="D851" t="str">
            <v>USEPA</v>
          </cell>
        </row>
        <row r="852">
          <cell r="B852">
            <v>639</v>
          </cell>
          <cell r="D852" t="str">
            <v>USEPA</v>
          </cell>
        </row>
        <row r="853">
          <cell r="B853">
            <v>643</v>
          </cell>
          <cell r="D853" t="str">
            <v>USEPA</v>
          </cell>
        </row>
        <row r="854">
          <cell r="B854" t="str">
            <v>10200-I</v>
          </cell>
          <cell r="D854" t="str">
            <v>APHA</v>
          </cell>
        </row>
        <row r="855">
          <cell r="B855" t="str">
            <v>CTM-001</v>
          </cell>
          <cell r="D855" t="str">
            <v>USEPA</v>
          </cell>
        </row>
        <row r="856">
          <cell r="B856" t="str">
            <v>440(S)</v>
          </cell>
          <cell r="D856" t="str">
            <v>USEPA</v>
          </cell>
        </row>
        <row r="857">
          <cell r="B857" t="str">
            <v>440(W)</v>
          </cell>
          <cell r="D857" t="str">
            <v>USEPA</v>
          </cell>
        </row>
        <row r="858">
          <cell r="B858" t="str">
            <v>CTM-005</v>
          </cell>
          <cell r="D858" t="str">
            <v>USEPA</v>
          </cell>
        </row>
        <row r="859">
          <cell r="B859" t="str">
            <v>CTM-011</v>
          </cell>
          <cell r="D859" t="str">
            <v>USEPA</v>
          </cell>
        </row>
        <row r="860">
          <cell r="B860" t="str">
            <v>CTM-004</v>
          </cell>
          <cell r="D860" t="str">
            <v>USEPA</v>
          </cell>
        </row>
        <row r="861">
          <cell r="B861">
            <v>300</v>
          </cell>
          <cell r="D861" t="str">
            <v>USEPA</v>
          </cell>
        </row>
        <row r="862">
          <cell r="B862">
            <v>300.10000000000002</v>
          </cell>
          <cell r="D862" t="str">
            <v>USEPA</v>
          </cell>
        </row>
        <row r="863">
          <cell r="B863">
            <v>1001</v>
          </cell>
          <cell r="D863" t="str">
            <v>HACH</v>
          </cell>
        </row>
        <row r="864">
          <cell r="B864">
            <v>909</v>
          </cell>
          <cell r="D864" t="str">
            <v>USEPA</v>
          </cell>
        </row>
        <row r="865">
          <cell r="B865" t="str">
            <v>RP280</v>
          </cell>
          <cell r="D865" t="str">
            <v>USDOE/ASD</v>
          </cell>
        </row>
        <row r="866">
          <cell r="B866">
            <v>353.4</v>
          </cell>
          <cell r="D866" t="str">
            <v>USEPA</v>
          </cell>
        </row>
        <row r="867">
          <cell r="B867">
            <v>203</v>
          </cell>
          <cell r="D867" t="str">
            <v>USEPA</v>
          </cell>
        </row>
        <row r="868">
          <cell r="B868">
            <v>638</v>
          </cell>
          <cell r="D868" t="str">
            <v>USEPA</v>
          </cell>
        </row>
        <row r="869">
          <cell r="B869">
            <v>202</v>
          </cell>
          <cell r="D869" t="str">
            <v>USEPA</v>
          </cell>
        </row>
        <row r="870">
          <cell r="B870" t="str">
            <v>CTM-002</v>
          </cell>
          <cell r="D870" t="str">
            <v>USEPA</v>
          </cell>
        </row>
        <row r="871">
          <cell r="B871" t="str">
            <v>3640A</v>
          </cell>
          <cell r="D871" t="str">
            <v>USEPA</v>
          </cell>
        </row>
        <row r="872">
          <cell r="B872">
            <v>644</v>
          </cell>
          <cell r="D872" t="str">
            <v>USEPA</v>
          </cell>
        </row>
        <row r="873">
          <cell r="B873" t="str">
            <v>201(CSR)</v>
          </cell>
          <cell r="D873" t="str">
            <v>USEPA</v>
          </cell>
        </row>
        <row r="874">
          <cell r="B874" t="str">
            <v>201(EGR)</v>
          </cell>
          <cell r="D874" t="str">
            <v>USEPA</v>
          </cell>
        </row>
        <row r="875">
          <cell r="B875">
            <v>912</v>
          </cell>
          <cell r="D875" t="str">
            <v>USEPA</v>
          </cell>
        </row>
        <row r="876">
          <cell r="B876" t="str">
            <v>RP735</v>
          </cell>
          <cell r="D876" t="str">
            <v>USDOE/ASD</v>
          </cell>
        </row>
        <row r="877">
          <cell r="B877">
            <v>415.3</v>
          </cell>
          <cell r="D877" t="str">
            <v>USEPA</v>
          </cell>
        </row>
        <row r="878">
          <cell r="B878">
            <v>8195</v>
          </cell>
          <cell r="D878" t="str">
            <v>HACH</v>
          </cell>
        </row>
        <row r="879">
          <cell r="B879" t="str">
            <v>TO15</v>
          </cell>
          <cell r="D879" t="str">
            <v>USEPA</v>
          </cell>
        </row>
        <row r="880">
          <cell r="B880" t="str">
            <v>PMD-DFN</v>
          </cell>
          <cell r="D880" t="str">
            <v>USEPA</v>
          </cell>
        </row>
        <row r="881">
          <cell r="B881">
            <v>2515</v>
          </cell>
          <cell r="D881" t="str">
            <v>NIOSH</v>
          </cell>
        </row>
        <row r="882">
          <cell r="B882" t="str">
            <v>1RM-20</v>
          </cell>
          <cell r="D882" t="str">
            <v>ENV/CANADA</v>
          </cell>
        </row>
        <row r="883">
          <cell r="B883">
            <v>6006</v>
          </cell>
          <cell r="D883" t="str">
            <v>NIOSH</v>
          </cell>
        </row>
        <row r="884">
          <cell r="B884">
            <v>5017</v>
          </cell>
          <cell r="D884" t="str">
            <v>NIOSH</v>
          </cell>
        </row>
        <row r="885">
          <cell r="B885" t="str">
            <v>PMD-DGL</v>
          </cell>
          <cell r="D885" t="str">
            <v>USEPA</v>
          </cell>
        </row>
        <row r="886">
          <cell r="B886" t="str">
            <v>PMD-DIC</v>
          </cell>
          <cell r="D886" t="str">
            <v>USEPA</v>
          </cell>
        </row>
        <row r="887">
          <cell r="B887" t="str">
            <v>PMD-DGV</v>
          </cell>
          <cell r="D887" t="str">
            <v>USEPA</v>
          </cell>
        </row>
        <row r="888">
          <cell r="B888">
            <v>965.36</v>
          </cell>
          <cell r="D888" t="str">
            <v>AOAC</v>
          </cell>
        </row>
        <row r="889">
          <cell r="B889" t="str">
            <v>PMD-DJA</v>
          </cell>
          <cell r="D889" t="str">
            <v>USEPA</v>
          </cell>
        </row>
        <row r="890">
          <cell r="B890">
            <v>1004</v>
          </cell>
          <cell r="D890" t="str">
            <v>NIOSH</v>
          </cell>
        </row>
        <row r="891">
          <cell r="B891">
            <v>2516</v>
          </cell>
          <cell r="D891" t="str">
            <v>NIOSH</v>
          </cell>
        </row>
        <row r="892">
          <cell r="B892" t="str">
            <v>PMD-ACG(LC1)</v>
          </cell>
          <cell r="D892" t="str">
            <v>USEPA</v>
          </cell>
        </row>
        <row r="893">
          <cell r="B893" t="str">
            <v>PMD-DJG</v>
          </cell>
          <cell r="D893" t="str">
            <v>USEPA</v>
          </cell>
        </row>
        <row r="894">
          <cell r="B894">
            <v>1651</v>
          </cell>
          <cell r="D894" t="str">
            <v>USEPA</v>
          </cell>
        </row>
        <row r="895">
          <cell r="B895">
            <v>983.26</v>
          </cell>
          <cell r="D895" t="str">
            <v>AOAC</v>
          </cell>
        </row>
        <row r="896">
          <cell r="B896">
            <v>1663</v>
          </cell>
          <cell r="D896" t="str">
            <v>USEPA</v>
          </cell>
        </row>
        <row r="897">
          <cell r="B897">
            <v>1012</v>
          </cell>
          <cell r="D897" t="str">
            <v>NIOSH</v>
          </cell>
        </row>
        <row r="898">
          <cell r="B898" t="str">
            <v>I-002-1</v>
          </cell>
          <cell r="D898" t="str">
            <v>USEPA</v>
          </cell>
        </row>
        <row r="899">
          <cell r="B899" t="str">
            <v>I-004-1</v>
          </cell>
          <cell r="D899" t="str">
            <v>USEPA</v>
          </cell>
        </row>
        <row r="900">
          <cell r="B900" t="str">
            <v>PMD-DME</v>
          </cell>
          <cell r="D900" t="str">
            <v>USEPA</v>
          </cell>
        </row>
        <row r="901">
          <cell r="B901" t="str">
            <v>PMD-DNE</v>
          </cell>
          <cell r="D901" t="str">
            <v>USEPA</v>
          </cell>
        </row>
        <row r="902">
          <cell r="B902">
            <v>2524</v>
          </cell>
          <cell r="D902" t="str">
            <v>NIOSH</v>
          </cell>
        </row>
        <row r="903">
          <cell r="B903" t="str">
            <v>PMD-DNR</v>
          </cell>
          <cell r="D903" t="str">
            <v>USEPA</v>
          </cell>
        </row>
        <row r="904">
          <cell r="B904">
            <v>646</v>
          </cell>
          <cell r="D904" t="str">
            <v>USEPA</v>
          </cell>
        </row>
        <row r="905">
          <cell r="B905">
            <v>627</v>
          </cell>
          <cell r="D905" t="str">
            <v>USEPA</v>
          </cell>
        </row>
        <row r="906">
          <cell r="B906" t="str">
            <v>PMD-DNZ(IR)</v>
          </cell>
          <cell r="D906" t="str">
            <v>USEPA</v>
          </cell>
        </row>
        <row r="907">
          <cell r="B907" t="str">
            <v>PMD-DNZ(TITR)</v>
          </cell>
          <cell r="D907" t="str">
            <v>USEPA</v>
          </cell>
        </row>
        <row r="908">
          <cell r="B908" t="str">
            <v>PMD-DOG</v>
          </cell>
          <cell r="D908" t="str">
            <v>USEPA</v>
          </cell>
        </row>
        <row r="909">
          <cell r="B909">
            <v>1602</v>
          </cell>
          <cell r="D909" t="str">
            <v>NIOSH</v>
          </cell>
        </row>
        <row r="910">
          <cell r="B910" t="str">
            <v>TO-9</v>
          </cell>
          <cell r="D910" t="str">
            <v>USEPA</v>
          </cell>
        </row>
        <row r="911">
          <cell r="B911" t="str">
            <v>1613(S)</v>
          </cell>
          <cell r="D911" t="str">
            <v>USEPA</v>
          </cell>
        </row>
        <row r="912">
          <cell r="B912" t="str">
            <v>1613(W)</v>
          </cell>
          <cell r="D912" t="str">
            <v>USEPA</v>
          </cell>
        </row>
        <row r="913">
          <cell r="B913" t="str">
            <v>PMD-DMF</v>
          </cell>
          <cell r="D913" t="str">
            <v>USEPA</v>
          </cell>
        </row>
        <row r="914">
          <cell r="B914" t="str">
            <v>PMD-DOZ(LC1)</v>
          </cell>
          <cell r="D914" t="str">
            <v>USEPA</v>
          </cell>
        </row>
        <row r="915">
          <cell r="B915" t="str">
            <v>PMD-DOZ(LC2)</v>
          </cell>
          <cell r="D915" t="str">
            <v>USEPA</v>
          </cell>
        </row>
        <row r="916">
          <cell r="B916" t="str">
            <v>PMD-DOZ(UV)</v>
          </cell>
          <cell r="D916" t="str">
            <v>USEPA</v>
          </cell>
        </row>
        <row r="917">
          <cell r="B917" t="str">
            <v>PMD-DPA(GC)</v>
          </cell>
          <cell r="D917" t="str">
            <v>USEPA</v>
          </cell>
        </row>
        <row r="918">
          <cell r="B918" t="str">
            <v>PMD-DPA(IR)</v>
          </cell>
          <cell r="D918" t="str">
            <v>USEPA</v>
          </cell>
        </row>
        <row r="919">
          <cell r="B919">
            <v>2530</v>
          </cell>
          <cell r="D919" t="str">
            <v>NIOSH</v>
          </cell>
        </row>
        <row r="920">
          <cell r="B920" t="str">
            <v>PMD-DPF</v>
          </cell>
          <cell r="D920" t="str">
            <v>USEPA</v>
          </cell>
        </row>
        <row r="921">
          <cell r="B921">
            <v>620</v>
          </cell>
          <cell r="D921" t="str">
            <v>USEPA</v>
          </cell>
        </row>
        <row r="922">
          <cell r="B922" t="str">
            <v>PMD-DQT</v>
          </cell>
          <cell r="D922" t="str">
            <v>USEPA</v>
          </cell>
        </row>
        <row r="923">
          <cell r="B923">
            <v>549.1</v>
          </cell>
          <cell r="D923" t="str">
            <v>USEPA</v>
          </cell>
        </row>
        <row r="924">
          <cell r="B924">
            <v>549</v>
          </cell>
          <cell r="D924" t="str">
            <v>USEPA</v>
          </cell>
        </row>
        <row r="925">
          <cell r="B925">
            <v>549.20000000000005</v>
          </cell>
          <cell r="D925" t="str">
            <v>USEPA</v>
          </cell>
        </row>
        <row r="926">
          <cell r="B926">
            <v>992.17</v>
          </cell>
          <cell r="D926" t="str">
            <v>AOAC</v>
          </cell>
        </row>
        <row r="927">
          <cell r="B927" t="str">
            <v>9216-B</v>
          </cell>
          <cell r="D927" t="str">
            <v>APHA</v>
          </cell>
        </row>
        <row r="928">
          <cell r="B928" t="str">
            <v>6252-B</v>
          </cell>
          <cell r="D928" t="str">
            <v>APHA</v>
          </cell>
        </row>
        <row r="929">
          <cell r="B929" t="str">
            <v>6251-B</v>
          </cell>
          <cell r="D929" t="str">
            <v>APHA</v>
          </cell>
        </row>
        <row r="930">
          <cell r="B930" t="str">
            <v>D6919-03</v>
          </cell>
          <cell r="D930" t="str">
            <v>ASTM</v>
          </cell>
        </row>
        <row r="931">
          <cell r="B931" t="str">
            <v>O1105</v>
          </cell>
          <cell r="D931" t="str">
            <v>USDOI/USGS</v>
          </cell>
        </row>
        <row r="932">
          <cell r="B932">
            <v>2810</v>
          </cell>
          <cell r="D932" t="str">
            <v>APHA</v>
          </cell>
        </row>
        <row r="933">
          <cell r="B933">
            <v>993.23</v>
          </cell>
          <cell r="D933" t="str">
            <v>AOAC</v>
          </cell>
        </row>
        <row r="934">
          <cell r="B934" t="str">
            <v>5320-B</v>
          </cell>
          <cell r="D934" t="str">
            <v>APHA</v>
          </cell>
        </row>
        <row r="935">
          <cell r="B935" t="str">
            <v>D888(B)</v>
          </cell>
          <cell r="D935" t="str">
            <v>ASTM</v>
          </cell>
        </row>
        <row r="936">
          <cell r="B936" t="str">
            <v>D888(C)</v>
          </cell>
          <cell r="D936" t="str">
            <v>ASTM</v>
          </cell>
        </row>
        <row r="937">
          <cell r="B937">
            <v>360.2</v>
          </cell>
          <cell r="D937" t="str">
            <v>USEPA</v>
          </cell>
        </row>
        <row r="938">
          <cell r="B938">
            <v>8157</v>
          </cell>
          <cell r="D938" t="str">
            <v>HACH</v>
          </cell>
        </row>
        <row r="939">
          <cell r="B939">
            <v>8229</v>
          </cell>
          <cell r="D939" t="str">
            <v>HACH</v>
          </cell>
        </row>
        <row r="940">
          <cell r="B940">
            <v>360.1</v>
          </cell>
          <cell r="D940" t="str">
            <v>USEPA</v>
          </cell>
        </row>
        <row r="941">
          <cell r="B941" t="str">
            <v>I1600</v>
          </cell>
          <cell r="D941" t="str">
            <v>USDOI/USGS</v>
          </cell>
        </row>
        <row r="942">
          <cell r="B942">
            <v>370.1</v>
          </cell>
          <cell r="D942" t="str">
            <v>USEPA</v>
          </cell>
        </row>
        <row r="943">
          <cell r="B943" t="str">
            <v>PMD-DSN(GC)</v>
          </cell>
          <cell r="D943" t="str">
            <v>USEPA</v>
          </cell>
        </row>
        <row r="944">
          <cell r="B944" t="str">
            <v>PMD-DSN(IR)</v>
          </cell>
          <cell r="D944" t="str">
            <v>USEPA</v>
          </cell>
        </row>
        <row r="945">
          <cell r="B945">
            <v>630</v>
          </cell>
          <cell r="D945" t="str">
            <v>USEPA</v>
          </cell>
        </row>
        <row r="946">
          <cell r="B946">
            <v>630.1</v>
          </cell>
          <cell r="D946" t="str">
            <v>USEPA</v>
          </cell>
        </row>
        <row r="947">
          <cell r="B947" t="str">
            <v>PMD-DUR(LC)</v>
          </cell>
          <cell r="D947" t="str">
            <v>USEPA</v>
          </cell>
        </row>
        <row r="948">
          <cell r="B948" t="str">
            <v>PMD-DUR(IR)</v>
          </cell>
          <cell r="D948" t="str">
            <v>USEPA</v>
          </cell>
        </row>
        <row r="949">
          <cell r="B949">
            <v>964.19</v>
          </cell>
          <cell r="D949" t="str">
            <v>AOAC</v>
          </cell>
        </row>
        <row r="950">
          <cell r="B950">
            <v>5013</v>
          </cell>
          <cell r="D950" t="str">
            <v>NIOSH</v>
          </cell>
        </row>
        <row r="951">
          <cell r="B951" t="str">
            <v>9213D</v>
          </cell>
          <cell r="D951" t="str">
            <v>APHA</v>
          </cell>
        </row>
        <row r="952">
          <cell r="B952">
            <v>984.35</v>
          </cell>
          <cell r="D952" t="str">
            <v>AOAC</v>
          </cell>
        </row>
        <row r="953">
          <cell r="B953">
            <v>988.19</v>
          </cell>
          <cell r="D953" t="str">
            <v>AOAC</v>
          </cell>
        </row>
        <row r="954">
          <cell r="B954">
            <v>1104</v>
          </cell>
          <cell r="D954" t="str">
            <v>USEPA</v>
          </cell>
        </row>
        <row r="955">
          <cell r="B955" t="str">
            <v>9213-D</v>
          </cell>
          <cell r="D955" t="str">
            <v>APHA</v>
          </cell>
        </row>
        <row r="956">
          <cell r="B956">
            <v>984.34</v>
          </cell>
          <cell r="D956" t="str">
            <v>AOAC</v>
          </cell>
        </row>
        <row r="957">
          <cell r="B957">
            <v>8011</v>
          </cell>
          <cell r="D957" t="str">
            <v>USEPA</v>
          </cell>
        </row>
        <row r="958">
          <cell r="B958" t="str">
            <v>D5316</v>
          </cell>
          <cell r="D958" t="str">
            <v>ASTM</v>
          </cell>
        </row>
        <row r="959">
          <cell r="B959" t="str">
            <v>6231-B</v>
          </cell>
          <cell r="D959" t="str">
            <v>APHA</v>
          </cell>
        </row>
        <row r="960">
          <cell r="B960" t="str">
            <v>6231-D</v>
          </cell>
          <cell r="D960" t="str">
            <v>APHA</v>
          </cell>
        </row>
        <row r="961">
          <cell r="B961" t="str">
            <v>6231-C</v>
          </cell>
          <cell r="D961" t="str">
            <v>APHA</v>
          </cell>
        </row>
        <row r="962">
          <cell r="B962">
            <v>504</v>
          </cell>
          <cell r="D962" t="str">
            <v>USEPA</v>
          </cell>
        </row>
        <row r="963">
          <cell r="B963">
            <v>504.1</v>
          </cell>
          <cell r="D963" t="str">
            <v>USEPA</v>
          </cell>
        </row>
        <row r="964">
          <cell r="B964" t="str">
            <v>PMD-EDF</v>
          </cell>
          <cell r="D964" t="str">
            <v>USEPA</v>
          </cell>
        </row>
        <row r="965">
          <cell r="B965" t="str">
            <v>2340C</v>
          </cell>
          <cell r="D965" t="str">
            <v>APHA_SM20ED</v>
          </cell>
        </row>
        <row r="966">
          <cell r="B966" t="str">
            <v>RA010</v>
          </cell>
          <cell r="D966" t="str">
            <v>USDOE/ASD</v>
          </cell>
        </row>
        <row r="967">
          <cell r="B967" t="str">
            <v>D5391</v>
          </cell>
          <cell r="D967" t="str">
            <v>ASTM</v>
          </cell>
        </row>
        <row r="968">
          <cell r="B968" t="str">
            <v>G-01</v>
          </cell>
          <cell r="D968" t="str">
            <v>USDOE/EML</v>
          </cell>
        </row>
        <row r="969">
          <cell r="B969">
            <v>7300</v>
          </cell>
          <cell r="D969" t="str">
            <v>NIOSH</v>
          </cell>
        </row>
        <row r="970">
          <cell r="B970" t="str">
            <v>8005(B)</v>
          </cell>
          <cell r="D970" t="str">
            <v>NIOSH</v>
          </cell>
        </row>
        <row r="971">
          <cell r="B971" t="str">
            <v>8005(T)</v>
          </cell>
          <cell r="D971" t="str">
            <v>NIOSH</v>
          </cell>
        </row>
        <row r="972">
          <cell r="B972">
            <v>200.13</v>
          </cell>
          <cell r="D972" t="str">
            <v>USEPA</v>
          </cell>
        </row>
        <row r="973">
          <cell r="B973" t="str">
            <v>D1976</v>
          </cell>
          <cell r="D973" t="str">
            <v>ASTM</v>
          </cell>
        </row>
        <row r="974">
          <cell r="B974">
            <v>200.12</v>
          </cell>
          <cell r="D974" t="str">
            <v>USEPA</v>
          </cell>
        </row>
        <row r="975">
          <cell r="B975" t="str">
            <v>D4691</v>
          </cell>
          <cell r="D975" t="str">
            <v>ASTM</v>
          </cell>
        </row>
        <row r="976">
          <cell r="B976">
            <v>305</v>
          </cell>
          <cell r="D976" t="str">
            <v>USEPA</v>
          </cell>
        </row>
        <row r="977">
          <cell r="B977" t="str">
            <v>PMD-ENA</v>
          </cell>
          <cell r="D977" t="str">
            <v>USEPA</v>
          </cell>
        </row>
        <row r="978">
          <cell r="B978">
            <v>976.23</v>
          </cell>
          <cell r="D978" t="str">
            <v>AOAC</v>
          </cell>
        </row>
        <row r="979">
          <cell r="B979" t="str">
            <v>PMD-ENB(GC)</v>
          </cell>
          <cell r="D979" t="str">
            <v>USEPA</v>
          </cell>
        </row>
        <row r="980">
          <cell r="B980" t="str">
            <v>PMD-ENB(TITR)</v>
          </cell>
          <cell r="D980" t="str">
            <v>USEPA</v>
          </cell>
        </row>
        <row r="981">
          <cell r="B981">
            <v>548.1</v>
          </cell>
          <cell r="D981" t="str">
            <v>USEPA</v>
          </cell>
        </row>
        <row r="982">
          <cell r="B982">
            <v>548</v>
          </cell>
          <cell r="D982" t="str">
            <v>USEPA</v>
          </cell>
        </row>
        <row r="983">
          <cell r="B983">
            <v>5519</v>
          </cell>
          <cell r="D983" t="str">
            <v>NIOSH</v>
          </cell>
        </row>
        <row r="984">
          <cell r="B984">
            <v>5.6</v>
          </cell>
          <cell r="D984" t="str">
            <v>APHA</v>
          </cell>
        </row>
        <row r="985">
          <cell r="B985">
            <v>1600</v>
          </cell>
          <cell r="D985" t="str">
            <v>USEPA</v>
          </cell>
        </row>
        <row r="986">
          <cell r="B986">
            <v>1106.0999999999999</v>
          </cell>
          <cell r="D986" t="str">
            <v>USEPA</v>
          </cell>
        </row>
        <row r="987">
          <cell r="B987" t="str">
            <v>Enterolert</v>
          </cell>
          <cell r="D987" t="str">
            <v>WQXTEST</v>
          </cell>
        </row>
        <row r="988">
          <cell r="B988" t="str">
            <v>Enterolert</v>
          </cell>
          <cell r="D988" t="str">
            <v>IDEXX</v>
          </cell>
        </row>
        <row r="989">
          <cell r="B989" t="str">
            <v>Enterolert2000</v>
          </cell>
          <cell r="D989" t="str">
            <v>IDEXX</v>
          </cell>
        </row>
        <row r="990">
          <cell r="B990" t="str">
            <v>Enterolert2000</v>
          </cell>
          <cell r="D990" t="str">
            <v>WQXTEST</v>
          </cell>
        </row>
        <row r="991">
          <cell r="B991">
            <v>986.34</v>
          </cell>
          <cell r="D991" t="str">
            <v>AOAC</v>
          </cell>
        </row>
        <row r="992">
          <cell r="B992" t="str">
            <v>9240-B</v>
          </cell>
          <cell r="D992" t="str">
            <v>APHA</v>
          </cell>
        </row>
        <row r="993">
          <cell r="B993" t="str">
            <v>D4249</v>
          </cell>
          <cell r="D993" t="str">
            <v>ASTM</v>
          </cell>
        </row>
        <row r="994">
          <cell r="B994" t="str">
            <v>9223-B</v>
          </cell>
          <cell r="D994" t="str">
            <v>APHA</v>
          </cell>
        </row>
        <row r="995">
          <cell r="B995" t="str">
            <v>PMD-EPI</v>
          </cell>
          <cell r="D995" t="str">
            <v>USEPA</v>
          </cell>
        </row>
        <row r="996">
          <cell r="B996">
            <v>1010</v>
          </cell>
          <cell r="D996" t="str">
            <v>NIOSH</v>
          </cell>
        </row>
        <row r="997">
          <cell r="B997">
            <v>5012</v>
          </cell>
          <cell r="D997" t="str">
            <v>NIOSH</v>
          </cell>
        </row>
        <row r="998">
          <cell r="B998" t="str">
            <v>PMD-EPT</v>
          </cell>
          <cell r="D998" t="str">
            <v>USEPA</v>
          </cell>
        </row>
        <row r="999">
          <cell r="B999" t="str">
            <v>9221-B.1</v>
          </cell>
          <cell r="D999" t="str">
            <v>APHA</v>
          </cell>
        </row>
        <row r="1000">
          <cell r="B1000">
            <v>1103.0999999999999</v>
          </cell>
          <cell r="D1000" t="str">
            <v>USEPA</v>
          </cell>
        </row>
        <row r="1001">
          <cell r="B1001">
            <v>1603</v>
          </cell>
          <cell r="D1001" t="str">
            <v>USEPA</v>
          </cell>
        </row>
        <row r="1002">
          <cell r="B1002" t="str">
            <v>9221-F</v>
          </cell>
          <cell r="D1002" t="str">
            <v>APHA</v>
          </cell>
        </row>
        <row r="1003">
          <cell r="B1003">
            <v>1450</v>
          </cell>
          <cell r="D1003" t="str">
            <v>NIOSH</v>
          </cell>
        </row>
        <row r="1004">
          <cell r="B1004" t="str">
            <v>9221-D</v>
          </cell>
          <cell r="D1004" t="str">
            <v>APHA</v>
          </cell>
        </row>
        <row r="1005">
          <cell r="B1005" t="str">
            <v>PMD-ETI(GC)</v>
          </cell>
          <cell r="D1005" t="str">
            <v>USEPA</v>
          </cell>
        </row>
        <row r="1006">
          <cell r="B1006" t="str">
            <v>PMD-ETI(IR)</v>
          </cell>
          <cell r="D1006" t="str">
            <v>USEPA</v>
          </cell>
        </row>
        <row r="1007">
          <cell r="B1007" t="str">
            <v>PMD-EZN</v>
          </cell>
          <cell r="D1007" t="str">
            <v>USEPA</v>
          </cell>
        </row>
        <row r="1008">
          <cell r="B1008" t="str">
            <v>PMD-ETF</v>
          </cell>
          <cell r="D1008" t="str">
            <v>USEPA</v>
          </cell>
        </row>
        <row r="1009">
          <cell r="B1009" t="str">
            <v>PMD-ETN(GC)</v>
          </cell>
          <cell r="D1009" t="str">
            <v>USEPA</v>
          </cell>
        </row>
        <row r="1010">
          <cell r="B1010" t="str">
            <v>PMD-ETN(IR)</v>
          </cell>
          <cell r="D1010" t="str">
            <v>USEPA</v>
          </cell>
        </row>
        <row r="1011">
          <cell r="B1011">
            <v>1457</v>
          </cell>
          <cell r="D1011" t="str">
            <v>NIOSH</v>
          </cell>
        </row>
        <row r="1012">
          <cell r="B1012">
            <v>1011</v>
          </cell>
          <cell r="D1012" t="str">
            <v>NIOSH</v>
          </cell>
        </row>
        <row r="1013">
          <cell r="B1013">
            <v>2519</v>
          </cell>
          <cell r="D1013" t="str">
            <v>NIOSH</v>
          </cell>
        </row>
        <row r="1014">
          <cell r="B1014">
            <v>1610</v>
          </cell>
          <cell r="D1014" t="str">
            <v>NIOSH</v>
          </cell>
        </row>
        <row r="1015">
          <cell r="B1015">
            <v>1452</v>
          </cell>
          <cell r="D1015" t="str">
            <v>NIOSH</v>
          </cell>
        </row>
        <row r="1016">
          <cell r="B1016" t="str">
            <v>PMD-EUX(TITR)</v>
          </cell>
          <cell r="D1016" t="str">
            <v>USEPA</v>
          </cell>
        </row>
        <row r="1017">
          <cell r="B1017" t="str">
            <v>PMD-EUX(GC)</v>
          </cell>
          <cell r="D1017" t="str">
            <v>USEPA</v>
          </cell>
        </row>
        <row r="1018">
          <cell r="B1018">
            <v>973.39</v>
          </cell>
          <cell r="D1018" t="str">
            <v>AOAC</v>
          </cell>
        </row>
        <row r="1019">
          <cell r="B1019" t="str">
            <v>O3114</v>
          </cell>
          <cell r="D1019" t="str">
            <v>USDOI/USGS</v>
          </cell>
        </row>
        <row r="1020">
          <cell r="B1020">
            <v>2513</v>
          </cell>
          <cell r="D1020" t="str">
            <v>NIOSH</v>
          </cell>
        </row>
        <row r="1021">
          <cell r="B1021">
            <v>1008</v>
          </cell>
          <cell r="D1021" t="str">
            <v>NIOSH</v>
          </cell>
        </row>
        <row r="1022">
          <cell r="B1022" t="str">
            <v>SFSAS_17</v>
          </cell>
          <cell r="D1022" t="str">
            <v>USEPA</v>
          </cell>
        </row>
        <row r="1023">
          <cell r="B1023">
            <v>1614</v>
          </cell>
          <cell r="D1023" t="str">
            <v>NIOSH</v>
          </cell>
        </row>
        <row r="1024">
          <cell r="B1024">
            <v>3702</v>
          </cell>
          <cell r="D1024" t="str">
            <v>NIOSH</v>
          </cell>
        </row>
        <row r="1025">
          <cell r="B1025" t="str">
            <v>D4413</v>
          </cell>
          <cell r="D1025" t="str">
            <v>ASTM</v>
          </cell>
        </row>
        <row r="1026">
          <cell r="B1026">
            <v>5011</v>
          </cell>
          <cell r="D1026" t="str">
            <v>NIOSH</v>
          </cell>
        </row>
        <row r="1027">
          <cell r="B1027">
            <v>509</v>
          </cell>
          <cell r="D1027" t="str">
            <v>USEPA</v>
          </cell>
        </row>
        <row r="1028">
          <cell r="B1028">
            <v>992.31</v>
          </cell>
          <cell r="D1028" t="str">
            <v>AOAC</v>
          </cell>
        </row>
        <row r="1029">
          <cell r="B1029" t="str">
            <v>PMD-MAU(GC2)</v>
          </cell>
          <cell r="D1029" t="str">
            <v>USEPA</v>
          </cell>
        </row>
        <row r="1030">
          <cell r="B1030" t="str">
            <v>PMD-MAU(GC1)</v>
          </cell>
          <cell r="D1030" t="str">
            <v>USEPA</v>
          </cell>
        </row>
        <row r="1031">
          <cell r="B1031">
            <v>978.16</v>
          </cell>
          <cell r="D1031" t="str">
            <v>AOAC</v>
          </cell>
        </row>
        <row r="1032">
          <cell r="B1032">
            <v>3514</v>
          </cell>
          <cell r="D1032" t="str">
            <v>NIOSH</v>
          </cell>
        </row>
        <row r="1033">
          <cell r="B1033">
            <v>1662</v>
          </cell>
          <cell r="D1033" t="str">
            <v>USEPA</v>
          </cell>
        </row>
        <row r="1034">
          <cell r="B1034">
            <v>1664</v>
          </cell>
          <cell r="D1034" t="str">
            <v>USEPA</v>
          </cell>
        </row>
        <row r="1035">
          <cell r="B1035" t="str">
            <v>O5108</v>
          </cell>
          <cell r="D1035" t="str">
            <v>USDOI/USGS</v>
          </cell>
        </row>
        <row r="1036">
          <cell r="B1036" t="str">
            <v>O3108</v>
          </cell>
          <cell r="D1036" t="str">
            <v>USDOI/USGS</v>
          </cell>
        </row>
        <row r="1037">
          <cell r="B1037">
            <v>9023</v>
          </cell>
          <cell r="D1037" t="str">
            <v>USEPA</v>
          </cell>
        </row>
        <row r="1038">
          <cell r="B1038" t="str">
            <v>6410-B</v>
          </cell>
          <cell r="D1038" t="str">
            <v>APHA</v>
          </cell>
        </row>
        <row r="1039">
          <cell r="B1039">
            <v>9031</v>
          </cell>
          <cell r="D1039" t="str">
            <v>USEPA</v>
          </cell>
        </row>
        <row r="1040">
          <cell r="B1040">
            <v>1000</v>
          </cell>
          <cell r="D1040" t="str">
            <v>USEPA</v>
          </cell>
        </row>
        <row r="1041">
          <cell r="B1041" t="str">
            <v>B0050</v>
          </cell>
          <cell r="D1041" t="str">
            <v>USDOI/USGS</v>
          </cell>
        </row>
        <row r="1042">
          <cell r="B1042" t="str">
            <v>B0051</v>
          </cell>
          <cell r="D1042" t="str">
            <v>USDOI/USGS</v>
          </cell>
        </row>
        <row r="1043">
          <cell r="B1043" t="str">
            <v>9222-E</v>
          </cell>
          <cell r="D1043" t="str">
            <v>APHA</v>
          </cell>
        </row>
        <row r="1044">
          <cell r="B1044" t="str">
            <v>9222-D</v>
          </cell>
          <cell r="D1044" t="str">
            <v>APHA</v>
          </cell>
        </row>
        <row r="1045">
          <cell r="B1045" t="str">
            <v>9221-E</v>
          </cell>
          <cell r="D1045" t="str">
            <v>APHA</v>
          </cell>
        </row>
        <row r="1046">
          <cell r="B1046" t="str">
            <v>9221-E.2</v>
          </cell>
          <cell r="D1046" t="str">
            <v>APHA</v>
          </cell>
        </row>
        <row r="1047">
          <cell r="B1047" t="str">
            <v>9221-E.1</v>
          </cell>
          <cell r="D1047" t="str">
            <v>APHA</v>
          </cell>
        </row>
        <row r="1048">
          <cell r="B1048">
            <v>978.23</v>
          </cell>
          <cell r="D1048" t="str">
            <v>AOAC</v>
          </cell>
        </row>
        <row r="1049">
          <cell r="B1049">
            <v>10027</v>
          </cell>
          <cell r="D1049" t="str">
            <v>HACH</v>
          </cell>
        </row>
        <row r="1050">
          <cell r="B1050">
            <v>10028</v>
          </cell>
          <cell r="D1050" t="str">
            <v>HACH</v>
          </cell>
        </row>
        <row r="1051">
          <cell r="B1051" t="str">
            <v>B0060</v>
          </cell>
          <cell r="D1051" t="str">
            <v>USDOI/USGS</v>
          </cell>
        </row>
        <row r="1052">
          <cell r="B1052" t="str">
            <v>B0055</v>
          </cell>
          <cell r="D1052" t="str">
            <v>USDOI/USGS</v>
          </cell>
        </row>
        <row r="1053">
          <cell r="B1053" t="str">
            <v>B0065</v>
          </cell>
          <cell r="D1053" t="str">
            <v>USDOI/USGS</v>
          </cell>
        </row>
        <row r="1054">
          <cell r="B1054">
            <v>8172</v>
          </cell>
          <cell r="D1054" t="str">
            <v>HACH</v>
          </cell>
        </row>
        <row r="1055">
          <cell r="B1055" t="str">
            <v>9230-C</v>
          </cell>
          <cell r="D1055" t="str">
            <v>APHA</v>
          </cell>
        </row>
        <row r="1056">
          <cell r="B1056" t="str">
            <v>9230-B</v>
          </cell>
          <cell r="D1056" t="str">
            <v>APHA</v>
          </cell>
        </row>
        <row r="1057">
          <cell r="B1057" t="str">
            <v>PMD-FBP</v>
          </cell>
          <cell r="D1057" t="str">
            <v>USEPA</v>
          </cell>
        </row>
        <row r="1058">
          <cell r="B1058" t="str">
            <v>PMD-FBR</v>
          </cell>
          <cell r="D1058" t="str">
            <v>USEPA</v>
          </cell>
        </row>
        <row r="1059">
          <cell r="B1059" t="str">
            <v>PAH-001(S)</v>
          </cell>
          <cell r="D1059" t="str">
            <v>USEPA</v>
          </cell>
        </row>
        <row r="1060">
          <cell r="B1060" t="str">
            <v>PAH-001(W)</v>
          </cell>
          <cell r="D1060" t="str">
            <v>USEPA</v>
          </cell>
        </row>
        <row r="1061">
          <cell r="B1061" t="str">
            <v>PCB-008</v>
          </cell>
          <cell r="D1061" t="str">
            <v>USEPA</v>
          </cell>
        </row>
        <row r="1062">
          <cell r="B1062" t="str">
            <v>M600-2-78-054</v>
          </cell>
          <cell r="D1062" t="str">
            <v>USEPA</v>
          </cell>
        </row>
        <row r="1063">
          <cell r="B1063" t="str">
            <v>P-002-1</v>
          </cell>
          <cell r="D1063" t="str">
            <v>USEPA</v>
          </cell>
        </row>
        <row r="1064">
          <cell r="B1064" t="str">
            <v>P-004-1</v>
          </cell>
          <cell r="D1064" t="str">
            <v>USEPA</v>
          </cell>
        </row>
        <row r="1065">
          <cell r="B1065" t="str">
            <v>IM-002-1</v>
          </cell>
          <cell r="D1065" t="str">
            <v>USEPA</v>
          </cell>
        </row>
        <row r="1066">
          <cell r="B1066" t="str">
            <v>PCB-002</v>
          </cell>
          <cell r="D1066" t="str">
            <v>USEPA</v>
          </cell>
        </row>
        <row r="1067">
          <cell r="B1067" t="str">
            <v>S-004-1</v>
          </cell>
          <cell r="D1067" t="str">
            <v>USEPA</v>
          </cell>
        </row>
        <row r="1068">
          <cell r="B1068" t="str">
            <v>S-002-1</v>
          </cell>
          <cell r="D1068" t="str">
            <v>USEPA</v>
          </cell>
        </row>
        <row r="1069">
          <cell r="B1069" t="str">
            <v>OA-003-1</v>
          </cell>
          <cell r="D1069" t="str">
            <v>USEPA</v>
          </cell>
        </row>
        <row r="1070">
          <cell r="B1070" t="str">
            <v>OA-004-1</v>
          </cell>
          <cell r="D1070" t="str">
            <v>USEPA</v>
          </cell>
        </row>
        <row r="1071">
          <cell r="B1071" t="str">
            <v>OA-005-1</v>
          </cell>
          <cell r="D1071" t="str">
            <v>USEPA</v>
          </cell>
        </row>
        <row r="1072">
          <cell r="B1072" t="str">
            <v>OA-001-1</v>
          </cell>
          <cell r="D1072" t="str">
            <v>USEPA</v>
          </cell>
        </row>
        <row r="1073">
          <cell r="B1073">
            <v>160.1</v>
          </cell>
          <cell r="D1073" t="str">
            <v>USEPA</v>
          </cell>
        </row>
        <row r="1074">
          <cell r="B1074" t="str">
            <v>2540-E</v>
          </cell>
          <cell r="D1074" t="str">
            <v>APHA</v>
          </cell>
        </row>
        <row r="1075">
          <cell r="B1075" t="str">
            <v>7000B</v>
          </cell>
          <cell r="D1075" t="str">
            <v>USEPA</v>
          </cell>
        </row>
        <row r="1076">
          <cell r="B1076" t="str">
            <v>2530-C</v>
          </cell>
          <cell r="D1076" t="str">
            <v>APHA</v>
          </cell>
        </row>
        <row r="1077">
          <cell r="B1077" t="str">
            <v>D5129</v>
          </cell>
          <cell r="D1077" t="str">
            <v>ASTM</v>
          </cell>
        </row>
        <row r="1078">
          <cell r="B1078" t="str">
            <v>D5130</v>
          </cell>
          <cell r="D1078" t="str">
            <v>ASTM</v>
          </cell>
        </row>
        <row r="1079">
          <cell r="B1079" t="str">
            <v>SFSAS_23</v>
          </cell>
          <cell r="D1079" t="str">
            <v>USEPA</v>
          </cell>
        </row>
        <row r="1080">
          <cell r="B1080" t="str">
            <v>PMD-FKN</v>
          </cell>
          <cell r="D1080" t="str">
            <v>USEPA</v>
          </cell>
        </row>
        <row r="1081">
          <cell r="B1081" t="str">
            <v>PMD-FLM(IR)</v>
          </cell>
          <cell r="D1081" t="str">
            <v>USEPA</v>
          </cell>
        </row>
        <row r="1082">
          <cell r="B1082" t="str">
            <v>PMD-FLM(UV)</v>
          </cell>
          <cell r="D1082" t="str">
            <v>USEPA</v>
          </cell>
        </row>
        <row r="1083">
          <cell r="B1083" t="str">
            <v>F-01</v>
          </cell>
          <cell r="D1083" t="str">
            <v>USDOE/EML</v>
          </cell>
        </row>
        <row r="1084">
          <cell r="B1084">
            <v>8308</v>
          </cell>
          <cell r="D1084" t="str">
            <v>NIOSH</v>
          </cell>
        </row>
        <row r="1085">
          <cell r="B1085">
            <v>8029</v>
          </cell>
          <cell r="D1085" t="str">
            <v>HACH</v>
          </cell>
        </row>
        <row r="1086">
          <cell r="B1086">
            <v>939.11</v>
          </cell>
          <cell r="D1086" t="str">
            <v>AOAC</v>
          </cell>
        </row>
        <row r="1087">
          <cell r="B1087">
            <v>340.3</v>
          </cell>
          <cell r="D1087" t="str">
            <v>USEPA</v>
          </cell>
        </row>
        <row r="1088">
          <cell r="B1088" t="str">
            <v>4500-F-E</v>
          </cell>
          <cell r="D1088" t="str">
            <v>APHA</v>
          </cell>
        </row>
        <row r="1089">
          <cell r="B1089" t="str">
            <v>I1325</v>
          </cell>
          <cell r="D1089" t="str">
            <v>USDOI/USGS</v>
          </cell>
        </row>
        <row r="1090">
          <cell r="B1090" t="str">
            <v>I3325</v>
          </cell>
          <cell r="D1090" t="str">
            <v>USDOI/USGS</v>
          </cell>
        </row>
        <row r="1091">
          <cell r="B1091" t="str">
            <v>I7325</v>
          </cell>
          <cell r="D1091" t="str">
            <v>USDOI/USGS</v>
          </cell>
        </row>
        <row r="1092">
          <cell r="B1092" t="str">
            <v>4500-F-F</v>
          </cell>
          <cell r="D1092" t="str">
            <v>APHA</v>
          </cell>
        </row>
        <row r="1093">
          <cell r="B1093">
            <v>9214</v>
          </cell>
          <cell r="D1093" t="str">
            <v>USEPA</v>
          </cell>
        </row>
        <row r="1094">
          <cell r="B1094" t="str">
            <v>4500-F-D</v>
          </cell>
          <cell r="D1094" t="str">
            <v>APHA</v>
          </cell>
        </row>
        <row r="1095">
          <cell r="B1095">
            <v>340.2</v>
          </cell>
          <cell r="D1095" t="str">
            <v>USEPA</v>
          </cell>
        </row>
        <row r="1096">
          <cell r="B1096" t="str">
            <v>4500-F-C</v>
          </cell>
          <cell r="D1096" t="str">
            <v>APHA</v>
          </cell>
        </row>
        <row r="1097">
          <cell r="B1097" t="str">
            <v>I1327</v>
          </cell>
          <cell r="D1097" t="str">
            <v>USDOI/USGS</v>
          </cell>
        </row>
        <row r="1098">
          <cell r="B1098" t="str">
            <v>I2327</v>
          </cell>
          <cell r="D1098" t="str">
            <v>USDOI/USGS</v>
          </cell>
        </row>
        <row r="1099">
          <cell r="B1099" t="str">
            <v>I4327</v>
          </cell>
          <cell r="D1099" t="str">
            <v>USDOI/USGS</v>
          </cell>
        </row>
        <row r="1100">
          <cell r="B1100" t="str">
            <v>I7327</v>
          </cell>
          <cell r="D1100" t="str">
            <v>USDOI/USGS</v>
          </cell>
        </row>
        <row r="1101">
          <cell r="B1101">
            <v>340.6</v>
          </cell>
          <cell r="D1101" t="str">
            <v>IL/SWSD</v>
          </cell>
        </row>
        <row r="1102">
          <cell r="B1102" t="str">
            <v>D1179(A)</v>
          </cell>
          <cell r="D1102" t="str">
            <v>ASTM</v>
          </cell>
        </row>
        <row r="1103">
          <cell r="B1103" t="str">
            <v>D1179(B)</v>
          </cell>
          <cell r="D1103" t="str">
            <v>ASTM</v>
          </cell>
        </row>
        <row r="1104">
          <cell r="B1104" t="str">
            <v>D3868</v>
          </cell>
          <cell r="D1104" t="str">
            <v>ASTM</v>
          </cell>
        </row>
        <row r="1105">
          <cell r="B1105">
            <v>8323</v>
          </cell>
          <cell r="D1105" t="str">
            <v>HACH</v>
          </cell>
        </row>
        <row r="1106">
          <cell r="B1106" t="str">
            <v>D3269(ISE)</v>
          </cell>
          <cell r="D1106" t="str">
            <v>ASTM</v>
          </cell>
        </row>
        <row r="1107">
          <cell r="B1107" t="str">
            <v>D3269(SPEC)</v>
          </cell>
          <cell r="D1107" t="str">
            <v>ASTM</v>
          </cell>
        </row>
        <row r="1108">
          <cell r="B1108" t="str">
            <v>D3269(TITR)</v>
          </cell>
          <cell r="D1108" t="str">
            <v>ASTM</v>
          </cell>
        </row>
        <row r="1109">
          <cell r="B1109" t="str">
            <v>D3270</v>
          </cell>
          <cell r="D1109" t="str">
            <v>ASTM</v>
          </cell>
        </row>
        <row r="1110">
          <cell r="B1110" t="str">
            <v>D3266</v>
          </cell>
          <cell r="D1110" t="str">
            <v>ASTM</v>
          </cell>
        </row>
        <row r="1111">
          <cell r="B1111" t="str">
            <v>D3267</v>
          </cell>
          <cell r="D1111" t="str">
            <v>ASTM</v>
          </cell>
        </row>
        <row r="1112">
          <cell r="B1112" t="str">
            <v>D3268</v>
          </cell>
          <cell r="D1112" t="str">
            <v>ASTM</v>
          </cell>
        </row>
        <row r="1113">
          <cell r="B1113" t="str">
            <v>D4765</v>
          </cell>
          <cell r="D1113" t="str">
            <v>ASTM</v>
          </cell>
        </row>
        <row r="1114">
          <cell r="B1114">
            <v>7906</v>
          </cell>
          <cell r="D1114" t="str">
            <v>NIOSH</v>
          </cell>
        </row>
        <row r="1115">
          <cell r="B1115">
            <v>7902</v>
          </cell>
          <cell r="D1115" t="str">
            <v>NIOSH</v>
          </cell>
        </row>
        <row r="1116">
          <cell r="B1116">
            <v>1006</v>
          </cell>
          <cell r="D1116" t="str">
            <v>NIOSH</v>
          </cell>
        </row>
        <row r="1117">
          <cell r="B1117" t="str">
            <v>PMD-FOL</v>
          </cell>
          <cell r="D1117" t="str">
            <v>USEPA</v>
          </cell>
        </row>
        <row r="1118">
          <cell r="B1118" t="str">
            <v>PMD-FON</v>
          </cell>
          <cell r="D1118" t="str">
            <v>USEPA</v>
          </cell>
        </row>
        <row r="1119">
          <cell r="B1119" t="str">
            <v>IP-6A</v>
          </cell>
          <cell r="D1119" t="str">
            <v>USEPA</v>
          </cell>
        </row>
        <row r="1120">
          <cell r="B1120" t="str">
            <v>D5014</v>
          </cell>
          <cell r="D1120" t="str">
            <v>ASTM</v>
          </cell>
        </row>
        <row r="1121">
          <cell r="B1121">
            <v>2541</v>
          </cell>
          <cell r="D1121" t="str">
            <v>NIOSH</v>
          </cell>
        </row>
        <row r="1122">
          <cell r="B1122">
            <v>3500</v>
          </cell>
          <cell r="D1122" t="str">
            <v>NIOSH</v>
          </cell>
        </row>
        <row r="1123">
          <cell r="B1123" t="str">
            <v>IP-6B</v>
          </cell>
          <cell r="D1123" t="str">
            <v>USEPA</v>
          </cell>
        </row>
        <row r="1124">
          <cell r="B1124" t="str">
            <v>IP-6C</v>
          </cell>
          <cell r="D1124" t="str">
            <v>USEPA</v>
          </cell>
        </row>
        <row r="1125">
          <cell r="B1125">
            <v>8520</v>
          </cell>
          <cell r="D1125" t="str">
            <v>USEPA</v>
          </cell>
        </row>
        <row r="1126">
          <cell r="B1126" t="str">
            <v>TO-11</v>
          </cell>
          <cell r="D1126" t="str">
            <v>USEPA</v>
          </cell>
        </row>
        <row r="1127">
          <cell r="B1127" t="str">
            <v>6 (FORMALDEHYD)</v>
          </cell>
          <cell r="D1127" t="str">
            <v>USEPA</v>
          </cell>
        </row>
        <row r="1128">
          <cell r="B1128">
            <v>5700</v>
          </cell>
          <cell r="D1128" t="str">
            <v>NIOSH</v>
          </cell>
        </row>
        <row r="1129">
          <cell r="B1129">
            <v>2011</v>
          </cell>
          <cell r="D1129" t="str">
            <v>NIOSH</v>
          </cell>
        </row>
        <row r="1130">
          <cell r="B1130">
            <v>8021</v>
          </cell>
          <cell r="D1130" t="str">
            <v>HACH</v>
          </cell>
        </row>
        <row r="1131">
          <cell r="B1131">
            <v>8334</v>
          </cell>
          <cell r="D1131" t="str">
            <v>HACH</v>
          </cell>
        </row>
        <row r="1132">
          <cell r="B1132" t="str">
            <v>D4282</v>
          </cell>
          <cell r="D1132" t="str">
            <v>ASTM</v>
          </cell>
        </row>
        <row r="1133">
          <cell r="B1133" t="str">
            <v>C-012-1</v>
          </cell>
          <cell r="D1133" t="str">
            <v>USEPA</v>
          </cell>
        </row>
        <row r="1134">
          <cell r="B1134">
            <v>2529</v>
          </cell>
          <cell r="D1134" t="str">
            <v>NIOSH</v>
          </cell>
        </row>
        <row r="1135">
          <cell r="B1135">
            <v>2505</v>
          </cell>
          <cell r="D1135" t="str">
            <v>NIOSH</v>
          </cell>
        </row>
        <row r="1136">
          <cell r="B1136">
            <v>901.1</v>
          </cell>
          <cell r="D1136" t="str">
            <v>USEPA</v>
          </cell>
        </row>
        <row r="1137">
          <cell r="B1137" t="str">
            <v>RI010</v>
          </cell>
          <cell r="D1137" t="str">
            <v>USDOE/ASD</v>
          </cell>
        </row>
        <row r="1138">
          <cell r="B1138" t="str">
            <v>1RM-15</v>
          </cell>
          <cell r="D1138" t="str">
            <v>ENV/CANADA</v>
          </cell>
        </row>
        <row r="1139">
          <cell r="B1139" t="str">
            <v>101A</v>
          </cell>
          <cell r="D1139" t="str">
            <v>USEPA</v>
          </cell>
        </row>
        <row r="1140">
          <cell r="B1140">
            <v>101</v>
          </cell>
          <cell r="D1140" t="str">
            <v>USEPA</v>
          </cell>
        </row>
        <row r="1141">
          <cell r="B1141">
            <v>18</v>
          </cell>
          <cell r="D1141" t="str">
            <v>USEPA</v>
          </cell>
        </row>
        <row r="1142">
          <cell r="B1142" t="str">
            <v>D4490</v>
          </cell>
          <cell r="D1142" t="str">
            <v>ASTM</v>
          </cell>
        </row>
        <row r="1143">
          <cell r="B1143">
            <v>2532</v>
          </cell>
          <cell r="D1143" t="str">
            <v>NIOSH</v>
          </cell>
        </row>
        <row r="1144">
          <cell r="B1144">
            <v>1608</v>
          </cell>
          <cell r="D1144" t="str">
            <v>NIOSH</v>
          </cell>
        </row>
        <row r="1145">
          <cell r="B1145">
            <v>963.23</v>
          </cell>
          <cell r="D1145" t="str">
            <v>AOAC</v>
          </cell>
        </row>
        <row r="1146">
          <cell r="B1146">
            <v>991.08</v>
          </cell>
          <cell r="D1146" t="str">
            <v>AOAC</v>
          </cell>
        </row>
        <row r="1147">
          <cell r="B1147" t="str">
            <v>PMD-GLP</v>
          </cell>
          <cell r="D1147" t="str">
            <v>USEPA</v>
          </cell>
        </row>
        <row r="1148">
          <cell r="B1148" t="str">
            <v>6651-B</v>
          </cell>
          <cell r="D1148" t="str">
            <v>APHA</v>
          </cell>
        </row>
        <row r="1149">
          <cell r="B1149">
            <v>547</v>
          </cell>
          <cell r="D1149" t="str">
            <v>USEPA</v>
          </cell>
        </row>
        <row r="1150">
          <cell r="B1150">
            <v>231.1</v>
          </cell>
          <cell r="D1150" t="str">
            <v>USEPA</v>
          </cell>
        </row>
        <row r="1151">
          <cell r="B1151">
            <v>231.2</v>
          </cell>
          <cell r="D1151" t="str">
            <v>USEPA</v>
          </cell>
        </row>
        <row r="1152">
          <cell r="B1152" t="str">
            <v>3500-AU</v>
          </cell>
          <cell r="D1152" t="str">
            <v>APHA</v>
          </cell>
        </row>
        <row r="1153">
          <cell r="B1153">
            <v>7010</v>
          </cell>
          <cell r="D1153" t="str">
            <v>USEPA</v>
          </cell>
        </row>
        <row r="1154">
          <cell r="B1154" t="str">
            <v>00-02</v>
          </cell>
          <cell r="D1154" t="str">
            <v>USEPA</v>
          </cell>
        </row>
        <row r="1155">
          <cell r="B1155">
            <v>9310</v>
          </cell>
          <cell r="D1155" t="str">
            <v>USEPA</v>
          </cell>
        </row>
        <row r="1156">
          <cell r="B1156" t="str">
            <v>RP710</v>
          </cell>
          <cell r="D1156" t="str">
            <v>USDOE/ASD</v>
          </cell>
        </row>
        <row r="1157">
          <cell r="B1157" t="str">
            <v>R-006-1</v>
          </cell>
          <cell r="D1157" t="str">
            <v>USEPA</v>
          </cell>
        </row>
        <row r="1158">
          <cell r="B1158" t="str">
            <v>00-01</v>
          </cell>
          <cell r="D1158" t="str">
            <v>USEPA</v>
          </cell>
        </row>
        <row r="1159">
          <cell r="B1159">
            <v>3</v>
          </cell>
          <cell r="D1159" t="str">
            <v>USEPA</v>
          </cell>
        </row>
        <row r="1160">
          <cell r="B1160">
            <v>900</v>
          </cell>
          <cell r="D1160" t="str">
            <v>USEPA</v>
          </cell>
        </row>
        <row r="1161">
          <cell r="B1161" t="str">
            <v>7110-B</v>
          </cell>
          <cell r="D1161" t="str">
            <v>APHA</v>
          </cell>
        </row>
        <row r="1162">
          <cell r="B1162" t="str">
            <v>7110-C</v>
          </cell>
          <cell r="D1162" t="str">
            <v>APHA</v>
          </cell>
        </row>
        <row r="1163">
          <cell r="B1163" t="str">
            <v>RP720</v>
          </cell>
          <cell r="D1163" t="str">
            <v>USDOE/ASD</v>
          </cell>
        </row>
        <row r="1164">
          <cell r="B1164" t="str">
            <v>R-007-1</v>
          </cell>
          <cell r="D1164" t="str">
            <v>USEPA</v>
          </cell>
        </row>
        <row r="1165">
          <cell r="B1165" t="str">
            <v>R-008-1</v>
          </cell>
          <cell r="D1165" t="str">
            <v>USEPA</v>
          </cell>
        </row>
        <row r="1166">
          <cell r="B1166" t="str">
            <v>R-002-1</v>
          </cell>
          <cell r="D1166" t="str">
            <v>USEPA</v>
          </cell>
        </row>
        <row r="1167">
          <cell r="B1167" t="str">
            <v>R-004-1</v>
          </cell>
          <cell r="D1167" t="str">
            <v>USEPA</v>
          </cell>
        </row>
        <row r="1168">
          <cell r="B1168" t="str">
            <v>R-005-1</v>
          </cell>
          <cell r="D1168" t="str">
            <v>USEPA</v>
          </cell>
        </row>
        <row r="1169">
          <cell r="B1169" t="str">
            <v>RP730</v>
          </cell>
          <cell r="D1169" t="str">
            <v>USDOE/ASD</v>
          </cell>
        </row>
        <row r="1170">
          <cell r="B1170" t="str">
            <v>RP725</v>
          </cell>
          <cell r="D1170" t="str">
            <v>USDOE/ASD</v>
          </cell>
        </row>
        <row r="1171">
          <cell r="B1171" t="str">
            <v>8021A(PID)</v>
          </cell>
          <cell r="D1171" t="str">
            <v>USEPA</v>
          </cell>
        </row>
        <row r="1172">
          <cell r="B1172">
            <v>552.20000000000005</v>
          </cell>
          <cell r="D1172" t="str">
            <v>USEPA</v>
          </cell>
        </row>
        <row r="1173">
          <cell r="B1173" t="str">
            <v>6233-B</v>
          </cell>
          <cell r="D1173" t="str">
            <v>APHA</v>
          </cell>
        </row>
        <row r="1174">
          <cell r="B1174">
            <v>552</v>
          </cell>
          <cell r="D1174" t="str">
            <v>USEPA</v>
          </cell>
        </row>
        <row r="1175">
          <cell r="B1175">
            <v>552.1</v>
          </cell>
          <cell r="D1175" t="str">
            <v>USEPA</v>
          </cell>
        </row>
        <row r="1176">
          <cell r="B1176">
            <v>8110</v>
          </cell>
          <cell r="D1176" t="str">
            <v>USEPA</v>
          </cell>
        </row>
        <row r="1177">
          <cell r="B1177" t="str">
            <v>8111(S)</v>
          </cell>
          <cell r="D1177" t="str">
            <v>USEPA</v>
          </cell>
        </row>
        <row r="1178">
          <cell r="B1178" t="str">
            <v>8111(W)</v>
          </cell>
          <cell r="D1178" t="str">
            <v>USEPA</v>
          </cell>
        </row>
        <row r="1179">
          <cell r="B1179">
            <v>611</v>
          </cell>
          <cell r="D1179" t="str">
            <v>USEPA</v>
          </cell>
        </row>
        <row r="1180">
          <cell r="B1180" t="str">
            <v>8021A(ELCD)</v>
          </cell>
          <cell r="D1180" t="str">
            <v>USEPA</v>
          </cell>
        </row>
        <row r="1181">
          <cell r="B1181">
            <v>1003</v>
          </cell>
          <cell r="D1181" t="str">
            <v>NIOSH</v>
          </cell>
        </row>
        <row r="1182">
          <cell r="B1182" t="str">
            <v>D3973</v>
          </cell>
          <cell r="D1182" t="str">
            <v>ASTM</v>
          </cell>
        </row>
        <row r="1183">
          <cell r="B1183" t="str">
            <v>VA-004-1</v>
          </cell>
          <cell r="D1183" t="str">
            <v>USEPA</v>
          </cell>
        </row>
        <row r="1184">
          <cell r="B1184" t="str">
            <v>VA-002-1</v>
          </cell>
          <cell r="D1184" t="str">
            <v>USEPA</v>
          </cell>
        </row>
        <row r="1185">
          <cell r="B1185" t="str">
            <v>VG-003-1</v>
          </cell>
          <cell r="D1185" t="str">
            <v>USEPA</v>
          </cell>
        </row>
        <row r="1186">
          <cell r="B1186" t="str">
            <v>VG-004-1</v>
          </cell>
          <cell r="D1186" t="str">
            <v>USEPA</v>
          </cell>
        </row>
        <row r="1187">
          <cell r="B1187" t="str">
            <v>VG-002-1</v>
          </cell>
          <cell r="D1187" t="str">
            <v>USEPA</v>
          </cell>
        </row>
        <row r="1188">
          <cell r="B1188" t="str">
            <v>VG-005-1</v>
          </cell>
          <cell r="D1188" t="str">
            <v>USEPA</v>
          </cell>
        </row>
        <row r="1189">
          <cell r="B1189" t="str">
            <v>8010B</v>
          </cell>
          <cell r="D1189" t="str">
            <v>USEPA</v>
          </cell>
        </row>
        <row r="1190">
          <cell r="B1190" t="str">
            <v>2340B</v>
          </cell>
          <cell r="D1190" t="str">
            <v>APHA</v>
          </cell>
        </row>
        <row r="1191">
          <cell r="B1191" t="str">
            <v>D1126</v>
          </cell>
          <cell r="D1191" t="str">
            <v>ASTM</v>
          </cell>
        </row>
        <row r="1192">
          <cell r="B1192">
            <v>973.52</v>
          </cell>
          <cell r="D1192" t="str">
            <v>AOAC</v>
          </cell>
        </row>
        <row r="1193">
          <cell r="B1193" t="str">
            <v>HERL_002</v>
          </cell>
          <cell r="D1193" t="str">
            <v>USEPA</v>
          </cell>
        </row>
        <row r="1194">
          <cell r="B1194">
            <v>3810</v>
          </cell>
          <cell r="D1194" t="str">
            <v>USEPA</v>
          </cell>
        </row>
        <row r="1195">
          <cell r="B1195">
            <v>960.1</v>
          </cell>
          <cell r="D1195" t="str">
            <v>AOAC</v>
          </cell>
        </row>
        <row r="1196">
          <cell r="B1196">
            <v>8241</v>
          </cell>
          <cell r="D1196" t="str">
            <v>HACH</v>
          </cell>
        </row>
        <row r="1197">
          <cell r="B1197" t="str">
            <v>9215-D</v>
          </cell>
          <cell r="D1197" t="str">
            <v>APHA</v>
          </cell>
        </row>
        <row r="1198">
          <cell r="B1198" t="str">
            <v>9215-B</v>
          </cell>
          <cell r="D1198" t="str">
            <v>APHA</v>
          </cell>
        </row>
        <row r="1199">
          <cell r="B1199" t="str">
            <v>9215-C</v>
          </cell>
          <cell r="D1199" t="str">
            <v>APHA</v>
          </cell>
        </row>
        <row r="1200">
          <cell r="B1200">
            <v>2518</v>
          </cell>
          <cell r="D1200" t="str">
            <v>NIOSH</v>
          </cell>
        </row>
        <row r="1201">
          <cell r="B1201">
            <v>980.22</v>
          </cell>
          <cell r="D1201" t="str">
            <v>AOAC</v>
          </cell>
        </row>
        <row r="1202">
          <cell r="B1202">
            <v>977.19</v>
          </cell>
          <cell r="D1202" t="str">
            <v>AOAC</v>
          </cell>
        </row>
        <row r="1203">
          <cell r="B1203">
            <v>2543</v>
          </cell>
          <cell r="D1203" t="str">
            <v>NIOSH</v>
          </cell>
        </row>
        <row r="1204">
          <cell r="B1204">
            <v>604.1</v>
          </cell>
          <cell r="D1204" t="str">
            <v>USEPA</v>
          </cell>
        </row>
        <row r="1205">
          <cell r="B1205" t="str">
            <v>PMD-HXE</v>
          </cell>
          <cell r="D1205" t="str">
            <v>USEPA</v>
          </cell>
        </row>
        <row r="1206">
          <cell r="B1206">
            <v>3820</v>
          </cell>
          <cell r="D1206" t="str">
            <v>USEPA</v>
          </cell>
        </row>
        <row r="1207">
          <cell r="B1207" t="str">
            <v>I-003-1</v>
          </cell>
          <cell r="D1207" t="str">
            <v>USEPA</v>
          </cell>
        </row>
        <row r="1208">
          <cell r="B1208" t="str">
            <v>7196A</v>
          </cell>
          <cell r="D1208" t="str">
            <v>USEPA</v>
          </cell>
        </row>
        <row r="1209">
          <cell r="B1209">
            <v>7195</v>
          </cell>
          <cell r="D1209" t="str">
            <v>USEPA</v>
          </cell>
        </row>
        <row r="1210">
          <cell r="B1210" t="str">
            <v>I1230</v>
          </cell>
          <cell r="D1210" t="str">
            <v>USDOI/USGS</v>
          </cell>
        </row>
        <row r="1211">
          <cell r="B1211">
            <v>218.4</v>
          </cell>
          <cell r="D1211" t="str">
            <v>USEPA</v>
          </cell>
        </row>
        <row r="1212">
          <cell r="B1212">
            <v>7197</v>
          </cell>
          <cell r="D1212" t="str">
            <v>USEPA</v>
          </cell>
        </row>
        <row r="1213">
          <cell r="B1213">
            <v>218.5</v>
          </cell>
          <cell r="D1213" t="str">
            <v>USEPA</v>
          </cell>
        </row>
        <row r="1214">
          <cell r="B1214">
            <v>218.6</v>
          </cell>
          <cell r="D1214" t="str">
            <v>USEPA</v>
          </cell>
        </row>
        <row r="1215">
          <cell r="B1215">
            <v>7604</v>
          </cell>
          <cell r="D1215" t="str">
            <v>NIOSH</v>
          </cell>
        </row>
        <row r="1216">
          <cell r="B1216">
            <v>7198</v>
          </cell>
          <cell r="D1216" t="str">
            <v>USEPA</v>
          </cell>
        </row>
        <row r="1217">
          <cell r="B1217">
            <v>7600</v>
          </cell>
          <cell r="D1217" t="str">
            <v>NIOSH</v>
          </cell>
        </row>
        <row r="1218">
          <cell r="B1218">
            <v>1636</v>
          </cell>
          <cell r="D1218" t="str">
            <v>USEPA</v>
          </cell>
        </row>
        <row r="1219">
          <cell r="B1219">
            <v>61</v>
          </cell>
          <cell r="D1219" t="str">
            <v>USEPA</v>
          </cell>
        </row>
        <row r="1220">
          <cell r="B1220" t="str">
            <v>OSW-B</v>
          </cell>
          <cell r="D1220" t="str">
            <v>USEPA</v>
          </cell>
        </row>
        <row r="1221">
          <cell r="B1221">
            <v>8023</v>
          </cell>
          <cell r="D1221" t="str">
            <v>HACH</v>
          </cell>
        </row>
        <row r="1222">
          <cell r="B1222" t="str">
            <v>I1232</v>
          </cell>
          <cell r="D1222" t="str">
            <v>USDOI/USGS</v>
          </cell>
        </row>
        <row r="1223">
          <cell r="B1223">
            <v>7199</v>
          </cell>
          <cell r="D1223" t="str">
            <v>USEPA</v>
          </cell>
        </row>
        <row r="1224">
          <cell r="B1224" t="str">
            <v>PMD-HXO(GC)</v>
          </cell>
          <cell r="D1224" t="str">
            <v>USEPA</v>
          </cell>
        </row>
        <row r="1225">
          <cell r="B1225" t="str">
            <v>PMD-HXO(LC)</v>
          </cell>
          <cell r="D1225" t="str">
            <v>USEPA</v>
          </cell>
        </row>
        <row r="1226">
          <cell r="B1226" t="str">
            <v>D888(A)</v>
          </cell>
          <cell r="D1226" t="str">
            <v>ASTM</v>
          </cell>
        </row>
        <row r="1227">
          <cell r="B1227" t="str">
            <v>D3649</v>
          </cell>
          <cell r="D1227" t="str">
            <v>ASTM</v>
          </cell>
        </row>
        <row r="1228">
          <cell r="B1228" t="str">
            <v>TO-2</v>
          </cell>
          <cell r="D1228" t="str">
            <v>USEPA</v>
          </cell>
        </row>
        <row r="1229">
          <cell r="B1229">
            <v>8300</v>
          </cell>
          <cell r="D1229" t="str">
            <v>NIOSH</v>
          </cell>
        </row>
        <row r="1230">
          <cell r="B1230">
            <v>8301</v>
          </cell>
          <cell r="D1230" t="str">
            <v>NIOSH</v>
          </cell>
        </row>
        <row r="1231">
          <cell r="B1231" t="str">
            <v>D5084</v>
          </cell>
          <cell r="D1231" t="str">
            <v>ASTM</v>
          </cell>
        </row>
        <row r="1232">
          <cell r="B1232">
            <v>3503</v>
          </cell>
          <cell r="D1232" t="str">
            <v>NIOSH</v>
          </cell>
        </row>
        <row r="1233">
          <cell r="B1233" t="str">
            <v>D1385</v>
          </cell>
          <cell r="D1233" t="str">
            <v>ASTM</v>
          </cell>
        </row>
        <row r="1234">
          <cell r="B1234" t="str">
            <v>206.3_M</v>
          </cell>
          <cell r="D1234" t="str">
            <v>USEPA</v>
          </cell>
        </row>
        <row r="1235">
          <cell r="B1235" t="str">
            <v>200.62(C)</v>
          </cell>
          <cell r="D1235" t="str">
            <v>USEPA</v>
          </cell>
        </row>
        <row r="1236">
          <cell r="B1236" t="str">
            <v>5520-F</v>
          </cell>
          <cell r="D1236" t="str">
            <v>APHA</v>
          </cell>
        </row>
        <row r="1237">
          <cell r="B1237" t="str">
            <v>50APP-E</v>
          </cell>
          <cell r="D1237" t="str">
            <v>USEPA</v>
          </cell>
        </row>
        <row r="1238">
          <cell r="B1238">
            <v>1500</v>
          </cell>
          <cell r="D1238" t="str">
            <v>NIOSH</v>
          </cell>
        </row>
        <row r="1239">
          <cell r="B1239" t="str">
            <v>1RM-1</v>
          </cell>
          <cell r="D1239" t="str">
            <v>ENV/CANADA</v>
          </cell>
        </row>
        <row r="1240">
          <cell r="B1240">
            <v>26</v>
          </cell>
          <cell r="D1240" t="str">
            <v>USEPA</v>
          </cell>
        </row>
        <row r="1241">
          <cell r="B1241">
            <v>6010</v>
          </cell>
          <cell r="D1241" t="str">
            <v>NIOSH</v>
          </cell>
        </row>
        <row r="1242">
          <cell r="B1242" t="str">
            <v>INTERIM1</v>
          </cell>
          <cell r="D1242" t="str">
            <v>USEPA</v>
          </cell>
        </row>
        <row r="1243">
          <cell r="B1243" t="str">
            <v>26A</v>
          </cell>
          <cell r="D1243" t="str">
            <v>USEPA</v>
          </cell>
        </row>
        <row r="1244">
          <cell r="B1244" t="str">
            <v>1SRM-1</v>
          </cell>
          <cell r="D1244" t="str">
            <v>ENV/CANADA</v>
          </cell>
        </row>
        <row r="1245">
          <cell r="B1245">
            <v>6013</v>
          </cell>
          <cell r="D1245" t="str">
            <v>NIOSH</v>
          </cell>
        </row>
        <row r="1246">
          <cell r="B1246" t="str">
            <v>D4913</v>
          </cell>
          <cell r="D1246" t="str">
            <v>ASTM</v>
          </cell>
        </row>
        <row r="1247">
          <cell r="B1247" t="str">
            <v>D4323</v>
          </cell>
          <cell r="D1247" t="str">
            <v>ASTM</v>
          </cell>
        </row>
        <row r="1248">
          <cell r="B1248" t="str">
            <v>INTERIM2</v>
          </cell>
          <cell r="D1248" t="str">
            <v>USEPA</v>
          </cell>
        </row>
        <row r="1249">
          <cell r="B1249">
            <v>15</v>
          </cell>
          <cell r="D1249" t="str">
            <v>USEPA</v>
          </cell>
        </row>
        <row r="1250">
          <cell r="B1250" t="str">
            <v>I2602</v>
          </cell>
          <cell r="D1250" t="str">
            <v>USDOI/USGS</v>
          </cell>
        </row>
        <row r="1251">
          <cell r="B1251">
            <v>5004</v>
          </cell>
          <cell r="D1251" t="str">
            <v>NIOSH</v>
          </cell>
        </row>
        <row r="1252">
          <cell r="B1252" t="str">
            <v>D514</v>
          </cell>
          <cell r="D1252" t="str">
            <v>ASTM</v>
          </cell>
        </row>
        <row r="1253">
          <cell r="B1253" t="str">
            <v>6010A</v>
          </cell>
          <cell r="D1253" t="str">
            <v>USEPA</v>
          </cell>
        </row>
        <row r="1254">
          <cell r="B1254" t="str">
            <v>MM210</v>
          </cell>
          <cell r="D1254" t="str">
            <v>USDOE/ASD</v>
          </cell>
        </row>
        <row r="1255">
          <cell r="B1255" t="str">
            <v>MM800</v>
          </cell>
          <cell r="D1255" t="str">
            <v>USDOE/ASD</v>
          </cell>
        </row>
        <row r="1256">
          <cell r="B1256" t="str">
            <v>MM100</v>
          </cell>
          <cell r="D1256" t="str">
            <v>USDOE/ASD</v>
          </cell>
        </row>
        <row r="1257">
          <cell r="B1257" t="str">
            <v>200.7_M</v>
          </cell>
          <cell r="D1257" t="str">
            <v>USEPA</v>
          </cell>
        </row>
        <row r="1258">
          <cell r="B1258" t="str">
            <v>D4478(A)</v>
          </cell>
          <cell r="D1258" t="str">
            <v>ASTM</v>
          </cell>
        </row>
        <row r="1259">
          <cell r="B1259" t="str">
            <v>9711-B</v>
          </cell>
          <cell r="D1259" t="str">
            <v>APHA</v>
          </cell>
        </row>
        <row r="1260">
          <cell r="B1260">
            <v>9057</v>
          </cell>
          <cell r="D1260" t="str">
            <v>USEPA</v>
          </cell>
        </row>
        <row r="1261">
          <cell r="B1261" t="str">
            <v>D4254</v>
          </cell>
          <cell r="D1261" t="str">
            <v>ASTM</v>
          </cell>
        </row>
        <row r="1262">
          <cell r="B1262" t="str">
            <v>PMD-INB</v>
          </cell>
          <cell r="D1262" t="str">
            <v>USEPA</v>
          </cell>
        </row>
        <row r="1263">
          <cell r="B1263" t="str">
            <v>200.10_M</v>
          </cell>
          <cell r="D1263" t="str">
            <v>USEPA</v>
          </cell>
        </row>
        <row r="1264">
          <cell r="B1264" t="str">
            <v>ICP-AES</v>
          </cell>
          <cell r="D1264" t="str">
            <v>USEPA</v>
          </cell>
        </row>
        <row r="1265">
          <cell r="B1265" t="str">
            <v>6010C</v>
          </cell>
          <cell r="D1265" t="str">
            <v>USEPA</v>
          </cell>
        </row>
        <row r="1266">
          <cell r="B1266">
            <v>6020</v>
          </cell>
          <cell r="D1266" t="str">
            <v>USEPA</v>
          </cell>
        </row>
        <row r="1267">
          <cell r="B1267" t="str">
            <v>6020_M</v>
          </cell>
          <cell r="D1267" t="str">
            <v>USEPA</v>
          </cell>
        </row>
        <row r="1268">
          <cell r="B1268" t="str">
            <v>6010B</v>
          </cell>
          <cell r="D1268" t="str">
            <v>USEPA</v>
          </cell>
        </row>
        <row r="1269">
          <cell r="B1269" t="str">
            <v>HERL_030</v>
          </cell>
          <cell r="D1269" t="str">
            <v>USEPA</v>
          </cell>
        </row>
        <row r="1270">
          <cell r="B1270" t="str">
            <v>4500-N-B</v>
          </cell>
          <cell r="D1270" t="str">
            <v>APHA_SM21ED</v>
          </cell>
        </row>
        <row r="1271">
          <cell r="B1271" t="str">
            <v>4500-N-B</v>
          </cell>
          <cell r="D1271" t="str">
            <v>TCEQMAIN</v>
          </cell>
        </row>
        <row r="1272">
          <cell r="B1272" t="str">
            <v>EPA_CLP_INOR</v>
          </cell>
          <cell r="D1272" t="str">
            <v>USEPA</v>
          </cell>
        </row>
        <row r="1273">
          <cell r="B1273">
            <v>920.13</v>
          </cell>
          <cell r="D1273" t="str">
            <v>AOAC</v>
          </cell>
        </row>
        <row r="1274">
          <cell r="B1274" t="str">
            <v>300(A)</v>
          </cell>
          <cell r="D1274" t="str">
            <v>USEPA</v>
          </cell>
        </row>
        <row r="1275">
          <cell r="B1275" t="str">
            <v>300(B)</v>
          </cell>
          <cell r="D1275" t="str">
            <v>USEPA</v>
          </cell>
        </row>
        <row r="1276">
          <cell r="B1276">
            <v>993.3</v>
          </cell>
          <cell r="D1276" t="str">
            <v>AOAC</v>
          </cell>
        </row>
        <row r="1277">
          <cell r="B1277" t="str">
            <v>PMD-AS(TIT3)</v>
          </cell>
          <cell r="D1277" t="str">
            <v>USEPA</v>
          </cell>
        </row>
        <row r="1278">
          <cell r="B1278">
            <v>1632</v>
          </cell>
          <cell r="D1278" t="str">
            <v>USEPA</v>
          </cell>
        </row>
        <row r="1279">
          <cell r="B1279" t="str">
            <v>12 (ATM PB)</v>
          </cell>
          <cell r="D1279" t="str">
            <v>USEPA</v>
          </cell>
        </row>
        <row r="1280">
          <cell r="B1280" t="str">
            <v>HERL_025</v>
          </cell>
          <cell r="D1280" t="str">
            <v>USEPA</v>
          </cell>
        </row>
        <row r="1281">
          <cell r="B1281" t="str">
            <v>HERL_024</v>
          </cell>
          <cell r="D1281" t="str">
            <v>USEPA</v>
          </cell>
        </row>
        <row r="1282">
          <cell r="B1282" t="str">
            <v>IP-1A-C</v>
          </cell>
          <cell r="D1282" t="str">
            <v>USEPA</v>
          </cell>
        </row>
        <row r="1283">
          <cell r="B1283">
            <v>445</v>
          </cell>
          <cell r="D1283" t="str">
            <v>USEPA</v>
          </cell>
        </row>
        <row r="1284">
          <cell r="B1284" t="str">
            <v>D3869(A)</v>
          </cell>
          <cell r="D1284" t="str">
            <v>ASTM</v>
          </cell>
        </row>
        <row r="1285">
          <cell r="B1285" t="str">
            <v>D3869(B)</v>
          </cell>
          <cell r="D1285" t="str">
            <v>ASTM</v>
          </cell>
        </row>
        <row r="1286">
          <cell r="B1286" t="str">
            <v>D3869(C)</v>
          </cell>
          <cell r="D1286" t="str">
            <v>ASTM</v>
          </cell>
        </row>
        <row r="1287">
          <cell r="B1287" t="str">
            <v>I1371</v>
          </cell>
          <cell r="D1287" t="str">
            <v>USDOI/USGS</v>
          </cell>
        </row>
        <row r="1288">
          <cell r="B1288" t="str">
            <v>4500-I-(C)</v>
          </cell>
          <cell r="D1288" t="str">
            <v>APHA</v>
          </cell>
        </row>
        <row r="1289">
          <cell r="B1289" t="str">
            <v>4500-I-(B)</v>
          </cell>
          <cell r="D1289" t="str">
            <v>APHA</v>
          </cell>
        </row>
        <row r="1290">
          <cell r="B1290">
            <v>345.1</v>
          </cell>
          <cell r="D1290" t="str">
            <v>USEPA</v>
          </cell>
        </row>
        <row r="1291">
          <cell r="B1291" t="str">
            <v>I1370</v>
          </cell>
          <cell r="D1291" t="str">
            <v>USDOI/USGS</v>
          </cell>
        </row>
        <row r="1292">
          <cell r="B1292">
            <v>6005</v>
          </cell>
          <cell r="D1292" t="str">
            <v>NIOSH</v>
          </cell>
        </row>
        <row r="1293">
          <cell r="B1293" t="str">
            <v>4500-I-B</v>
          </cell>
          <cell r="D1293" t="str">
            <v>APHA</v>
          </cell>
        </row>
        <row r="1294">
          <cell r="B1294" t="str">
            <v>4500-I-C</v>
          </cell>
          <cell r="D1294" t="str">
            <v>APHA</v>
          </cell>
        </row>
        <row r="1295">
          <cell r="B1295" t="str">
            <v>RP230</v>
          </cell>
          <cell r="D1295" t="str">
            <v>USDOE/ASD</v>
          </cell>
        </row>
        <row r="1296">
          <cell r="B1296" t="str">
            <v>I-01</v>
          </cell>
          <cell r="D1296" t="str">
            <v>USEPA</v>
          </cell>
        </row>
        <row r="1297">
          <cell r="B1297" t="str">
            <v>I-01</v>
          </cell>
          <cell r="D1297" t="str">
            <v>USDOE/EML</v>
          </cell>
        </row>
        <row r="1298">
          <cell r="B1298" t="str">
            <v>I-02</v>
          </cell>
          <cell r="D1298" t="str">
            <v>USEPA</v>
          </cell>
        </row>
        <row r="1299">
          <cell r="B1299">
            <v>973.67</v>
          </cell>
          <cell r="D1299" t="str">
            <v>AOAC</v>
          </cell>
        </row>
        <row r="1300">
          <cell r="B1300">
            <v>235.1</v>
          </cell>
          <cell r="D1300" t="str">
            <v>USEPA</v>
          </cell>
        </row>
        <row r="1301">
          <cell r="B1301">
            <v>235.2</v>
          </cell>
          <cell r="D1301" t="str">
            <v>USEPA</v>
          </cell>
        </row>
        <row r="1302">
          <cell r="B1302" t="str">
            <v>3500-IR</v>
          </cell>
          <cell r="D1302" t="str">
            <v>APHA</v>
          </cell>
        </row>
        <row r="1303">
          <cell r="B1303" t="str">
            <v>D932</v>
          </cell>
          <cell r="D1303" t="str">
            <v>ASTM</v>
          </cell>
        </row>
        <row r="1304">
          <cell r="B1304">
            <v>236.1</v>
          </cell>
          <cell r="D1304" t="str">
            <v>USEPA</v>
          </cell>
        </row>
        <row r="1305">
          <cell r="B1305" t="str">
            <v>236.1_M</v>
          </cell>
          <cell r="D1305" t="str">
            <v>USEPA</v>
          </cell>
        </row>
        <row r="1306">
          <cell r="B1306">
            <v>7380</v>
          </cell>
          <cell r="D1306" t="str">
            <v>USEPA</v>
          </cell>
        </row>
        <row r="1307">
          <cell r="B1307">
            <v>236.2</v>
          </cell>
          <cell r="D1307" t="str">
            <v>USEPA</v>
          </cell>
        </row>
        <row r="1308">
          <cell r="B1308" t="str">
            <v>236.2_M</v>
          </cell>
          <cell r="D1308" t="str">
            <v>USEPA</v>
          </cell>
        </row>
        <row r="1309">
          <cell r="B1309">
            <v>7381</v>
          </cell>
          <cell r="D1309" t="str">
            <v>USEPA</v>
          </cell>
        </row>
        <row r="1310">
          <cell r="B1310" t="str">
            <v>I5381</v>
          </cell>
          <cell r="D1310" t="str">
            <v>USDOI/USGS</v>
          </cell>
        </row>
        <row r="1311">
          <cell r="B1311" t="str">
            <v>920.197(A)</v>
          </cell>
          <cell r="D1311" t="str">
            <v>AOAC</v>
          </cell>
        </row>
        <row r="1312">
          <cell r="B1312" t="str">
            <v>920.197(B)</v>
          </cell>
          <cell r="D1312" t="str">
            <v>AOAC</v>
          </cell>
        </row>
        <row r="1313">
          <cell r="B1313" t="str">
            <v>D1068(B)</v>
          </cell>
          <cell r="D1313" t="str">
            <v>ASTM</v>
          </cell>
        </row>
        <row r="1314">
          <cell r="B1314" t="str">
            <v>3500-FE(D)</v>
          </cell>
          <cell r="D1314" t="str">
            <v>APHA</v>
          </cell>
        </row>
        <row r="1315">
          <cell r="B1315" t="str">
            <v>I1381</v>
          </cell>
          <cell r="D1315" t="str">
            <v>USDOI/USGS</v>
          </cell>
        </row>
        <row r="1316">
          <cell r="B1316" t="str">
            <v>I3381</v>
          </cell>
          <cell r="D1316" t="str">
            <v>USDOI/USGS</v>
          </cell>
        </row>
        <row r="1317">
          <cell r="B1317" t="str">
            <v>I7381</v>
          </cell>
          <cell r="D1317" t="str">
            <v>USDOI/USGS</v>
          </cell>
        </row>
        <row r="1318">
          <cell r="B1318" t="str">
            <v>3500-FE(B)</v>
          </cell>
          <cell r="D1318" t="str">
            <v>APHA</v>
          </cell>
        </row>
        <row r="1319">
          <cell r="B1319" t="str">
            <v>3500-FE(C)</v>
          </cell>
          <cell r="D1319" t="str">
            <v>APHA</v>
          </cell>
        </row>
        <row r="1320">
          <cell r="B1320" t="str">
            <v>D1068(A)</v>
          </cell>
          <cell r="D1320" t="str">
            <v>ASTM</v>
          </cell>
        </row>
        <row r="1321">
          <cell r="B1321" t="str">
            <v>D1068(C)</v>
          </cell>
          <cell r="D1321" t="str">
            <v>ASTM</v>
          </cell>
        </row>
        <row r="1322">
          <cell r="B1322" t="str">
            <v>D1068(D)</v>
          </cell>
          <cell r="D1322" t="str">
            <v>ASTM</v>
          </cell>
        </row>
        <row r="1323">
          <cell r="B1323" t="str">
            <v>FE-01</v>
          </cell>
          <cell r="D1323" t="str">
            <v>USEPA</v>
          </cell>
        </row>
        <row r="1324">
          <cell r="B1324" t="str">
            <v>D5392</v>
          </cell>
          <cell r="D1324" t="str">
            <v>ASTM</v>
          </cell>
        </row>
        <row r="1325">
          <cell r="B1325" t="str">
            <v>D5259</v>
          </cell>
          <cell r="D1325" t="str">
            <v>ASTM</v>
          </cell>
        </row>
        <row r="1326">
          <cell r="B1326" t="str">
            <v>RS551</v>
          </cell>
          <cell r="D1326" t="str">
            <v>USDOE/ASD</v>
          </cell>
        </row>
        <row r="1327">
          <cell r="B1327">
            <v>2508</v>
          </cell>
          <cell r="D1327" t="str">
            <v>NIOSH</v>
          </cell>
        </row>
        <row r="1328">
          <cell r="B1328">
            <v>1454</v>
          </cell>
          <cell r="D1328" t="str">
            <v>NIOSH</v>
          </cell>
        </row>
        <row r="1329">
          <cell r="B1329">
            <v>1618</v>
          </cell>
          <cell r="D1329" t="str">
            <v>NIOSH</v>
          </cell>
        </row>
        <row r="1330">
          <cell r="B1330">
            <v>1620</v>
          </cell>
          <cell r="D1330" t="str">
            <v>NIOSH</v>
          </cell>
        </row>
        <row r="1331">
          <cell r="B1331">
            <v>11</v>
          </cell>
          <cell r="D1331" t="str">
            <v>USEPA</v>
          </cell>
        </row>
        <row r="1332">
          <cell r="B1332" t="str">
            <v>12 (ISOTOPES)</v>
          </cell>
          <cell r="D1332" t="str">
            <v>USEPA</v>
          </cell>
        </row>
        <row r="1333">
          <cell r="B1333" t="str">
            <v>U-02</v>
          </cell>
          <cell r="D1333" t="str">
            <v>USDOE/EML</v>
          </cell>
        </row>
        <row r="1334">
          <cell r="B1334" t="str">
            <v>U-03</v>
          </cell>
          <cell r="D1334" t="str">
            <v>USDOE/EML</v>
          </cell>
        </row>
        <row r="1335">
          <cell r="B1335" t="str">
            <v>SE-01</v>
          </cell>
          <cell r="D1335" t="str">
            <v>USDOE/EML</v>
          </cell>
        </row>
        <row r="1336">
          <cell r="B1336" t="str">
            <v>PMD-KAR(LC)</v>
          </cell>
          <cell r="D1336" t="str">
            <v>USEPA</v>
          </cell>
        </row>
        <row r="1337">
          <cell r="B1337" t="str">
            <v>PMD-KAR(IR)</v>
          </cell>
          <cell r="D1337" t="str">
            <v>USEPA</v>
          </cell>
        </row>
        <row r="1338">
          <cell r="B1338" t="str">
            <v>KELADA-01</v>
          </cell>
          <cell r="D1338" t="str">
            <v>USEPA</v>
          </cell>
        </row>
        <row r="1339">
          <cell r="B1339">
            <v>5508</v>
          </cell>
          <cell r="D1339" t="str">
            <v>NIOSH</v>
          </cell>
        </row>
        <row r="1340">
          <cell r="B1340" t="str">
            <v>HERL_009</v>
          </cell>
          <cell r="D1340" t="str">
            <v>USEPA</v>
          </cell>
        </row>
        <row r="1341">
          <cell r="B1341">
            <v>1300</v>
          </cell>
          <cell r="D1341" t="str">
            <v>NIOSH</v>
          </cell>
        </row>
        <row r="1342">
          <cell r="B1342">
            <v>1301</v>
          </cell>
          <cell r="D1342" t="str">
            <v>NIOSH</v>
          </cell>
        </row>
        <row r="1343">
          <cell r="B1343" t="str">
            <v>9222-F</v>
          </cell>
          <cell r="D1343" t="str">
            <v>APHA</v>
          </cell>
        </row>
        <row r="1344">
          <cell r="B1344" t="str">
            <v>202.62(D)</v>
          </cell>
          <cell r="D1344" t="str">
            <v>USEPA</v>
          </cell>
        </row>
        <row r="1345">
          <cell r="B1345">
            <v>13</v>
          </cell>
          <cell r="D1345" t="str">
            <v>USEPA</v>
          </cell>
        </row>
        <row r="1346">
          <cell r="B1346" t="str">
            <v>KR-01</v>
          </cell>
          <cell r="D1346" t="str">
            <v>USEPA</v>
          </cell>
        </row>
        <row r="1347">
          <cell r="B1347" t="str">
            <v>PMD-LTF(LC1)</v>
          </cell>
          <cell r="D1347" t="str">
            <v>USEPA</v>
          </cell>
        </row>
        <row r="1348">
          <cell r="B1348" t="str">
            <v>PMD-LTF(LC2)</v>
          </cell>
          <cell r="D1348" t="str">
            <v>USEPA</v>
          </cell>
        </row>
        <row r="1349">
          <cell r="B1349" t="str">
            <v>PMD-TFU</v>
          </cell>
          <cell r="D1349" t="str">
            <v>USEPA</v>
          </cell>
        </row>
        <row r="1350">
          <cell r="B1350" t="str">
            <v>1RM-7</v>
          </cell>
          <cell r="D1350" t="str">
            <v>ENV/CANADA</v>
          </cell>
        </row>
        <row r="1351">
          <cell r="B1351">
            <v>239.1</v>
          </cell>
          <cell r="D1351" t="str">
            <v>USEPA</v>
          </cell>
        </row>
        <row r="1352">
          <cell r="B1352" t="str">
            <v>239.1_M</v>
          </cell>
          <cell r="D1352" t="str">
            <v>USEPA</v>
          </cell>
        </row>
        <row r="1353">
          <cell r="B1353">
            <v>7420</v>
          </cell>
          <cell r="D1353" t="str">
            <v>USEPA</v>
          </cell>
        </row>
        <row r="1354">
          <cell r="B1354">
            <v>7082</v>
          </cell>
          <cell r="D1354" t="str">
            <v>NIOSH</v>
          </cell>
        </row>
        <row r="1355">
          <cell r="B1355">
            <v>239.2</v>
          </cell>
          <cell r="D1355" t="str">
            <v>USEPA</v>
          </cell>
        </row>
        <row r="1356">
          <cell r="B1356" t="str">
            <v>239.2_M</v>
          </cell>
          <cell r="D1356" t="str">
            <v>USEPA</v>
          </cell>
        </row>
        <row r="1357">
          <cell r="B1357">
            <v>7421</v>
          </cell>
          <cell r="D1357" t="str">
            <v>USEPA</v>
          </cell>
        </row>
        <row r="1358">
          <cell r="B1358">
            <v>7105</v>
          </cell>
          <cell r="D1358" t="str">
            <v>NIOSH</v>
          </cell>
        </row>
        <row r="1359">
          <cell r="B1359">
            <v>8003</v>
          </cell>
          <cell r="D1359" t="str">
            <v>NIOSH</v>
          </cell>
        </row>
        <row r="1360">
          <cell r="B1360" t="str">
            <v>I5399</v>
          </cell>
          <cell r="D1360" t="str">
            <v>USDOI/USGS</v>
          </cell>
        </row>
        <row r="1361">
          <cell r="B1361">
            <v>972.23</v>
          </cell>
          <cell r="D1361" t="str">
            <v>AOAC</v>
          </cell>
        </row>
        <row r="1362">
          <cell r="B1362">
            <v>972.24</v>
          </cell>
          <cell r="D1362" t="str">
            <v>AOAC</v>
          </cell>
        </row>
        <row r="1363">
          <cell r="B1363" t="str">
            <v>50APP-G</v>
          </cell>
          <cell r="D1363" t="str">
            <v>USEPA</v>
          </cell>
        </row>
        <row r="1364">
          <cell r="B1364">
            <v>2.8</v>
          </cell>
          <cell r="D1364" t="str">
            <v>USEPA</v>
          </cell>
        </row>
        <row r="1365">
          <cell r="B1365">
            <v>8033</v>
          </cell>
          <cell r="D1365" t="str">
            <v>HACH</v>
          </cell>
        </row>
        <row r="1366">
          <cell r="B1366" t="str">
            <v>D3559(B)</v>
          </cell>
          <cell r="D1366" t="str">
            <v>ASTM</v>
          </cell>
        </row>
        <row r="1367">
          <cell r="B1367" t="str">
            <v>I1400</v>
          </cell>
          <cell r="D1367" t="str">
            <v>USDOI/USGS</v>
          </cell>
        </row>
        <row r="1368">
          <cell r="B1368" t="str">
            <v>I3400</v>
          </cell>
          <cell r="D1368" t="str">
            <v>USDOI/USGS</v>
          </cell>
        </row>
        <row r="1369">
          <cell r="B1369" t="str">
            <v>I7400</v>
          </cell>
          <cell r="D1369" t="str">
            <v>USDOI/USGS</v>
          </cell>
        </row>
        <row r="1370">
          <cell r="B1370" t="str">
            <v>D3559(A)</v>
          </cell>
          <cell r="D1370" t="str">
            <v>ASTM</v>
          </cell>
        </row>
        <row r="1371">
          <cell r="B1371" t="str">
            <v>I1399</v>
          </cell>
          <cell r="D1371" t="str">
            <v>USDOI/USGS</v>
          </cell>
        </row>
        <row r="1372">
          <cell r="B1372" t="str">
            <v>I3399</v>
          </cell>
          <cell r="D1372" t="str">
            <v>USDOI/USGS</v>
          </cell>
        </row>
        <row r="1373">
          <cell r="B1373" t="str">
            <v>I7399</v>
          </cell>
          <cell r="D1373" t="str">
            <v>USDOI/USGS</v>
          </cell>
        </row>
        <row r="1374">
          <cell r="B1374" t="str">
            <v>3500-PB(B)</v>
          </cell>
          <cell r="D1374" t="str">
            <v>APHA</v>
          </cell>
        </row>
        <row r="1375">
          <cell r="B1375" t="str">
            <v>D3559(D)</v>
          </cell>
          <cell r="D1375" t="str">
            <v>ASTM</v>
          </cell>
        </row>
        <row r="1376">
          <cell r="B1376" t="str">
            <v>I1401</v>
          </cell>
          <cell r="D1376" t="str">
            <v>USDOI/USGS</v>
          </cell>
        </row>
        <row r="1377">
          <cell r="B1377" t="str">
            <v>3500-PB(C)</v>
          </cell>
          <cell r="D1377" t="str">
            <v>APHA</v>
          </cell>
        </row>
        <row r="1378">
          <cell r="B1378" t="str">
            <v>D3559(C)</v>
          </cell>
          <cell r="D1378" t="str">
            <v>ASTM</v>
          </cell>
        </row>
        <row r="1379">
          <cell r="B1379" t="str">
            <v>3500-PB(D)</v>
          </cell>
          <cell r="D1379" t="str">
            <v>APHA</v>
          </cell>
        </row>
        <row r="1380">
          <cell r="B1380">
            <v>7505</v>
          </cell>
          <cell r="D1380" t="str">
            <v>NIOSH</v>
          </cell>
        </row>
        <row r="1381">
          <cell r="B1381">
            <v>10216</v>
          </cell>
          <cell r="D1381" t="str">
            <v>HACH</v>
          </cell>
        </row>
        <row r="1382">
          <cell r="B1382" t="str">
            <v>R1130</v>
          </cell>
          <cell r="D1382" t="str">
            <v>USDOI/USGS</v>
          </cell>
        </row>
        <row r="1383">
          <cell r="B1383" t="str">
            <v>00-03</v>
          </cell>
          <cell r="D1383" t="str">
            <v>USEPA</v>
          </cell>
        </row>
        <row r="1384">
          <cell r="B1384" t="str">
            <v>PB-01(A)</v>
          </cell>
          <cell r="D1384" t="str">
            <v>USDOE/EML</v>
          </cell>
        </row>
        <row r="1385">
          <cell r="B1385" t="str">
            <v>PB-01(B)</v>
          </cell>
          <cell r="D1385" t="str">
            <v>USDOE/EML</v>
          </cell>
        </row>
        <row r="1386">
          <cell r="B1386" t="str">
            <v>PB-01(F)</v>
          </cell>
          <cell r="D1386" t="str">
            <v>USDOE/EML</v>
          </cell>
        </row>
        <row r="1387">
          <cell r="B1387" t="str">
            <v>PB-01(W)</v>
          </cell>
          <cell r="D1387" t="str">
            <v>USDOE/EML</v>
          </cell>
        </row>
        <row r="1388">
          <cell r="B1388" t="str">
            <v>PB-01</v>
          </cell>
          <cell r="D1388" t="str">
            <v>USEPA</v>
          </cell>
        </row>
        <row r="1389">
          <cell r="B1389" t="str">
            <v>PMD-LMG</v>
          </cell>
          <cell r="D1389" t="str">
            <v>USEPA</v>
          </cell>
        </row>
        <row r="1390">
          <cell r="B1390" t="str">
            <v>O3109</v>
          </cell>
          <cell r="D1390" t="str">
            <v>USDOI/USGS</v>
          </cell>
        </row>
        <row r="1391">
          <cell r="B1391">
            <v>920.34</v>
          </cell>
          <cell r="D1391" t="str">
            <v>AOAC</v>
          </cell>
        </row>
        <row r="1392">
          <cell r="B1392" t="str">
            <v>PMD-LIN</v>
          </cell>
          <cell r="D1392" t="str">
            <v>USEPA</v>
          </cell>
        </row>
        <row r="1393">
          <cell r="B1393" t="str">
            <v>PMD-LIU(LC)</v>
          </cell>
          <cell r="D1393" t="str">
            <v>USEPA</v>
          </cell>
        </row>
        <row r="1394">
          <cell r="B1394" t="str">
            <v>PMD-LIU(IR)</v>
          </cell>
          <cell r="D1394" t="str">
            <v>USEPA</v>
          </cell>
        </row>
        <row r="1395">
          <cell r="B1395" t="str">
            <v>PMD-LIU(UV)</v>
          </cell>
          <cell r="D1395" t="str">
            <v>USEPA</v>
          </cell>
        </row>
        <row r="1396">
          <cell r="B1396" t="str">
            <v>RI100</v>
          </cell>
          <cell r="D1396" t="str">
            <v>USDOE/ASD</v>
          </cell>
        </row>
        <row r="1397">
          <cell r="B1397">
            <v>993.09</v>
          </cell>
          <cell r="D1397" t="str">
            <v>AOAC</v>
          </cell>
        </row>
        <row r="1398">
          <cell r="B1398">
            <v>993.12</v>
          </cell>
          <cell r="D1398" t="str">
            <v>AOAC</v>
          </cell>
        </row>
        <row r="1399">
          <cell r="B1399">
            <v>992.18</v>
          </cell>
          <cell r="D1399" t="str">
            <v>AOAC</v>
          </cell>
        </row>
        <row r="1400">
          <cell r="B1400">
            <v>992.19</v>
          </cell>
          <cell r="D1400" t="str">
            <v>AOAC</v>
          </cell>
        </row>
        <row r="1401">
          <cell r="B1401">
            <v>7430</v>
          </cell>
          <cell r="D1401" t="str">
            <v>USEPA</v>
          </cell>
        </row>
        <row r="1402">
          <cell r="B1402" t="str">
            <v>I5425</v>
          </cell>
          <cell r="D1402" t="str">
            <v>USDOI/USGS</v>
          </cell>
        </row>
        <row r="1403">
          <cell r="B1403" t="str">
            <v>3500-LI(B)</v>
          </cell>
          <cell r="D1403" t="str">
            <v>APHA</v>
          </cell>
        </row>
        <row r="1404">
          <cell r="B1404" t="str">
            <v>I1425</v>
          </cell>
          <cell r="D1404" t="str">
            <v>USDOI/USGS</v>
          </cell>
        </row>
        <row r="1405">
          <cell r="B1405" t="str">
            <v>I3425</v>
          </cell>
          <cell r="D1405" t="str">
            <v>USDOI/USGS</v>
          </cell>
        </row>
        <row r="1406">
          <cell r="B1406" t="str">
            <v>I7425</v>
          </cell>
          <cell r="D1406" t="str">
            <v>USDOI/USGS</v>
          </cell>
        </row>
        <row r="1407">
          <cell r="B1407" t="str">
            <v>3500-LI(D)</v>
          </cell>
          <cell r="D1407" t="str">
            <v>APHA</v>
          </cell>
        </row>
        <row r="1408">
          <cell r="B1408" t="str">
            <v>3500-LI(C)</v>
          </cell>
          <cell r="D1408" t="str">
            <v>APHA</v>
          </cell>
        </row>
        <row r="1409">
          <cell r="B1409" t="str">
            <v>D3561</v>
          </cell>
          <cell r="D1409" t="str">
            <v>ASTM</v>
          </cell>
        </row>
        <row r="1410">
          <cell r="B1410" t="str">
            <v>LC_PEST</v>
          </cell>
          <cell r="D1410" t="str">
            <v>USEPA</v>
          </cell>
        </row>
        <row r="1411">
          <cell r="B1411">
            <v>410.2</v>
          </cell>
          <cell r="D1411" t="str">
            <v>USEPA</v>
          </cell>
        </row>
        <row r="1412">
          <cell r="B1412" t="str">
            <v>I-03</v>
          </cell>
          <cell r="D1412" t="str">
            <v>USEPA</v>
          </cell>
        </row>
        <row r="1413">
          <cell r="B1413" t="str">
            <v>D4785</v>
          </cell>
          <cell r="D1413" t="str">
            <v>ASTM</v>
          </cell>
        </row>
        <row r="1414">
          <cell r="B1414">
            <v>415.2</v>
          </cell>
          <cell r="D1414" t="str">
            <v>USEPA</v>
          </cell>
        </row>
        <row r="1415">
          <cell r="B1415" t="str">
            <v>9 (TRITIUM)</v>
          </cell>
          <cell r="D1415" t="str">
            <v>USEPA</v>
          </cell>
        </row>
        <row r="1416">
          <cell r="B1416" t="str">
            <v>B4520</v>
          </cell>
          <cell r="D1416" t="str">
            <v>USDOI/USGS</v>
          </cell>
        </row>
        <row r="1417">
          <cell r="B1417" t="str">
            <v>10400-D</v>
          </cell>
          <cell r="D1417" t="str">
            <v>APHA</v>
          </cell>
        </row>
        <row r="1418">
          <cell r="B1418" t="str">
            <v>10400-E</v>
          </cell>
          <cell r="D1418" t="str">
            <v>APHA</v>
          </cell>
        </row>
        <row r="1419">
          <cell r="B1419">
            <v>242.1</v>
          </cell>
          <cell r="D1419" t="str">
            <v>USEPA</v>
          </cell>
        </row>
        <row r="1420">
          <cell r="B1420" t="str">
            <v>242.1_M</v>
          </cell>
          <cell r="D1420" t="str">
            <v>USEPA</v>
          </cell>
        </row>
        <row r="1421">
          <cell r="B1421">
            <v>7450</v>
          </cell>
          <cell r="D1421" t="str">
            <v>USEPA</v>
          </cell>
        </row>
        <row r="1422">
          <cell r="B1422" t="str">
            <v>I5447</v>
          </cell>
          <cell r="D1422" t="str">
            <v>USDOI/USGS</v>
          </cell>
        </row>
        <row r="1423">
          <cell r="B1423">
            <v>920.2</v>
          </cell>
          <cell r="D1423" t="str">
            <v>AOAC</v>
          </cell>
        </row>
        <row r="1424">
          <cell r="B1424" t="str">
            <v>3500-MG(E)</v>
          </cell>
          <cell r="D1424" t="str">
            <v>APHA</v>
          </cell>
        </row>
        <row r="1425">
          <cell r="B1425" t="str">
            <v>I3448</v>
          </cell>
          <cell r="D1425" t="str">
            <v>USDOI/USGS</v>
          </cell>
        </row>
        <row r="1426">
          <cell r="B1426" t="str">
            <v>3500-MG(B)</v>
          </cell>
          <cell r="D1426" t="str">
            <v>APHA</v>
          </cell>
        </row>
        <row r="1427">
          <cell r="B1427" t="str">
            <v>I1447</v>
          </cell>
          <cell r="D1427" t="str">
            <v>USDOI/USGS</v>
          </cell>
        </row>
        <row r="1428">
          <cell r="B1428" t="str">
            <v>I3447</v>
          </cell>
          <cell r="D1428" t="str">
            <v>USDOI/USGS</v>
          </cell>
        </row>
        <row r="1429">
          <cell r="B1429" t="str">
            <v>I7447</v>
          </cell>
          <cell r="D1429" t="str">
            <v>USDOI/USGS</v>
          </cell>
        </row>
        <row r="1430">
          <cell r="B1430" t="str">
            <v>3500-MG(D)</v>
          </cell>
          <cell r="D1430" t="str">
            <v>APHA</v>
          </cell>
        </row>
        <row r="1431">
          <cell r="B1431" t="str">
            <v>3500-MG(C)</v>
          </cell>
          <cell r="D1431" t="str">
            <v>APHA</v>
          </cell>
        </row>
        <row r="1432">
          <cell r="B1432" t="str">
            <v>PMD-MAL(LC)</v>
          </cell>
          <cell r="D1432" t="str">
            <v>USEPA</v>
          </cell>
        </row>
        <row r="1433">
          <cell r="B1433" t="str">
            <v>PMD-MAL(IR)</v>
          </cell>
          <cell r="D1433" t="str">
            <v>USEPA</v>
          </cell>
        </row>
        <row r="1434">
          <cell r="B1434">
            <v>3512</v>
          </cell>
          <cell r="D1434" t="str">
            <v>NIOSH</v>
          </cell>
        </row>
        <row r="1435">
          <cell r="B1435" t="str">
            <v>PMD-MHY(LC)</v>
          </cell>
          <cell r="D1435" t="str">
            <v>USEPA</v>
          </cell>
        </row>
        <row r="1436">
          <cell r="B1436" t="str">
            <v>PMD-MHY(UV)</v>
          </cell>
          <cell r="D1436" t="str">
            <v>USEPA</v>
          </cell>
        </row>
        <row r="1437">
          <cell r="B1437">
            <v>963.24</v>
          </cell>
          <cell r="D1437" t="str">
            <v>AOAC</v>
          </cell>
        </row>
        <row r="1438">
          <cell r="B1438">
            <v>1602</v>
          </cell>
          <cell r="D1438" t="str">
            <v>USEPA</v>
          </cell>
        </row>
        <row r="1439">
          <cell r="B1439">
            <v>1601</v>
          </cell>
          <cell r="D1439" t="str">
            <v>USEPA</v>
          </cell>
        </row>
        <row r="1440">
          <cell r="B1440">
            <v>243.1</v>
          </cell>
          <cell r="D1440" t="str">
            <v>USEPA</v>
          </cell>
        </row>
        <row r="1441">
          <cell r="B1441" t="str">
            <v>243.1_M</v>
          </cell>
          <cell r="D1441" t="str">
            <v>USEPA</v>
          </cell>
        </row>
        <row r="1442">
          <cell r="B1442">
            <v>7460</v>
          </cell>
          <cell r="D1442" t="str">
            <v>USEPA</v>
          </cell>
        </row>
        <row r="1443">
          <cell r="B1443">
            <v>243.2</v>
          </cell>
          <cell r="D1443" t="str">
            <v>USEPA</v>
          </cell>
        </row>
        <row r="1444">
          <cell r="B1444" t="str">
            <v>243.2_M</v>
          </cell>
          <cell r="D1444" t="str">
            <v>USEPA</v>
          </cell>
        </row>
        <row r="1445">
          <cell r="B1445">
            <v>7461</v>
          </cell>
          <cell r="D1445" t="str">
            <v>USEPA</v>
          </cell>
        </row>
        <row r="1446">
          <cell r="B1446" t="str">
            <v>I5454</v>
          </cell>
          <cell r="D1446" t="str">
            <v>USDOI/USGS</v>
          </cell>
        </row>
        <row r="1447">
          <cell r="B1447">
            <v>8034</v>
          </cell>
          <cell r="D1447" t="str">
            <v>HACH</v>
          </cell>
        </row>
        <row r="1448">
          <cell r="B1448">
            <v>920.20299999999997</v>
          </cell>
          <cell r="D1448" t="str">
            <v>AOAC</v>
          </cell>
        </row>
        <row r="1449">
          <cell r="B1449" t="str">
            <v>D858(B)</v>
          </cell>
          <cell r="D1449" t="str">
            <v>ASTM</v>
          </cell>
        </row>
        <row r="1450">
          <cell r="B1450" t="str">
            <v>I1456</v>
          </cell>
          <cell r="D1450" t="str">
            <v>USDOI/USGS</v>
          </cell>
        </row>
        <row r="1451">
          <cell r="B1451" t="str">
            <v>D858(A)</v>
          </cell>
          <cell r="D1451" t="str">
            <v>ASTM</v>
          </cell>
        </row>
        <row r="1452">
          <cell r="B1452" t="str">
            <v>I1454</v>
          </cell>
          <cell r="D1452" t="str">
            <v>USDOI/USGS</v>
          </cell>
        </row>
        <row r="1453">
          <cell r="B1453" t="str">
            <v>I3454</v>
          </cell>
          <cell r="D1453" t="str">
            <v>USDOI/USGS</v>
          </cell>
        </row>
        <row r="1454">
          <cell r="B1454" t="str">
            <v>I7454</v>
          </cell>
          <cell r="D1454" t="str">
            <v>USDOI/USGS</v>
          </cell>
        </row>
        <row r="1455">
          <cell r="B1455" t="str">
            <v>3500-MN(B)</v>
          </cell>
          <cell r="D1455" t="str">
            <v>APHA</v>
          </cell>
        </row>
        <row r="1456">
          <cell r="B1456" t="str">
            <v>D858(C)</v>
          </cell>
          <cell r="D1456" t="str">
            <v>ASTM</v>
          </cell>
        </row>
        <row r="1457">
          <cell r="B1457" t="str">
            <v>I1455</v>
          </cell>
          <cell r="D1457" t="str">
            <v>USDOI/USGS</v>
          </cell>
        </row>
        <row r="1458">
          <cell r="B1458" t="str">
            <v>3500-MN(C)</v>
          </cell>
          <cell r="D1458" t="str">
            <v>APHA</v>
          </cell>
        </row>
        <row r="1459">
          <cell r="B1459" t="str">
            <v>3500-MN(D)</v>
          </cell>
          <cell r="D1459" t="str">
            <v>APHA</v>
          </cell>
        </row>
        <row r="1460">
          <cell r="B1460" t="str">
            <v>4500-P-G</v>
          </cell>
          <cell r="D1460" t="str">
            <v>TCEQMAIN</v>
          </cell>
        </row>
        <row r="1461">
          <cell r="B1461" t="str">
            <v>4500-P-G</v>
          </cell>
          <cell r="D1461" t="str">
            <v>APHA_SM21ED</v>
          </cell>
        </row>
        <row r="1462">
          <cell r="B1462" t="str">
            <v>4500-P-H</v>
          </cell>
          <cell r="D1462" t="str">
            <v>APHA</v>
          </cell>
        </row>
        <row r="1463">
          <cell r="B1463" t="str">
            <v>PART_3</v>
          </cell>
          <cell r="D1463" t="str">
            <v>USEPA</v>
          </cell>
        </row>
        <row r="1464">
          <cell r="B1464">
            <v>8302</v>
          </cell>
          <cell r="D1464" t="str">
            <v>NIOSH</v>
          </cell>
        </row>
        <row r="1465">
          <cell r="B1465">
            <v>637</v>
          </cell>
          <cell r="D1465" t="str">
            <v>USEPA</v>
          </cell>
        </row>
        <row r="1466">
          <cell r="B1466">
            <v>10029</v>
          </cell>
          <cell r="D1466" t="str">
            <v>HACH</v>
          </cell>
        </row>
        <row r="1467">
          <cell r="B1467" t="str">
            <v>D3648(A)</v>
          </cell>
          <cell r="D1467" t="str">
            <v>ASTM</v>
          </cell>
        </row>
        <row r="1468">
          <cell r="B1468" t="str">
            <v>D3648(B)</v>
          </cell>
          <cell r="D1468" t="str">
            <v>ASTM</v>
          </cell>
        </row>
        <row r="1469">
          <cell r="B1469" t="str">
            <v>D3648(C)</v>
          </cell>
          <cell r="D1469" t="str">
            <v>ASTM</v>
          </cell>
        </row>
        <row r="1470">
          <cell r="B1470" t="str">
            <v>TB_253</v>
          </cell>
          <cell r="D1470" t="str">
            <v>NCASI</v>
          </cell>
        </row>
        <row r="1471">
          <cell r="B1471" t="str">
            <v>9222A</v>
          </cell>
          <cell r="D1471" t="str">
            <v>APHA</v>
          </cell>
        </row>
        <row r="1472">
          <cell r="B1472" t="str">
            <v>600-R-00-013</v>
          </cell>
          <cell r="D1472" t="str">
            <v>USEPA</v>
          </cell>
        </row>
        <row r="1473">
          <cell r="B1473" t="str">
            <v>1103.1 (modified)</v>
          </cell>
          <cell r="D1473" t="str">
            <v>USEPA</v>
          </cell>
        </row>
        <row r="1474">
          <cell r="B1474" t="str">
            <v>9222G</v>
          </cell>
          <cell r="D1474" t="str">
            <v>APHA</v>
          </cell>
        </row>
        <row r="1475">
          <cell r="B1475" t="str">
            <v>9222D</v>
          </cell>
          <cell r="D1475" t="str">
            <v>APHA</v>
          </cell>
        </row>
        <row r="1476">
          <cell r="B1476">
            <v>640</v>
          </cell>
          <cell r="D1476" t="str">
            <v>USEPA</v>
          </cell>
        </row>
        <row r="1477">
          <cell r="B1477" t="str">
            <v>HG-01</v>
          </cell>
          <cell r="D1477" t="str">
            <v>USDOE/EML</v>
          </cell>
        </row>
        <row r="1478">
          <cell r="B1478" t="str">
            <v>1620(C)</v>
          </cell>
          <cell r="D1478" t="str">
            <v>USEPA</v>
          </cell>
        </row>
        <row r="1479">
          <cell r="B1479">
            <v>7472</v>
          </cell>
          <cell r="D1479" t="str">
            <v>USEPA</v>
          </cell>
        </row>
        <row r="1480">
          <cell r="B1480">
            <v>6009</v>
          </cell>
          <cell r="D1480" t="str">
            <v>NIOSH</v>
          </cell>
        </row>
        <row r="1481">
          <cell r="B1481">
            <v>245.2</v>
          </cell>
          <cell r="D1481" t="str">
            <v>USEPA</v>
          </cell>
        </row>
        <row r="1482">
          <cell r="B1482" t="str">
            <v>I-005-1</v>
          </cell>
          <cell r="D1482" t="str">
            <v>USEPA</v>
          </cell>
        </row>
        <row r="1483">
          <cell r="B1483" t="str">
            <v>I-006-1</v>
          </cell>
          <cell r="D1483" t="str">
            <v>USEPA</v>
          </cell>
        </row>
        <row r="1484">
          <cell r="B1484">
            <v>102</v>
          </cell>
          <cell r="D1484" t="str">
            <v>USEPA</v>
          </cell>
        </row>
        <row r="1485">
          <cell r="B1485" t="str">
            <v>I5462</v>
          </cell>
          <cell r="D1485" t="str">
            <v>USDOI/USGS</v>
          </cell>
        </row>
        <row r="1486">
          <cell r="B1486">
            <v>974.14</v>
          </cell>
          <cell r="D1486" t="str">
            <v>AOAC</v>
          </cell>
        </row>
        <row r="1487">
          <cell r="B1487">
            <v>977.15</v>
          </cell>
          <cell r="D1487" t="str">
            <v>AOAC</v>
          </cell>
        </row>
        <row r="1488">
          <cell r="B1488" t="str">
            <v>SFSAS_12</v>
          </cell>
          <cell r="D1488" t="str">
            <v>USEPA</v>
          </cell>
        </row>
        <row r="1489">
          <cell r="B1489" t="str">
            <v>202.2_M/HG)</v>
          </cell>
          <cell r="D1489" t="str">
            <v>USEPA</v>
          </cell>
        </row>
        <row r="1490">
          <cell r="B1490" t="str">
            <v>7470A</v>
          </cell>
          <cell r="D1490" t="str">
            <v>USEPA</v>
          </cell>
        </row>
        <row r="1491">
          <cell r="B1491" t="str">
            <v>SFSAS_11</v>
          </cell>
          <cell r="D1491" t="str">
            <v>USEPA</v>
          </cell>
        </row>
        <row r="1492">
          <cell r="B1492">
            <v>245.5</v>
          </cell>
          <cell r="D1492" t="str">
            <v>USEPA</v>
          </cell>
        </row>
        <row r="1493">
          <cell r="B1493">
            <v>105</v>
          </cell>
          <cell r="D1493" t="str">
            <v>USEPA</v>
          </cell>
        </row>
        <row r="1494">
          <cell r="B1494" t="str">
            <v>245.5_M</v>
          </cell>
          <cell r="D1494" t="str">
            <v>USEPA</v>
          </cell>
        </row>
        <row r="1495">
          <cell r="B1495" t="str">
            <v>7471A</v>
          </cell>
          <cell r="D1495" t="str">
            <v>USEPA</v>
          </cell>
        </row>
        <row r="1496">
          <cell r="B1496" t="str">
            <v>7471B</v>
          </cell>
          <cell r="D1496" t="str">
            <v>USEPA</v>
          </cell>
        </row>
        <row r="1497">
          <cell r="B1497">
            <v>7473</v>
          </cell>
          <cell r="D1497" t="str">
            <v>USEPA</v>
          </cell>
        </row>
        <row r="1498">
          <cell r="B1498">
            <v>245.6</v>
          </cell>
          <cell r="D1498" t="str">
            <v>USEPA</v>
          </cell>
        </row>
        <row r="1499">
          <cell r="B1499">
            <v>977.22</v>
          </cell>
          <cell r="D1499" t="str">
            <v>AOAC</v>
          </cell>
        </row>
        <row r="1500">
          <cell r="B1500" t="str">
            <v>245.2_M</v>
          </cell>
          <cell r="D1500" t="str">
            <v>USEPA</v>
          </cell>
        </row>
        <row r="1501">
          <cell r="B1501">
            <v>245.7</v>
          </cell>
          <cell r="D1501" t="str">
            <v>USEPA</v>
          </cell>
        </row>
        <row r="1502">
          <cell r="B1502">
            <v>245.1</v>
          </cell>
          <cell r="D1502" t="str">
            <v>USEPA</v>
          </cell>
        </row>
        <row r="1503">
          <cell r="B1503" t="str">
            <v>3112-B</v>
          </cell>
          <cell r="D1503" t="str">
            <v>APHA</v>
          </cell>
        </row>
        <row r="1504">
          <cell r="B1504" t="str">
            <v>3500-HG(B)</v>
          </cell>
          <cell r="D1504" t="str">
            <v>APHA</v>
          </cell>
        </row>
        <row r="1505">
          <cell r="B1505" t="str">
            <v>I1462</v>
          </cell>
          <cell r="D1505" t="str">
            <v>USDOI/USGS</v>
          </cell>
        </row>
        <row r="1506">
          <cell r="B1506" t="str">
            <v>I2462</v>
          </cell>
          <cell r="D1506" t="str">
            <v>USDOI/USGS</v>
          </cell>
        </row>
        <row r="1507">
          <cell r="B1507" t="str">
            <v>I3462</v>
          </cell>
          <cell r="D1507" t="str">
            <v>USDOI/USGS</v>
          </cell>
        </row>
        <row r="1508">
          <cell r="B1508" t="str">
            <v>I7462</v>
          </cell>
          <cell r="D1508" t="str">
            <v>USDOI/USGS</v>
          </cell>
        </row>
        <row r="1509">
          <cell r="B1509">
            <v>245.3</v>
          </cell>
          <cell r="D1509" t="str">
            <v>USEPA</v>
          </cell>
        </row>
        <row r="1510">
          <cell r="B1510" t="str">
            <v>245.1_M</v>
          </cell>
          <cell r="D1510" t="str">
            <v>USEPA</v>
          </cell>
        </row>
        <row r="1511">
          <cell r="B1511">
            <v>1631</v>
          </cell>
          <cell r="D1511" t="str">
            <v>USEPA</v>
          </cell>
        </row>
        <row r="1512">
          <cell r="B1512" t="str">
            <v>3500-HG(C)</v>
          </cell>
          <cell r="D1512" t="str">
            <v>APHA</v>
          </cell>
        </row>
        <row r="1513">
          <cell r="B1513" t="str">
            <v>PMD-MDZ</v>
          </cell>
          <cell r="D1513" t="str">
            <v>USEPA</v>
          </cell>
        </row>
        <row r="1514">
          <cell r="B1514" t="str">
            <v>10200-J</v>
          </cell>
          <cell r="D1514" t="str">
            <v>APHA</v>
          </cell>
        </row>
        <row r="1515">
          <cell r="B1515" t="str">
            <v>HERL_011</v>
          </cell>
          <cell r="D1515" t="str">
            <v>USEPA</v>
          </cell>
        </row>
        <row r="1516">
          <cell r="B1516" t="str">
            <v>PMD-MFX</v>
          </cell>
          <cell r="D1516" t="str">
            <v>USEPA</v>
          </cell>
        </row>
        <row r="1517">
          <cell r="B1517" t="str">
            <v>PMD-MEA(GC)</v>
          </cell>
          <cell r="D1517" t="str">
            <v>USEPA</v>
          </cell>
        </row>
        <row r="1518">
          <cell r="B1518" t="str">
            <v>PMD-MEA(IR)</v>
          </cell>
          <cell r="D1518" t="str">
            <v>USEPA</v>
          </cell>
        </row>
        <row r="1519">
          <cell r="B1519">
            <v>3130</v>
          </cell>
          <cell r="D1519" t="str">
            <v>APHA</v>
          </cell>
        </row>
        <row r="1520">
          <cell r="B1520" t="str">
            <v>D4190</v>
          </cell>
          <cell r="D1520" t="str">
            <v>ASTM</v>
          </cell>
        </row>
        <row r="1521">
          <cell r="B1521">
            <v>200</v>
          </cell>
          <cell r="D1521" t="str">
            <v>USEPA</v>
          </cell>
        </row>
        <row r="1522">
          <cell r="B1522" t="str">
            <v>1620(A)</v>
          </cell>
          <cell r="D1522" t="str">
            <v>USEPA</v>
          </cell>
        </row>
        <row r="1523">
          <cell r="B1523" t="str">
            <v>IM-003-1</v>
          </cell>
          <cell r="D1523" t="str">
            <v>USEPA</v>
          </cell>
        </row>
        <row r="1524">
          <cell r="B1524" t="str">
            <v>1620(B)</v>
          </cell>
          <cell r="D1524" t="str">
            <v>USEPA</v>
          </cell>
        </row>
        <row r="1525">
          <cell r="B1525" t="str">
            <v>1620(D)</v>
          </cell>
          <cell r="D1525" t="str">
            <v>USEPA</v>
          </cell>
        </row>
        <row r="1526">
          <cell r="B1526">
            <v>200.9</v>
          </cell>
          <cell r="D1526" t="str">
            <v>USEPA</v>
          </cell>
        </row>
        <row r="1527">
          <cell r="B1527">
            <v>29</v>
          </cell>
          <cell r="D1527" t="str">
            <v>USEPA</v>
          </cell>
        </row>
        <row r="1528">
          <cell r="B1528" t="str">
            <v>ITM-001</v>
          </cell>
          <cell r="D1528" t="str">
            <v>USEPA</v>
          </cell>
        </row>
        <row r="1529">
          <cell r="B1529" t="str">
            <v>M-02-MTL(AAS)</v>
          </cell>
          <cell r="D1529" t="str">
            <v>USDOE/EML</v>
          </cell>
        </row>
        <row r="1530">
          <cell r="B1530" t="str">
            <v>M-02-MTL(AES)</v>
          </cell>
          <cell r="D1530" t="str">
            <v>USDOE/EML</v>
          </cell>
        </row>
        <row r="1531">
          <cell r="B1531" t="str">
            <v>SFSAS_14</v>
          </cell>
          <cell r="D1531" t="str">
            <v>USEPA</v>
          </cell>
        </row>
        <row r="1532">
          <cell r="B1532">
            <v>200.11</v>
          </cell>
          <cell r="D1532" t="str">
            <v>USEPA</v>
          </cell>
        </row>
        <row r="1533">
          <cell r="B1533" t="str">
            <v>OSW-A</v>
          </cell>
          <cell r="D1533" t="str">
            <v>USEPA</v>
          </cell>
        </row>
        <row r="1534">
          <cell r="B1534">
            <v>200.1</v>
          </cell>
          <cell r="D1534" t="str">
            <v>USEPA</v>
          </cell>
        </row>
        <row r="1535">
          <cell r="B1535">
            <v>3040</v>
          </cell>
          <cell r="D1535" t="str">
            <v>USEPA</v>
          </cell>
        </row>
        <row r="1536">
          <cell r="B1536" t="str">
            <v>SFSAS_13</v>
          </cell>
          <cell r="D1536" t="str">
            <v>USEPA</v>
          </cell>
        </row>
        <row r="1537">
          <cell r="B1537" t="str">
            <v>I5473</v>
          </cell>
          <cell r="D1537" t="str">
            <v>USDOI/USGS</v>
          </cell>
        </row>
        <row r="1538">
          <cell r="B1538" t="str">
            <v>I5474</v>
          </cell>
          <cell r="D1538" t="str">
            <v>USDOI/USGS</v>
          </cell>
        </row>
        <row r="1539">
          <cell r="B1539" t="str">
            <v>I5475</v>
          </cell>
          <cell r="D1539" t="str">
            <v>USDOI/USGS</v>
          </cell>
        </row>
        <row r="1540">
          <cell r="B1540" t="str">
            <v>200.7(S)</v>
          </cell>
          <cell r="D1540" t="str">
            <v>USEPA</v>
          </cell>
        </row>
        <row r="1541">
          <cell r="B1541" t="str">
            <v>I-001-1</v>
          </cell>
          <cell r="D1541" t="str">
            <v>USEPA</v>
          </cell>
        </row>
        <row r="1542">
          <cell r="B1542">
            <v>990.08</v>
          </cell>
          <cell r="D1542" t="str">
            <v>AOAC</v>
          </cell>
        </row>
        <row r="1543">
          <cell r="B1543">
            <v>8310</v>
          </cell>
          <cell r="D1543" t="str">
            <v>NIOSH</v>
          </cell>
        </row>
        <row r="1544">
          <cell r="B1544" t="str">
            <v>200.8(S)</v>
          </cell>
          <cell r="D1544" t="str">
            <v>USEPA</v>
          </cell>
        </row>
        <row r="1545">
          <cell r="B1545" t="str">
            <v>3114-C</v>
          </cell>
          <cell r="D1545" t="str">
            <v>APHA</v>
          </cell>
        </row>
        <row r="1546">
          <cell r="B1546" t="str">
            <v>3111-B</v>
          </cell>
          <cell r="D1546" t="str">
            <v>APHA</v>
          </cell>
        </row>
        <row r="1547">
          <cell r="B1547" t="str">
            <v>3111-D</v>
          </cell>
          <cell r="D1547" t="str">
            <v>APHA</v>
          </cell>
        </row>
        <row r="1548">
          <cell r="B1548" t="str">
            <v>3111-C</v>
          </cell>
          <cell r="D1548" t="str">
            <v>APHA</v>
          </cell>
        </row>
        <row r="1549">
          <cell r="B1549" t="str">
            <v>3111-E</v>
          </cell>
          <cell r="D1549" t="str">
            <v>APHA</v>
          </cell>
        </row>
        <row r="1550">
          <cell r="B1550" t="str">
            <v>3113-B</v>
          </cell>
          <cell r="D1550" t="str">
            <v>APHA</v>
          </cell>
        </row>
        <row r="1551">
          <cell r="B1551">
            <v>3120</v>
          </cell>
          <cell r="D1551" t="str">
            <v>APHA</v>
          </cell>
        </row>
        <row r="1552">
          <cell r="B1552" t="str">
            <v>I1472</v>
          </cell>
          <cell r="D1552" t="str">
            <v>USDOI/USGS</v>
          </cell>
        </row>
        <row r="1553">
          <cell r="B1553">
            <v>200.7</v>
          </cell>
          <cell r="D1553" t="str">
            <v>USEPA</v>
          </cell>
        </row>
        <row r="1554">
          <cell r="B1554" t="str">
            <v>200.7(W)</v>
          </cell>
          <cell r="D1554" t="str">
            <v>USEPA</v>
          </cell>
        </row>
        <row r="1555">
          <cell r="B1555" t="str">
            <v>3114-B</v>
          </cell>
          <cell r="D1555" t="str">
            <v>APHA</v>
          </cell>
        </row>
        <row r="1556">
          <cell r="B1556">
            <v>200.15</v>
          </cell>
          <cell r="D1556" t="str">
            <v>USEPA</v>
          </cell>
        </row>
        <row r="1557">
          <cell r="B1557">
            <v>200.8</v>
          </cell>
          <cell r="D1557" t="str">
            <v>USEPA</v>
          </cell>
        </row>
        <row r="1558">
          <cell r="B1558" t="str">
            <v>200.8(W)</v>
          </cell>
          <cell r="D1558" t="str">
            <v>USEPA</v>
          </cell>
        </row>
        <row r="1559">
          <cell r="B1559" t="str">
            <v>D4185</v>
          </cell>
          <cell r="D1559" t="str">
            <v>ASTM</v>
          </cell>
        </row>
        <row r="1560">
          <cell r="B1560" t="str">
            <v>6211-B</v>
          </cell>
          <cell r="D1560" t="str">
            <v>APHA</v>
          </cell>
        </row>
        <row r="1561">
          <cell r="B1561" t="str">
            <v>6211-C</v>
          </cell>
          <cell r="D1561" t="str">
            <v>APHA</v>
          </cell>
        </row>
        <row r="1562">
          <cell r="B1562">
            <v>2000</v>
          </cell>
          <cell r="D1562" t="str">
            <v>NIOSH</v>
          </cell>
        </row>
        <row r="1563">
          <cell r="B1563" t="str">
            <v>PMD-MEL</v>
          </cell>
          <cell r="D1563" t="str">
            <v>USEPA</v>
          </cell>
        </row>
        <row r="1564">
          <cell r="B1564" t="str">
            <v>PMD-MEM</v>
          </cell>
          <cell r="D1564" t="str">
            <v>USEPA</v>
          </cell>
        </row>
        <row r="1565">
          <cell r="B1565" t="str">
            <v>60-24</v>
          </cell>
          <cell r="D1565" t="str">
            <v>USDA</v>
          </cell>
        </row>
        <row r="1566">
          <cell r="B1566" t="str">
            <v>PMD-MER</v>
          </cell>
          <cell r="D1566" t="str">
            <v>USEPA</v>
          </cell>
        </row>
        <row r="1567">
          <cell r="B1567" t="str">
            <v>PMD-MET</v>
          </cell>
          <cell r="D1567" t="str">
            <v>USEPA</v>
          </cell>
        </row>
        <row r="1568">
          <cell r="B1568" t="str">
            <v>PMD-MEY(GC)</v>
          </cell>
          <cell r="D1568" t="str">
            <v>USEPA</v>
          </cell>
        </row>
        <row r="1569">
          <cell r="B1569" t="str">
            <v>PMD-MEY(LC)</v>
          </cell>
          <cell r="D1569" t="str">
            <v>USEPA</v>
          </cell>
        </row>
        <row r="1570">
          <cell r="B1570" t="str">
            <v>PMD-MEY(IR)</v>
          </cell>
          <cell r="D1570" t="str">
            <v>USEPA</v>
          </cell>
        </row>
        <row r="1571">
          <cell r="B1571">
            <v>1458</v>
          </cell>
          <cell r="D1571" t="str">
            <v>NIOSH</v>
          </cell>
        </row>
        <row r="1572">
          <cell r="B1572">
            <v>1459</v>
          </cell>
          <cell r="D1572" t="str">
            <v>NIOSH</v>
          </cell>
        </row>
        <row r="1573">
          <cell r="B1573">
            <v>1451</v>
          </cell>
          <cell r="D1573" t="str">
            <v>NIOSH</v>
          </cell>
        </row>
        <row r="1574">
          <cell r="B1574">
            <v>1001</v>
          </cell>
          <cell r="D1574" t="str">
            <v>NIOSH</v>
          </cell>
        </row>
        <row r="1575">
          <cell r="B1575">
            <v>2500</v>
          </cell>
          <cell r="D1575" t="str">
            <v>NIOSH</v>
          </cell>
        </row>
        <row r="1576">
          <cell r="B1576">
            <v>3508</v>
          </cell>
          <cell r="D1576" t="str">
            <v>NIOSH</v>
          </cell>
        </row>
        <row r="1577">
          <cell r="B1577">
            <v>8002</v>
          </cell>
          <cell r="D1577" t="str">
            <v>NIOSH</v>
          </cell>
        </row>
        <row r="1578">
          <cell r="B1578">
            <v>1014</v>
          </cell>
          <cell r="D1578" t="str">
            <v>NIOSH</v>
          </cell>
        </row>
        <row r="1579">
          <cell r="B1579">
            <v>1630</v>
          </cell>
          <cell r="D1579" t="str">
            <v>USEPA</v>
          </cell>
        </row>
        <row r="1580">
          <cell r="B1580">
            <v>2537</v>
          </cell>
          <cell r="D1580" t="str">
            <v>NIOSH</v>
          </cell>
        </row>
        <row r="1581">
          <cell r="B1581" t="str">
            <v>PMD-MGC</v>
          </cell>
          <cell r="D1581" t="str">
            <v>USEPA</v>
          </cell>
        </row>
        <row r="1582">
          <cell r="B1582">
            <v>1615</v>
          </cell>
          <cell r="D1582" t="str">
            <v>NIOSH</v>
          </cell>
        </row>
        <row r="1583">
          <cell r="B1583">
            <v>2542</v>
          </cell>
          <cell r="D1583" t="str">
            <v>NIOSH</v>
          </cell>
        </row>
        <row r="1584">
          <cell r="B1584">
            <v>1611</v>
          </cell>
          <cell r="D1584" t="str">
            <v>NIOSH</v>
          </cell>
        </row>
        <row r="1585">
          <cell r="B1585">
            <v>1404</v>
          </cell>
          <cell r="D1585" t="str">
            <v>NIOSH</v>
          </cell>
        </row>
        <row r="1586">
          <cell r="B1586">
            <v>2521</v>
          </cell>
          <cell r="D1586" t="str">
            <v>NIOSH</v>
          </cell>
        </row>
        <row r="1587">
          <cell r="B1587" t="str">
            <v>O3111</v>
          </cell>
          <cell r="D1587" t="str">
            <v>USDOI/USGS</v>
          </cell>
        </row>
        <row r="1588">
          <cell r="B1588">
            <v>425.1</v>
          </cell>
          <cell r="D1588" t="str">
            <v>USEPA</v>
          </cell>
        </row>
        <row r="1589">
          <cell r="B1589" t="str">
            <v>D2330</v>
          </cell>
          <cell r="D1589" t="str">
            <v>ASTM</v>
          </cell>
        </row>
        <row r="1590">
          <cell r="B1590">
            <v>1005</v>
          </cell>
          <cell r="D1590" t="str">
            <v>NIOSH</v>
          </cell>
        </row>
        <row r="1591">
          <cell r="B1591" t="str">
            <v>PMD-MGU(GC)</v>
          </cell>
          <cell r="D1591" t="str">
            <v>USEPA</v>
          </cell>
        </row>
        <row r="1592">
          <cell r="B1592" t="str">
            <v>PMD-MGU(IR)</v>
          </cell>
          <cell r="D1592" t="str">
            <v>USEPA</v>
          </cell>
        </row>
        <row r="1593">
          <cell r="B1593" t="str">
            <v>PMD-MHX</v>
          </cell>
          <cell r="D1593" t="str">
            <v>USEPA</v>
          </cell>
        </row>
        <row r="1594">
          <cell r="B1594" t="str">
            <v>D5465(C)</v>
          </cell>
          <cell r="D1594" t="str">
            <v>ASTM</v>
          </cell>
        </row>
        <row r="1595">
          <cell r="B1595" t="str">
            <v>D5465(A)</v>
          </cell>
          <cell r="D1595" t="str">
            <v>ASTM</v>
          </cell>
        </row>
        <row r="1596">
          <cell r="B1596" t="str">
            <v>D5465(B)</v>
          </cell>
          <cell r="D1596" t="str">
            <v>ASTM</v>
          </cell>
        </row>
        <row r="1597">
          <cell r="B1597">
            <v>949.12</v>
          </cell>
          <cell r="D1597" t="str">
            <v>AOAC</v>
          </cell>
        </row>
        <row r="1598">
          <cell r="B1598">
            <v>972.43</v>
          </cell>
          <cell r="D1598" t="str">
            <v>AOAC</v>
          </cell>
        </row>
        <row r="1599">
          <cell r="B1599">
            <v>956.07</v>
          </cell>
          <cell r="D1599" t="str">
            <v>AOAC</v>
          </cell>
        </row>
        <row r="1600">
          <cell r="B1600">
            <v>952.24</v>
          </cell>
          <cell r="D1600" t="str">
            <v>AOAC</v>
          </cell>
        </row>
        <row r="1601">
          <cell r="B1601">
            <v>974.36</v>
          </cell>
          <cell r="D1601" t="str">
            <v>AOAC</v>
          </cell>
        </row>
        <row r="1602">
          <cell r="B1602">
            <v>961.16</v>
          </cell>
          <cell r="D1602" t="str">
            <v>AOAC</v>
          </cell>
        </row>
        <row r="1603">
          <cell r="B1603">
            <v>960.52</v>
          </cell>
          <cell r="D1603" t="str">
            <v>AOAC</v>
          </cell>
        </row>
        <row r="1604">
          <cell r="B1604">
            <v>963.29</v>
          </cell>
          <cell r="D1604" t="str">
            <v>AOAC</v>
          </cell>
        </row>
        <row r="1605">
          <cell r="B1605">
            <v>957.18</v>
          </cell>
          <cell r="D1605" t="str">
            <v>AOAC</v>
          </cell>
        </row>
        <row r="1606">
          <cell r="B1606">
            <v>952.25</v>
          </cell>
          <cell r="D1606" t="str">
            <v>AOAC</v>
          </cell>
        </row>
        <row r="1607">
          <cell r="B1607">
            <v>955.48</v>
          </cell>
          <cell r="D1607" t="str">
            <v>AOAC</v>
          </cell>
        </row>
        <row r="1608">
          <cell r="B1608">
            <v>975.53</v>
          </cell>
          <cell r="D1608" t="str">
            <v>AOAC</v>
          </cell>
        </row>
        <row r="1609">
          <cell r="B1609">
            <v>976.29</v>
          </cell>
          <cell r="D1609" t="str">
            <v>AOAC</v>
          </cell>
        </row>
        <row r="1610">
          <cell r="B1610">
            <v>410.1</v>
          </cell>
          <cell r="D1610" t="str">
            <v>USEPA</v>
          </cell>
        </row>
        <row r="1611">
          <cell r="B1611">
            <v>5026</v>
          </cell>
          <cell r="D1611" t="str">
            <v>NIOSH</v>
          </cell>
        </row>
        <row r="1612">
          <cell r="B1612" t="str">
            <v>E-SPEC(CMPX)</v>
          </cell>
          <cell r="D1612" t="str">
            <v>USDOI/USGS</v>
          </cell>
        </row>
        <row r="1613">
          <cell r="B1613" t="str">
            <v>E-SPEC(PRCP)</v>
          </cell>
          <cell r="D1613" t="str">
            <v>USDOI/USGS</v>
          </cell>
        </row>
        <row r="1614">
          <cell r="B1614" t="str">
            <v>E-SPEC(IR)</v>
          </cell>
          <cell r="D1614" t="str">
            <v>USDOI/USGS</v>
          </cell>
        </row>
        <row r="1615">
          <cell r="B1615" t="str">
            <v>E-SPEC(UV)</v>
          </cell>
          <cell r="D1615" t="str">
            <v>USDOI/USGS</v>
          </cell>
        </row>
        <row r="1616">
          <cell r="B1616">
            <v>920.202</v>
          </cell>
          <cell r="D1616" t="str">
            <v>AOAC</v>
          </cell>
        </row>
        <row r="1617">
          <cell r="B1617">
            <v>4</v>
          </cell>
          <cell r="D1617" t="str">
            <v>USEPA</v>
          </cell>
        </row>
        <row r="1618">
          <cell r="B1618" t="str">
            <v>D2974(A)</v>
          </cell>
          <cell r="D1618" t="str">
            <v>ASTM</v>
          </cell>
        </row>
        <row r="1619">
          <cell r="B1619" t="str">
            <v>D3372</v>
          </cell>
          <cell r="D1619" t="str">
            <v>ASTM</v>
          </cell>
        </row>
        <row r="1620">
          <cell r="B1620" t="str">
            <v>I1490</v>
          </cell>
          <cell r="D1620" t="str">
            <v>USDOI/USGS</v>
          </cell>
        </row>
        <row r="1621">
          <cell r="B1621" t="str">
            <v>I3490</v>
          </cell>
          <cell r="D1621" t="str">
            <v>USDOI/USGS</v>
          </cell>
        </row>
        <row r="1622">
          <cell r="B1622" t="str">
            <v>I5490</v>
          </cell>
          <cell r="D1622" t="str">
            <v>USDOI/USGS</v>
          </cell>
        </row>
        <row r="1623">
          <cell r="B1623" t="str">
            <v>I7490</v>
          </cell>
          <cell r="D1623" t="str">
            <v>USDOI/USGS</v>
          </cell>
        </row>
        <row r="1624">
          <cell r="B1624">
            <v>246.1</v>
          </cell>
          <cell r="D1624" t="str">
            <v>USEPA</v>
          </cell>
        </row>
        <row r="1625">
          <cell r="B1625">
            <v>7480</v>
          </cell>
          <cell r="D1625" t="str">
            <v>USEPA</v>
          </cell>
        </row>
        <row r="1626">
          <cell r="B1626">
            <v>246.2</v>
          </cell>
          <cell r="D1626" t="str">
            <v>USEPA</v>
          </cell>
        </row>
        <row r="1627">
          <cell r="B1627">
            <v>7481</v>
          </cell>
          <cell r="D1627" t="str">
            <v>USEPA</v>
          </cell>
        </row>
        <row r="1628">
          <cell r="B1628" t="str">
            <v>3500-MO(B)</v>
          </cell>
          <cell r="D1628" t="str">
            <v>APHA</v>
          </cell>
        </row>
        <row r="1629">
          <cell r="B1629" t="str">
            <v>3500-MO(C)</v>
          </cell>
          <cell r="D1629" t="str">
            <v>APHA</v>
          </cell>
        </row>
        <row r="1630">
          <cell r="B1630">
            <v>115</v>
          </cell>
          <cell r="D1630" t="str">
            <v>USEPA</v>
          </cell>
        </row>
        <row r="1631">
          <cell r="B1631" t="str">
            <v>PMD-MOK(GC)</v>
          </cell>
          <cell r="D1631" t="str">
            <v>USEPA</v>
          </cell>
        </row>
        <row r="1632">
          <cell r="B1632" t="str">
            <v>PMD-MOK(IR)</v>
          </cell>
          <cell r="D1632" t="str">
            <v>USEPA</v>
          </cell>
        </row>
        <row r="1633">
          <cell r="B1633">
            <v>949.09</v>
          </cell>
          <cell r="D1633" t="str">
            <v>AOAC</v>
          </cell>
        </row>
        <row r="1634">
          <cell r="B1634">
            <v>949.1</v>
          </cell>
          <cell r="D1634" t="str">
            <v>AOAC</v>
          </cell>
        </row>
        <row r="1635">
          <cell r="B1635">
            <v>5521</v>
          </cell>
          <cell r="D1635" t="str">
            <v>NIOSH</v>
          </cell>
        </row>
        <row r="1636">
          <cell r="B1636">
            <v>3511</v>
          </cell>
          <cell r="D1636" t="str">
            <v>NIOSH</v>
          </cell>
        </row>
        <row r="1637">
          <cell r="B1637">
            <v>3510</v>
          </cell>
          <cell r="D1637" t="str">
            <v>NIOSH</v>
          </cell>
        </row>
        <row r="1638">
          <cell r="B1638" t="str">
            <v>PMD-MON(TITR)</v>
          </cell>
          <cell r="D1638" t="str">
            <v>USEPA</v>
          </cell>
        </row>
        <row r="1639">
          <cell r="B1639" t="str">
            <v>PMD-MON(IR)</v>
          </cell>
          <cell r="D1639" t="str">
            <v>USEPA</v>
          </cell>
        </row>
        <row r="1640">
          <cell r="B1640" t="str">
            <v>PMD-MON(UV)</v>
          </cell>
          <cell r="D1640" t="str">
            <v>USEPA</v>
          </cell>
        </row>
        <row r="1641">
          <cell r="B1641">
            <v>992.11</v>
          </cell>
          <cell r="D1641" t="str">
            <v>AOAC</v>
          </cell>
        </row>
        <row r="1642">
          <cell r="B1642">
            <v>989.13</v>
          </cell>
          <cell r="D1642" t="str">
            <v>AOAC</v>
          </cell>
        </row>
        <row r="1643">
          <cell r="B1643" t="str">
            <v>9221-C</v>
          </cell>
          <cell r="D1643" t="str">
            <v>APHA</v>
          </cell>
        </row>
        <row r="1644">
          <cell r="B1644">
            <v>991.09</v>
          </cell>
          <cell r="D1644" t="str">
            <v>AOAC</v>
          </cell>
        </row>
        <row r="1645">
          <cell r="B1645" t="str">
            <v>PMD-MBL</v>
          </cell>
          <cell r="D1645" t="str">
            <v>USEPA</v>
          </cell>
        </row>
        <row r="1646">
          <cell r="B1646" t="str">
            <v>D3327</v>
          </cell>
          <cell r="D1646" t="str">
            <v>ASTM</v>
          </cell>
        </row>
        <row r="1647">
          <cell r="B1647">
            <v>300.7</v>
          </cell>
          <cell r="D1647" t="str">
            <v>IL/SWSD</v>
          </cell>
        </row>
        <row r="1648">
          <cell r="B1648" t="str">
            <v>D4962</v>
          </cell>
          <cell r="D1648" t="str">
            <v>ASTM</v>
          </cell>
        </row>
        <row r="1649">
          <cell r="B1649" t="str">
            <v>PMD-NAP</v>
          </cell>
          <cell r="D1649" t="str">
            <v>USEPA</v>
          </cell>
        </row>
        <row r="1650">
          <cell r="B1650">
            <v>1550</v>
          </cell>
          <cell r="D1650" t="str">
            <v>NIOSH</v>
          </cell>
        </row>
        <row r="1651">
          <cell r="B1651">
            <v>970.54</v>
          </cell>
          <cell r="D1651" t="str">
            <v>AOAC</v>
          </cell>
        </row>
        <row r="1652">
          <cell r="B1652" t="str">
            <v>PMD-NBL</v>
          </cell>
          <cell r="D1652" t="str">
            <v>USEPA</v>
          </cell>
        </row>
        <row r="1653">
          <cell r="B1653">
            <v>1616</v>
          </cell>
          <cell r="D1653" t="str">
            <v>NIOSH</v>
          </cell>
        </row>
        <row r="1654">
          <cell r="B1654">
            <v>2012</v>
          </cell>
          <cell r="D1654" t="str">
            <v>NIOSH</v>
          </cell>
        </row>
        <row r="1655">
          <cell r="B1655" t="str">
            <v>PMD-NEB(IR)</v>
          </cell>
          <cell r="D1655" t="str">
            <v>USEPA</v>
          </cell>
        </row>
        <row r="1656">
          <cell r="B1656" t="str">
            <v>PMD-NEB(UV)</v>
          </cell>
          <cell r="D1656" t="str">
            <v>USEPA</v>
          </cell>
        </row>
        <row r="1657">
          <cell r="B1657" t="str">
            <v>2130-B</v>
          </cell>
          <cell r="D1657" t="str">
            <v>APHA</v>
          </cell>
        </row>
        <row r="1658">
          <cell r="B1658" t="str">
            <v>I3860</v>
          </cell>
          <cell r="D1658" t="str">
            <v>USDOI/USGS</v>
          </cell>
        </row>
        <row r="1659">
          <cell r="B1659" t="str">
            <v>1664A</v>
          </cell>
          <cell r="D1659" t="str">
            <v>USEPA</v>
          </cell>
        </row>
        <row r="1660">
          <cell r="B1660" t="str">
            <v>RP300</v>
          </cell>
          <cell r="D1660" t="str">
            <v>USDOE/ASD</v>
          </cell>
        </row>
        <row r="1661">
          <cell r="B1661">
            <v>249.1</v>
          </cell>
          <cell r="D1661" t="str">
            <v>USEPA</v>
          </cell>
        </row>
        <row r="1662">
          <cell r="B1662" t="str">
            <v>249.1_M</v>
          </cell>
          <cell r="D1662" t="str">
            <v>USEPA</v>
          </cell>
        </row>
        <row r="1663">
          <cell r="B1663">
            <v>7520</v>
          </cell>
          <cell r="D1663" t="str">
            <v>USEPA</v>
          </cell>
        </row>
        <row r="1664">
          <cell r="B1664">
            <v>249.2</v>
          </cell>
          <cell r="D1664" t="str">
            <v>USEPA</v>
          </cell>
        </row>
        <row r="1665">
          <cell r="B1665" t="str">
            <v>249.2_M</v>
          </cell>
          <cell r="D1665" t="str">
            <v>USEPA</v>
          </cell>
        </row>
        <row r="1666">
          <cell r="B1666">
            <v>7521</v>
          </cell>
          <cell r="D1666" t="str">
            <v>USEPA</v>
          </cell>
        </row>
        <row r="1667">
          <cell r="B1667">
            <v>6007</v>
          </cell>
          <cell r="D1667" t="str">
            <v>NIOSH</v>
          </cell>
        </row>
        <row r="1668">
          <cell r="B1668" t="str">
            <v>I5499</v>
          </cell>
          <cell r="D1668" t="str">
            <v>USDOI/USGS</v>
          </cell>
        </row>
        <row r="1669">
          <cell r="B1669">
            <v>8037</v>
          </cell>
          <cell r="D1669" t="str">
            <v>HACH</v>
          </cell>
        </row>
        <row r="1670">
          <cell r="B1670" t="str">
            <v>D1886(B)</v>
          </cell>
          <cell r="D1670" t="str">
            <v>ASTM</v>
          </cell>
        </row>
        <row r="1671">
          <cell r="B1671" t="str">
            <v>I1500</v>
          </cell>
          <cell r="D1671" t="str">
            <v>USDOI/USGS</v>
          </cell>
        </row>
        <row r="1672">
          <cell r="B1672" t="str">
            <v>I3500</v>
          </cell>
          <cell r="D1672" t="str">
            <v>USDOI/USGS</v>
          </cell>
        </row>
        <row r="1673">
          <cell r="B1673" t="str">
            <v>I7500</v>
          </cell>
          <cell r="D1673" t="str">
            <v>USDOI/USGS</v>
          </cell>
        </row>
        <row r="1674">
          <cell r="B1674" t="str">
            <v>D1886(A)</v>
          </cell>
          <cell r="D1674" t="str">
            <v>ASTM</v>
          </cell>
        </row>
        <row r="1675">
          <cell r="B1675" t="str">
            <v>I1499</v>
          </cell>
          <cell r="D1675" t="str">
            <v>USDOI/USGS</v>
          </cell>
        </row>
        <row r="1676">
          <cell r="B1676" t="str">
            <v>I3499</v>
          </cell>
          <cell r="D1676" t="str">
            <v>USDOI/USGS</v>
          </cell>
        </row>
        <row r="1677">
          <cell r="B1677" t="str">
            <v>I7499</v>
          </cell>
          <cell r="D1677" t="str">
            <v>USDOI/USGS</v>
          </cell>
        </row>
        <row r="1678">
          <cell r="B1678" t="str">
            <v>3500-NI(B)</v>
          </cell>
          <cell r="D1678" t="str">
            <v>APHA</v>
          </cell>
        </row>
        <row r="1679">
          <cell r="B1679" t="str">
            <v>D1886(C)</v>
          </cell>
          <cell r="D1679" t="str">
            <v>ASTM</v>
          </cell>
        </row>
        <row r="1680">
          <cell r="B1680" t="str">
            <v>I1501</v>
          </cell>
          <cell r="D1680" t="str">
            <v>USDOI/USGS</v>
          </cell>
        </row>
        <row r="1681">
          <cell r="B1681" t="str">
            <v>3500-NI(C)</v>
          </cell>
          <cell r="D1681" t="str">
            <v>APHA</v>
          </cell>
        </row>
        <row r="1682">
          <cell r="B1682">
            <v>10220</v>
          </cell>
          <cell r="D1682" t="str">
            <v>HACH</v>
          </cell>
        </row>
        <row r="1683">
          <cell r="B1683" t="str">
            <v>PMD-NCS</v>
          </cell>
          <cell r="D1683" t="str">
            <v>USEPA</v>
          </cell>
        </row>
        <row r="1684">
          <cell r="B1684">
            <v>2544</v>
          </cell>
          <cell r="D1684" t="str">
            <v>NIOSH</v>
          </cell>
        </row>
        <row r="1685">
          <cell r="B1685" t="str">
            <v>PMD-NIC</v>
          </cell>
          <cell r="D1685" t="str">
            <v>USEPA</v>
          </cell>
        </row>
        <row r="1686">
          <cell r="B1686" t="str">
            <v>D5075</v>
          </cell>
          <cell r="D1686" t="str">
            <v>ASTM</v>
          </cell>
        </row>
        <row r="1687">
          <cell r="B1687" t="str">
            <v>IP-2A</v>
          </cell>
          <cell r="D1687" t="str">
            <v>USEPA</v>
          </cell>
        </row>
        <row r="1688">
          <cell r="B1688" t="str">
            <v>IP-2B</v>
          </cell>
          <cell r="D1688" t="str">
            <v>USEPA</v>
          </cell>
        </row>
        <row r="1689">
          <cell r="B1689">
            <v>964.2</v>
          </cell>
          <cell r="D1689" t="str">
            <v>AOAC</v>
          </cell>
        </row>
        <row r="1690">
          <cell r="B1690" t="str">
            <v>RP330</v>
          </cell>
          <cell r="D1690" t="str">
            <v>USDOE/ASD</v>
          </cell>
        </row>
        <row r="1691">
          <cell r="B1691" t="str">
            <v>353.2_M</v>
          </cell>
          <cell r="D1691" t="str">
            <v>USEPA</v>
          </cell>
        </row>
        <row r="1692">
          <cell r="B1692" t="str">
            <v>4500-NO3(F)</v>
          </cell>
          <cell r="D1692" t="str">
            <v>APHA</v>
          </cell>
        </row>
        <row r="1693">
          <cell r="B1693" t="str">
            <v>4500-NO3(H)</v>
          </cell>
          <cell r="D1693" t="str">
            <v>APHA</v>
          </cell>
        </row>
        <row r="1694">
          <cell r="B1694" t="str">
            <v>4500-NO3(C)</v>
          </cell>
          <cell r="D1694" t="str">
            <v>APHA</v>
          </cell>
        </row>
        <row r="1695">
          <cell r="B1695">
            <v>9210</v>
          </cell>
          <cell r="D1695" t="str">
            <v>USEPA</v>
          </cell>
        </row>
        <row r="1696">
          <cell r="B1696">
            <v>9200</v>
          </cell>
          <cell r="D1696" t="str">
            <v>USEPA</v>
          </cell>
        </row>
        <row r="1697">
          <cell r="B1697" t="str">
            <v>9200A</v>
          </cell>
          <cell r="D1697" t="str">
            <v>USEPA</v>
          </cell>
        </row>
        <row r="1698">
          <cell r="B1698" t="str">
            <v>4500-NO3(B)</v>
          </cell>
          <cell r="D1698" t="str">
            <v>APHA</v>
          </cell>
        </row>
        <row r="1699">
          <cell r="B1699" t="str">
            <v>4500-NO3(E)</v>
          </cell>
          <cell r="D1699" t="str">
            <v>APHA</v>
          </cell>
        </row>
        <row r="1700">
          <cell r="B1700" t="str">
            <v>4500-NO3(I)</v>
          </cell>
          <cell r="D1700" t="str">
            <v>APHA</v>
          </cell>
        </row>
        <row r="1701">
          <cell r="B1701" t="str">
            <v>4500-NO3(G)</v>
          </cell>
          <cell r="D1701" t="str">
            <v>APHA</v>
          </cell>
        </row>
        <row r="1702">
          <cell r="B1702" t="str">
            <v>4500-NO3(D)</v>
          </cell>
          <cell r="D1702" t="str">
            <v>APHA</v>
          </cell>
        </row>
        <row r="1703">
          <cell r="B1703">
            <v>352.1</v>
          </cell>
          <cell r="D1703" t="str">
            <v>USEPA</v>
          </cell>
        </row>
        <row r="1704">
          <cell r="B1704" t="str">
            <v>NITRO-12</v>
          </cell>
          <cell r="D1704" t="str">
            <v>USDOC/NOAA</v>
          </cell>
        </row>
        <row r="1705">
          <cell r="B1705" t="str">
            <v>NITRO-15</v>
          </cell>
          <cell r="D1705" t="str">
            <v>USDOC/NOAA</v>
          </cell>
        </row>
        <row r="1706">
          <cell r="B1706" t="str">
            <v>NITRO-9</v>
          </cell>
          <cell r="D1706" t="str">
            <v>USDOC/NOAA</v>
          </cell>
        </row>
        <row r="1707">
          <cell r="B1707">
            <v>10206</v>
          </cell>
          <cell r="D1707" t="str">
            <v>HACH</v>
          </cell>
        </row>
        <row r="1708">
          <cell r="B1708" t="str">
            <v>NITRO-8</v>
          </cell>
          <cell r="D1708" t="str">
            <v>USDOC/NOAA</v>
          </cell>
        </row>
        <row r="1709">
          <cell r="B1709">
            <v>353.6</v>
          </cell>
          <cell r="D1709" t="str">
            <v>IL/SWSD</v>
          </cell>
        </row>
        <row r="1710">
          <cell r="B1710">
            <v>353.3</v>
          </cell>
          <cell r="D1710" t="str">
            <v>USEPA</v>
          </cell>
        </row>
        <row r="1711">
          <cell r="B1711">
            <v>353.1</v>
          </cell>
          <cell r="D1711" t="str">
            <v>USEPA</v>
          </cell>
        </row>
        <row r="1712">
          <cell r="B1712">
            <v>353.2</v>
          </cell>
          <cell r="D1712" t="str">
            <v>USEPA</v>
          </cell>
        </row>
        <row r="1713">
          <cell r="B1713">
            <v>8171</v>
          </cell>
          <cell r="D1713" t="str">
            <v>HACH</v>
          </cell>
        </row>
        <row r="1714">
          <cell r="B1714">
            <v>6014</v>
          </cell>
          <cell r="D1714" t="str">
            <v>NIOSH</v>
          </cell>
        </row>
        <row r="1715">
          <cell r="B1715" t="str">
            <v>B0420</v>
          </cell>
          <cell r="D1715" t="str">
            <v>USDOI/USGS</v>
          </cell>
        </row>
        <row r="1716">
          <cell r="B1716" t="str">
            <v>D3371</v>
          </cell>
          <cell r="D1716" t="str">
            <v>ASTM</v>
          </cell>
        </row>
        <row r="1717">
          <cell r="B1717">
            <v>8507</v>
          </cell>
          <cell r="D1717" t="str">
            <v>HACH</v>
          </cell>
        </row>
        <row r="1718">
          <cell r="B1718" t="str">
            <v>4500-NO2(B)</v>
          </cell>
          <cell r="D1718" t="str">
            <v>APHA</v>
          </cell>
        </row>
        <row r="1719">
          <cell r="B1719" t="str">
            <v>4500-NO2(C)</v>
          </cell>
          <cell r="D1719" t="str">
            <v>APHA</v>
          </cell>
        </row>
        <row r="1720">
          <cell r="B1720">
            <v>354.1</v>
          </cell>
          <cell r="D1720" t="str">
            <v>USEPA</v>
          </cell>
        </row>
        <row r="1721">
          <cell r="B1721" t="str">
            <v>NITRO-10</v>
          </cell>
          <cell r="D1721" t="str">
            <v>USDOC/NOAA</v>
          </cell>
        </row>
        <row r="1722">
          <cell r="B1722" t="str">
            <v>NITRO-11</v>
          </cell>
          <cell r="D1722" t="str">
            <v>USDOC/NOAA</v>
          </cell>
        </row>
        <row r="1723">
          <cell r="B1723" t="str">
            <v>NITRO-14</v>
          </cell>
          <cell r="D1723" t="str">
            <v>USDOC/NOAA</v>
          </cell>
        </row>
        <row r="1724">
          <cell r="B1724" t="str">
            <v>I2545(S)</v>
          </cell>
          <cell r="D1724" t="str">
            <v>USDOI/USGS</v>
          </cell>
        </row>
        <row r="1725">
          <cell r="B1725" t="str">
            <v>I2543</v>
          </cell>
          <cell r="D1725" t="str">
            <v>USDOI/USGS</v>
          </cell>
        </row>
        <row r="1726">
          <cell r="B1726" t="str">
            <v>I2545(W)</v>
          </cell>
          <cell r="D1726" t="str">
            <v>USDOI/USGS</v>
          </cell>
        </row>
        <row r="1727">
          <cell r="B1727">
            <v>10207</v>
          </cell>
          <cell r="D1727" t="str">
            <v>HACH</v>
          </cell>
        </row>
        <row r="1728">
          <cell r="B1728" t="str">
            <v>D3867(A)</v>
          </cell>
          <cell r="D1728" t="str">
            <v>ASTM</v>
          </cell>
        </row>
        <row r="1729">
          <cell r="B1729" t="str">
            <v>D3867(B)</v>
          </cell>
          <cell r="D1729" t="str">
            <v>ASTM</v>
          </cell>
        </row>
        <row r="1730">
          <cell r="B1730" t="str">
            <v>I-2540-90</v>
          </cell>
          <cell r="D1730" t="str">
            <v>USDOI/USGS</v>
          </cell>
        </row>
        <row r="1731">
          <cell r="B1731" t="str">
            <v>I1540</v>
          </cell>
          <cell r="D1731" t="str">
            <v>USDOI/USGS</v>
          </cell>
        </row>
        <row r="1732">
          <cell r="B1732" t="str">
            <v>I2539</v>
          </cell>
          <cell r="D1732" t="str">
            <v>USDOI/USGS</v>
          </cell>
        </row>
        <row r="1733">
          <cell r="B1733" t="str">
            <v>8090(ECD)</v>
          </cell>
          <cell r="D1733" t="str">
            <v>USEPA</v>
          </cell>
        </row>
        <row r="1734">
          <cell r="B1734" t="str">
            <v>8090(FID)</v>
          </cell>
          <cell r="D1734" t="str">
            <v>USEPA</v>
          </cell>
        </row>
        <row r="1735">
          <cell r="B1735">
            <v>8091</v>
          </cell>
          <cell r="D1735" t="str">
            <v>USEPA</v>
          </cell>
        </row>
        <row r="1736">
          <cell r="B1736" t="str">
            <v>609(A)</v>
          </cell>
          <cell r="D1736" t="str">
            <v>USEPA</v>
          </cell>
        </row>
        <row r="1737">
          <cell r="B1737" t="str">
            <v>609(B)</v>
          </cell>
          <cell r="D1737" t="str">
            <v>USEPA</v>
          </cell>
        </row>
        <row r="1738">
          <cell r="B1738" t="str">
            <v>8330(S)</v>
          </cell>
          <cell r="D1738" t="str">
            <v>USEPA</v>
          </cell>
        </row>
        <row r="1739">
          <cell r="B1739" t="str">
            <v>8330(W)</v>
          </cell>
          <cell r="D1739" t="str">
            <v>USEPA</v>
          </cell>
        </row>
        <row r="1740">
          <cell r="B1740">
            <v>2005</v>
          </cell>
          <cell r="D1740" t="str">
            <v>NIOSH</v>
          </cell>
        </row>
        <row r="1741">
          <cell r="B1741">
            <v>2526</v>
          </cell>
          <cell r="D1741" t="str">
            <v>NIOSH</v>
          </cell>
        </row>
        <row r="1742">
          <cell r="B1742" t="str">
            <v>973.49(E)</v>
          </cell>
          <cell r="D1742" t="str">
            <v>AOAC</v>
          </cell>
        </row>
        <row r="1743">
          <cell r="B1743" t="str">
            <v>973.49(F)</v>
          </cell>
          <cell r="D1743" t="str">
            <v>AOAC</v>
          </cell>
        </row>
        <row r="1744">
          <cell r="B1744">
            <v>973.5</v>
          </cell>
          <cell r="D1744" t="str">
            <v>AOAC</v>
          </cell>
        </row>
        <row r="1745">
          <cell r="B1745">
            <v>991.07</v>
          </cell>
          <cell r="D1745" t="str">
            <v>AOAC</v>
          </cell>
        </row>
        <row r="1746">
          <cell r="B1746">
            <v>507</v>
          </cell>
          <cell r="D1746" t="str">
            <v>USEPA</v>
          </cell>
        </row>
        <row r="1747">
          <cell r="B1747" t="str">
            <v>D5475</v>
          </cell>
          <cell r="D1747" t="str">
            <v>ASTM</v>
          </cell>
        </row>
        <row r="1748">
          <cell r="B1748" t="str">
            <v>I-4650-03</v>
          </cell>
          <cell r="D1748" t="str">
            <v>USDOI/USGS</v>
          </cell>
        </row>
        <row r="1749">
          <cell r="B1749" t="str">
            <v>IP-5C</v>
          </cell>
          <cell r="D1749" t="str">
            <v>USEPA</v>
          </cell>
        </row>
        <row r="1750">
          <cell r="B1750" t="str">
            <v>IP-5A</v>
          </cell>
          <cell r="D1750" t="str">
            <v>USEPA</v>
          </cell>
        </row>
        <row r="1751">
          <cell r="B1751" t="str">
            <v>IP-5B</v>
          </cell>
          <cell r="D1751" t="str">
            <v>USEPA</v>
          </cell>
        </row>
        <row r="1752">
          <cell r="B1752" t="str">
            <v>D1607</v>
          </cell>
          <cell r="D1752" t="str">
            <v>ASTM</v>
          </cell>
        </row>
        <row r="1753">
          <cell r="B1753" t="str">
            <v>D1608</v>
          </cell>
          <cell r="D1753" t="str">
            <v>ASTM</v>
          </cell>
        </row>
        <row r="1754">
          <cell r="B1754">
            <v>2.2999999999999998</v>
          </cell>
          <cell r="D1754" t="str">
            <v>USEPA</v>
          </cell>
        </row>
        <row r="1755">
          <cell r="B1755" t="str">
            <v>D5176</v>
          </cell>
          <cell r="D1755" t="str">
            <v>ASTM</v>
          </cell>
        </row>
        <row r="1756">
          <cell r="B1756" t="str">
            <v>7 (ATM NOX)</v>
          </cell>
          <cell r="D1756" t="str">
            <v>USEPA</v>
          </cell>
        </row>
        <row r="1757">
          <cell r="B1757" t="str">
            <v>7A</v>
          </cell>
          <cell r="D1757" t="str">
            <v>USEPA</v>
          </cell>
        </row>
        <row r="1758">
          <cell r="B1758" t="str">
            <v>7B</v>
          </cell>
          <cell r="D1758" t="str">
            <v>USEPA</v>
          </cell>
        </row>
        <row r="1759">
          <cell r="B1759" t="str">
            <v>7C</v>
          </cell>
          <cell r="D1759" t="str">
            <v>USEPA</v>
          </cell>
        </row>
        <row r="1760">
          <cell r="B1760" t="str">
            <v>7D</v>
          </cell>
          <cell r="D1760" t="str">
            <v>USEPA</v>
          </cell>
        </row>
        <row r="1761">
          <cell r="B1761" t="str">
            <v>7E</v>
          </cell>
          <cell r="D1761" t="str">
            <v>USEPA</v>
          </cell>
        </row>
        <row r="1762">
          <cell r="B1762">
            <v>20</v>
          </cell>
          <cell r="D1762" t="str">
            <v>USEPA</v>
          </cell>
        </row>
        <row r="1763">
          <cell r="B1763" t="str">
            <v>D3608</v>
          </cell>
          <cell r="D1763" t="str">
            <v>ASTM</v>
          </cell>
        </row>
        <row r="1764">
          <cell r="B1764">
            <v>10001</v>
          </cell>
          <cell r="D1764" t="str">
            <v>HACH</v>
          </cell>
        </row>
        <row r="1765">
          <cell r="B1765">
            <v>10002</v>
          </cell>
          <cell r="D1765" t="str">
            <v>HACH</v>
          </cell>
        </row>
        <row r="1766">
          <cell r="B1766" t="str">
            <v>I-4540-85</v>
          </cell>
          <cell r="D1766" t="str">
            <v>USDOI/USGS</v>
          </cell>
        </row>
        <row r="1767">
          <cell r="B1767">
            <v>10208</v>
          </cell>
          <cell r="D1767" t="str">
            <v>HACH</v>
          </cell>
        </row>
        <row r="1768">
          <cell r="B1768">
            <v>633.1</v>
          </cell>
          <cell r="D1768" t="str">
            <v>USEPA</v>
          </cell>
        </row>
        <row r="1769">
          <cell r="B1769">
            <v>2507</v>
          </cell>
          <cell r="D1769" t="str">
            <v>NIOSH</v>
          </cell>
        </row>
        <row r="1770">
          <cell r="B1770">
            <v>8332</v>
          </cell>
          <cell r="D1770" t="str">
            <v>USEPA</v>
          </cell>
        </row>
        <row r="1771">
          <cell r="B1771">
            <v>2527</v>
          </cell>
          <cell r="D1771" t="str">
            <v>NIOSH</v>
          </cell>
        </row>
        <row r="1772">
          <cell r="B1772" t="str">
            <v>PMD-NTP(TIT1)</v>
          </cell>
          <cell r="D1772" t="str">
            <v>USEPA</v>
          </cell>
        </row>
        <row r="1773">
          <cell r="B1773" t="str">
            <v>PMD-NTP(TIT2)</v>
          </cell>
          <cell r="D1773" t="str">
            <v>USEPA</v>
          </cell>
        </row>
        <row r="1774">
          <cell r="B1774">
            <v>2522</v>
          </cell>
          <cell r="D1774" t="str">
            <v>NIOSH</v>
          </cell>
        </row>
        <row r="1775">
          <cell r="B1775">
            <v>8070</v>
          </cell>
          <cell r="D1775" t="str">
            <v>USEPA</v>
          </cell>
        </row>
        <row r="1776">
          <cell r="B1776" t="str">
            <v>8070A</v>
          </cell>
          <cell r="D1776" t="str">
            <v>USEPA</v>
          </cell>
        </row>
        <row r="1777">
          <cell r="B1777">
            <v>607</v>
          </cell>
          <cell r="D1777" t="str">
            <v>USEPA</v>
          </cell>
        </row>
        <row r="1778">
          <cell r="B1778">
            <v>6600</v>
          </cell>
          <cell r="D1778" t="str">
            <v>NIOSH</v>
          </cell>
        </row>
        <row r="1779">
          <cell r="B1779">
            <v>985.23</v>
          </cell>
          <cell r="D1779" t="str">
            <v>AOAC</v>
          </cell>
        </row>
        <row r="1780">
          <cell r="B1780">
            <v>991.06</v>
          </cell>
          <cell r="D1780" t="str">
            <v>AOAC</v>
          </cell>
        </row>
        <row r="1781">
          <cell r="B1781">
            <v>975.4</v>
          </cell>
          <cell r="D1781" t="str">
            <v>AOAC</v>
          </cell>
        </row>
        <row r="1782">
          <cell r="B1782" t="str">
            <v>8318(S)</v>
          </cell>
          <cell r="D1782" t="str">
            <v>USEPA</v>
          </cell>
        </row>
        <row r="1783">
          <cell r="B1783" t="str">
            <v>8318(W)</v>
          </cell>
          <cell r="D1783" t="str">
            <v>USEPA</v>
          </cell>
        </row>
        <row r="1784">
          <cell r="B1784">
            <v>531.1</v>
          </cell>
          <cell r="D1784" t="str">
            <v>USEPA</v>
          </cell>
        </row>
        <row r="1785">
          <cell r="B1785" t="str">
            <v>TO-7</v>
          </cell>
          <cell r="D1785" t="str">
            <v>USEPA</v>
          </cell>
        </row>
        <row r="1786">
          <cell r="B1786" t="str">
            <v>50APP-F</v>
          </cell>
          <cell r="D1786" t="str">
            <v>USEPA</v>
          </cell>
        </row>
        <row r="1787">
          <cell r="B1787">
            <v>160.19999999999999</v>
          </cell>
          <cell r="D1787" t="str">
            <v>USEPA</v>
          </cell>
        </row>
        <row r="1788">
          <cell r="B1788" t="str">
            <v>8015B</v>
          </cell>
          <cell r="D1788" t="str">
            <v>USEPA</v>
          </cell>
        </row>
        <row r="1789">
          <cell r="B1789" t="str">
            <v>8015A</v>
          </cell>
          <cell r="D1789" t="str">
            <v>USEPA</v>
          </cell>
        </row>
        <row r="1790">
          <cell r="B1790" t="str">
            <v>5540-D</v>
          </cell>
          <cell r="D1790" t="str">
            <v>APHA</v>
          </cell>
        </row>
        <row r="1791">
          <cell r="B1791" t="str">
            <v>TO-12</v>
          </cell>
          <cell r="D1791" t="str">
            <v>USEPA</v>
          </cell>
        </row>
        <row r="1792">
          <cell r="B1792" t="str">
            <v>25C</v>
          </cell>
          <cell r="D1792" t="str">
            <v>USEPA</v>
          </cell>
        </row>
        <row r="1793">
          <cell r="B1793" t="str">
            <v>5F</v>
          </cell>
          <cell r="D1793" t="str">
            <v>USEPA</v>
          </cell>
        </row>
        <row r="1794">
          <cell r="B1794" t="str">
            <v>5B</v>
          </cell>
          <cell r="D1794" t="str">
            <v>USEPA</v>
          </cell>
        </row>
        <row r="1795">
          <cell r="B1795" t="str">
            <v>5560-B</v>
          </cell>
          <cell r="D1795" t="str">
            <v>APHA</v>
          </cell>
        </row>
        <row r="1796">
          <cell r="B1796">
            <v>8321</v>
          </cell>
          <cell r="D1796" t="str">
            <v>USEPA</v>
          </cell>
        </row>
        <row r="1797">
          <cell r="B1797" t="str">
            <v>8325(CRT)</v>
          </cell>
          <cell r="D1797" t="str">
            <v>USEPA</v>
          </cell>
        </row>
        <row r="1798">
          <cell r="B1798" t="str">
            <v>8325(DSK)</v>
          </cell>
          <cell r="D1798" t="str">
            <v>USEPA</v>
          </cell>
        </row>
        <row r="1799">
          <cell r="B1799" t="str">
            <v>8325(LLE)</v>
          </cell>
          <cell r="D1799" t="str">
            <v>USEPA</v>
          </cell>
        </row>
        <row r="1800">
          <cell r="B1800" t="str">
            <v>8321A</v>
          </cell>
          <cell r="D1800" t="str">
            <v>USEPA</v>
          </cell>
        </row>
        <row r="1801">
          <cell r="B1801" t="str">
            <v>3500-SE(G)</v>
          </cell>
          <cell r="D1801" t="str">
            <v>APHA</v>
          </cell>
        </row>
        <row r="1802">
          <cell r="B1802" t="str">
            <v>PMD-NOB</v>
          </cell>
          <cell r="D1802" t="str">
            <v>USEPA</v>
          </cell>
        </row>
        <row r="1803">
          <cell r="B1803">
            <v>430.2</v>
          </cell>
          <cell r="D1803" t="str">
            <v>USEPA</v>
          </cell>
        </row>
        <row r="1804">
          <cell r="B1804">
            <v>430.1</v>
          </cell>
          <cell r="D1804" t="str">
            <v>USEPA</v>
          </cell>
        </row>
        <row r="1805">
          <cell r="B1805" t="str">
            <v>TO-4</v>
          </cell>
          <cell r="D1805" t="str">
            <v>USEPA</v>
          </cell>
        </row>
        <row r="1806">
          <cell r="B1806" t="str">
            <v>D1292</v>
          </cell>
          <cell r="D1806" t="str">
            <v>ASTM</v>
          </cell>
        </row>
        <row r="1807">
          <cell r="B1807">
            <v>2150</v>
          </cell>
          <cell r="D1807" t="str">
            <v>APHA</v>
          </cell>
        </row>
        <row r="1808">
          <cell r="B1808">
            <v>140.1</v>
          </cell>
          <cell r="D1808" t="str">
            <v>USEPA</v>
          </cell>
        </row>
        <row r="1809">
          <cell r="B1809">
            <v>1652</v>
          </cell>
          <cell r="D1809" t="str">
            <v>USEPA</v>
          </cell>
        </row>
        <row r="1810">
          <cell r="B1810" t="str">
            <v>D3921</v>
          </cell>
          <cell r="D1810" t="str">
            <v>ASTM</v>
          </cell>
        </row>
        <row r="1811">
          <cell r="B1811" t="str">
            <v>C-005-1</v>
          </cell>
          <cell r="D1811" t="str">
            <v>USEPA</v>
          </cell>
        </row>
        <row r="1812">
          <cell r="B1812" t="str">
            <v>5520-B</v>
          </cell>
          <cell r="D1812" t="str">
            <v>APHA</v>
          </cell>
        </row>
        <row r="1813">
          <cell r="B1813" t="str">
            <v>5520-D</v>
          </cell>
          <cell r="D1813" t="str">
            <v>APHA</v>
          </cell>
        </row>
        <row r="1814">
          <cell r="B1814" t="str">
            <v>5520-C</v>
          </cell>
          <cell r="D1814" t="str">
            <v>APHA</v>
          </cell>
        </row>
        <row r="1815">
          <cell r="B1815" t="str">
            <v>D4281(A)</v>
          </cell>
          <cell r="D1815" t="str">
            <v>ASTM</v>
          </cell>
        </row>
        <row r="1816">
          <cell r="B1816" t="str">
            <v>D4281(B)</v>
          </cell>
          <cell r="D1816" t="str">
            <v>ASTM</v>
          </cell>
        </row>
        <row r="1817">
          <cell r="B1817" t="str">
            <v>9071A</v>
          </cell>
          <cell r="D1817" t="str">
            <v>USEPA</v>
          </cell>
        </row>
        <row r="1818">
          <cell r="B1818">
            <v>8005</v>
          </cell>
          <cell r="D1818" t="str">
            <v>HACH</v>
          </cell>
        </row>
        <row r="1819">
          <cell r="B1819" t="str">
            <v>D5462</v>
          </cell>
          <cell r="D1819" t="str">
            <v>ASTM</v>
          </cell>
        </row>
        <row r="1820">
          <cell r="B1820" t="str">
            <v>9 (OPACITY)</v>
          </cell>
          <cell r="D1820" t="str">
            <v>USEPA</v>
          </cell>
        </row>
        <row r="1821">
          <cell r="B1821" t="str">
            <v>203C</v>
          </cell>
          <cell r="D1821" t="str">
            <v>USEPA</v>
          </cell>
        </row>
        <row r="1822">
          <cell r="B1822" t="str">
            <v>203B</v>
          </cell>
          <cell r="D1822" t="str">
            <v>USEPA</v>
          </cell>
        </row>
        <row r="1823">
          <cell r="B1823" t="str">
            <v>D1941</v>
          </cell>
          <cell r="D1823" t="str">
            <v>ASTM</v>
          </cell>
        </row>
        <row r="1824">
          <cell r="B1824" t="str">
            <v>D4408</v>
          </cell>
          <cell r="D1824" t="str">
            <v>ASTM</v>
          </cell>
        </row>
        <row r="1825">
          <cell r="B1825" t="str">
            <v>D4409</v>
          </cell>
          <cell r="D1825" t="str">
            <v>ASTM</v>
          </cell>
        </row>
        <row r="1826">
          <cell r="B1826" t="str">
            <v>D5389</v>
          </cell>
          <cell r="D1826" t="str">
            <v>ASTM</v>
          </cell>
        </row>
        <row r="1827">
          <cell r="B1827" t="str">
            <v>D3858</v>
          </cell>
          <cell r="D1827" t="str">
            <v>ASTM</v>
          </cell>
        </row>
        <row r="1828">
          <cell r="B1828" t="str">
            <v>D5390</v>
          </cell>
          <cell r="D1828" t="str">
            <v>ASTM</v>
          </cell>
        </row>
        <row r="1829">
          <cell r="B1829" t="str">
            <v>D5243</v>
          </cell>
          <cell r="D1829" t="str">
            <v>ASTM</v>
          </cell>
        </row>
        <row r="1830">
          <cell r="B1830" t="str">
            <v>HERL_001</v>
          </cell>
          <cell r="D1830" t="str">
            <v>USEPA</v>
          </cell>
        </row>
        <row r="1831">
          <cell r="B1831" t="str">
            <v>OM500R</v>
          </cell>
          <cell r="D1831" t="str">
            <v>USDOE/ASD</v>
          </cell>
        </row>
        <row r="1832">
          <cell r="B1832" t="str">
            <v>MC_PEST(S)</v>
          </cell>
          <cell r="D1832" t="str">
            <v>USEPA</v>
          </cell>
        </row>
        <row r="1833">
          <cell r="B1833" t="str">
            <v>MC_PEST(W)</v>
          </cell>
          <cell r="D1833" t="str">
            <v>USEPA</v>
          </cell>
        </row>
        <row r="1834">
          <cell r="B1834" t="str">
            <v>EPA_CLP_ORG</v>
          </cell>
          <cell r="D1834" t="str">
            <v>USEPA</v>
          </cell>
        </row>
        <row r="1835">
          <cell r="B1835" t="str">
            <v>PMD-AS(TIT4)</v>
          </cell>
          <cell r="D1835" t="str">
            <v>USEPA</v>
          </cell>
        </row>
        <row r="1836">
          <cell r="B1836">
            <v>973.47</v>
          </cell>
          <cell r="D1836" t="str">
            <v>AOAC</v>
          </cell>
        </row>
        <row r="1837">
          <cell r="B1837" t="str">
            <v>8000A</v>
          </cell>
          <cell r="D1837" t="str">
            <v>USEPA</v>
          </cell>
        </row>
        <row r="1838">
          <cell r="B1838" t="str">
            <v>8000B</v>
          </cell>
          <cell r="D1838" t="str">
            <v>USEPA</v>
          </cell>
        </row>
        <row r="1839">
          <cell r="B1839" t="str">
            <v>D4128</v>
          </cell>
          <cell r="D1839" t="str">
            <v>ASTM</v>
          </cell>
        </row>
        <row r="1840">
          <cell r="B1840">
            <v>1649</v>
          </cell>
          <cell r="D1840" t="str">
            <v>USEPA</v>
          </cell>
        </row>
        <row r="1841">
          <cell r="B1841">
            <v>1648</v>
          </cell>
          <cell r="D1841" t="str">
            <v>USEPA</v>
          </cell>
        </row>
        <row r="1842">
          <cell r="B1842">
            <v>1650</v>
          </cell>
          <cell r="D1842" t="str">
            <v>USEPA</v>
          </cell>
        </row>
        <row r="1843">
          <cell r="B1843" t="str">
            <v>D4744</v>
          </cell>
          <cell r="D1843" t="str">
            <v>ASTM</v>
          </cell>
        </row>
        <row r="1844">
          <cell r="B1844">
            <v>5110</v>
          </cell>
          <cell r="D1844" t="str">
            <v>USEPA</v>
          </cell>
        </row>
        <row r="1845">
          <cell r="B1845" t="str">
            <v>3H-03</v>
          </cell>
          <cell r="D1845" t="str">
            <v>USDOE/EML</v>
          </cell>
        </row>
        <row r="1846">
          <cell r="B1846" t="str">
            <v>OHC</v>
          </cell>
          <cell r="D1846" t="str">
            <v>USEPA</v>
          </cell>
        </row>
        <row r="1847">
          <cell r="B1847" t="str">
            <v>6040-B</v>
          </cell>
          <cell r="D1847" t="str">
            <v>APHA</v>
          </cell>
        </row>
        <row r="1848">
          <cell r="B1848" t="str">
            <v>D4763</v>
          </cell>
          <cell r="D1848" t="str">
            <v>ASTM</v>
          </cell>
        </row>
        <row r="1849">
          <cell r="B1849">
            <v>1018</v>
          </cell>
          <cell r="D1849" t="str">
            <v>NIOSH</v>
          </cell>
        </row>
        <row r="1850">
          <cell r="B1850">
            <v>2540</v>
          </cell>
          <cell r="D1850" t="str">
            <v>NIOSH</v>
          </cell>
        </row>
        <row r="1851">
          <cell r="B1851" t="str">
            <v>SFSAS_29</v>
          </cell>
          <cell r="D1851" t="str">
            <v>USEPA</v>
          </cell>
        </row>
        <row r="1852">
          <cell r="B1852" t="str">
            <v>SFSAS_6</v>
          </cell>
          <cell r="D1852" t="str">
            <v>USEPA</v>
          </cell>
        </row>
        <row r="1853">
          <cell r="B1853" t="str">
            <v>SFSAS_16</v>
          </cell>
          <cell r="D1853" t="str">
            <v>USEPA</v>
          </cell>
        </row>
        <row r="1854">
          <cell r="B1854" t="str">
            <v>625-S</v>
          </cell>
          <cell r="D1854" t="str">
            <v>USEPA</v>
          </cell>
        </row>
        <row r="1855">
          <cell r="B1855" t="str">
            <v>624-S</v>
          </cell>
          <cell r="D1855" t="str">
            <v>USEPA</v>
          </cell>
        </row>
        <row r="1856">
          <cell r="B1856">
            <v>525.1</v>
          </cell>
          <cell r="D1856" t="str">
            <v>USEPA</v>
          </cell>
        </row>
        <row r="1857">
          <cell r="B1857">
            <v>525.20000000000005</v>
          </cell>
          <cell r="D1857" t="str">
            <v>USEPA</v>
          </cell>
        </row>
        <row r="1858">
          <cell r="B1858" t="str">
            <v>6040-C</v>
          </cell>
          <cell r="D1858" t="str">
            <v>APHA</v>
          </cell>
        </row>
        <row r="1859">
          <cell r="B1859">
            <v>974.22</v>
          </cell>
          <cell r="D1859" t="str">
            <v>AOAC</v>
          </cell>
        </row>
        <row r="1860">
          <cell r="B1860">
            <v>968.24</v>
          </cell>
          <cell r="D1860" t="str">
            <v>AOAC</v>
          </cell>
        </row>
        <row r="1861">
          <cell r="B1861">
            <v>985.22</v>
          </cell>
          <cell r="D1861" t="str">
            <v>AOAC</v>
          </cell>
        </row>
        <row r="1862">
          <cell r="B1862">
            <v>970.52</v>
          </cell>
          <cell r="D1862" t="str">
            <v>AOAC</v>
          </cell>
        </row>
        <row r="1863">
          <cell r="B1863" t="str">
            <v>O5104</v>
          </cell>
          <cell r="D1863" t="str">
            <v>USDOI/USGS</v>
          </cell>
        </row>
        <row r="1864">
          <cell r="B1864" t="str">
            <v>O7104</v>
          </cell>
          <cell r="D1864" t="str">
            <v>USDOI/USGS</v>
          </cell>
        </row>
        <row r="1865">
          <cell r="B1865" t="str">
            <v>O3104</v>
          </cell>
          <cell r="D1865" t="str">
            <v>USDOI/USGS</v>
          </cell>
        </row>
        <row r="1866">
          <cell r="B1866" t="str">
            <v>O9104</v>
          </cell>
          <cell r="D1866" t="str">
            <v>USDOI/USGS</v>
          </cell>
        </row>
        <row r="1867">
          <cell r="B1867">
            <v>972.05</v>
          </cell>
          <cell r="D1867" t="str">
            <v>AOAC</v>
          </cell>
        </row>
        <row r="1868">
          <cell r="B1868">
            <v>990.06</v>
          </cell>
          <cell r="D1868" t="str">
            <v>AOAC</v>
          </cell>
        </row>
        <row r="1869">
          <cell r="B1869">
            <v>984.21</v>
          </cell>
          <cell r="D1869" t="str">
            <v>AOAC</v>
          </cell>
        </row>
        <row r="1870">
          <cell r="B1870">
            <v>983.21</v>
          </cell>
          <cell r="D1870" t="str">
            <v>AOAC</v>
          </cell>
        </row>
        <row r="1871">
          <cell r="B1871" t="str">
            <v>IP-8</v>
          </cell>
          <cell r="D1871" t="str">
            <v>USEPA</v>
          </cell>
        </row>
        <row r="1872">
          <cell r="B1872">
            <v>8081</v>
          </cell>
          <cell r="D1872" t="str">
            <v>USEPA</v>
          </cell>
        </row>
        <row r="1873">
          <cell r="B1873" t="str">
            <v>8081(S)</v>
          </cell>
          <cell r="D1873" t="str">
            <v>USEPA</v>
          </cell>
        </row>
        <row r="1874">
          <cell r="B1874" t="str">
            <v>8081(W)</v>
          </cell>
          <cell r="D1874" t="str">
            <v>USEPA</v>
          </cell>
        </row>
        <row r="1875">
          <cell r="B1875">
            <v>608</v>
          </cell>
          <cell r="D1875" t="str">
            <v>USEPA</v>
          </cell>
        </row>
        <row r="1876">
          <cell r="B1876" t="str">
            <v>8081A</v>
          </cell>
          <cell r="D1876" t="str">
            <v>USEPA</v>
          </cell>
        </row>
        <row r="1877">
          <cell r="B1877" t="str">
            <v>8081A(SNB)</v>
          </cell>
          <cell r="D1877" t="str">
            <v>USEPA</v>
          </cell>
        </row>
        <row r="1878">
          <cell r="B1878" t="str">
            <v>8081A(SWB)</v>
          </cell>
          <cell r="D1878" t="str">
            <v>USEPA</v>
          </cell>
        </row>
        <row r="1879">
          <cell r="B1879" t="str">
            <v>8081A(WNB)</v>
          </cell>
          <cell r="D1879" t="str">
            <v>USEPA</v>
          </cell>
        </row>
        <row r="1880">
          <cell r="B1880" t="str">
            <v>8081A(WWB)</v>
          </cell>
          <cell r="D1880" t="str">
            <v>USEPA</v>
          </cell>
        </row>
        <row r="1881">
          <cell r="B1881" t="str">
            <v>TO-10</v>
          </cell>
          <cell r="D1881" t="str">
            <v>USEPA</v>
          </cell>
        </row>
        <row r="1882">
          <cell r="B1882">
            <v>608.1</v>
          </cell>
          <cell r="D1882" t="str">
            <v>USEPA</v>
          </cell>
        </row>
        <row r="1883">
          <cell r="B1883">
            <v>608.20000000000005</v>
          </cell>
          <cell r="D1883" t="str">
            <v>USEPA</v>
          </cell>
        </row>
        <row r="1884">
          <cell r="B1884" t="str">
            <v>D3086</v>
          </cell>
          <cell r="D1884" t="str">
            <v>ASTM</v>
          </cell>
        </row>
        <row r="1885">
          <cell r="B1885" t="str">
            <v>6630-B</v>
          </cell>
          <cell r="D1885" t="str">
            <v>APHA</v>
          </cell>
        </row>
        <row r="1886">
          <cell r="B1886" t="str">
            <v>6630-C</v>
          </cell>
          <cell r="D1886" t="str">
            <v>APHA</v>
          </cell>
        </row>
        <row r="1887">
          <cell r="B1887" t="str">
            <v>6630-D</v>
          </cell>
          <cell r="D1887" t="str">
            <v>APHA</v>
          </cell>
        </row>
        <row r="1888">
          <cell r="B1888">
            <v>211.1</v>
          </cell>
          <cell r="D1888" t="str">
            <v>USFDA</v>
          </cell>
        </row>
        <row r="1889">
          <cell r="B1889">
            <v>505</v>
          </cell>
          <cell r="D1889" t="str">
            <v>USEPA</v>
          </cell>
        </row>
        <row r="1890">
          <cell r="B1890">
            <v>617</v>
          </cell>
          <cell r="D1890" t="str">
            <v>USEPA</v>
          </cell>
        </row>
        <row r="1891">
          <cell r="B1891" t="str">
            <v>D5175</v>
          </cell>
          <cell r="D1891" t="str">
            <v>ASTM</v>
          </cell>
        </row>
        <row r="1892">
          <cell r="B1892" t="str">
            <v>1656(ECD)</v>
          </cell>
          <cell r="D1892" t="str">
            <v>USEPA</v>
          </cell>
        </row>
        <row r="1893">
          <cell r="B1893" t="str">
            <v>1656(HSD)</v>
          </cell>
          <cell r="D1893" t="str">
            <v>USEPA</v>
          </cell>
        </row>
        <row r="1894">
          <cell r="B1894">
            <v>633</v>
          </cell>
          <cell r="D1894" t="str">
            <v>USEPA</v>
          </cell>
        </row>
        <row r="1895">
          <cell r="B1895">
            <v>970.53</v>
          </cell>
          <cell r="D1895" t="str">
            <v>AOAC</v>
          </cell>
        </row>
        <row r="1896">
          <cell r="B1896">
            <v>231.1</v>
          </cell>
          <cell r="D1896" t="str">
            <v>USFDA</v>
          </cell>
        </row>
        <row r="1897">
          <cell r="B1897">
            <v>8141</v>
          </cell>
          <cell r="D1897" t="str">
            <v>USEPA</v>
          </cell>
        </row>
        <row r="1898">
          <cell r="B1898" t="str">
            <v>8141(S)</v>
          </cell>
          <cell r="D1898" t="str">
            <v>USEPA</v>
          </cell>
        </row>
        <row r="1899">
          <cell r="B1899" t="str">
            <v>8141A(S)</v>
          </cell>
          <cell r="D1899" t="str">
            <v>USEPA</v>
          </cell>
        </row>
        <row r="1900">
          <cell r="B1900" t="str">
            <v>8141(W)</v>
          </cell>
          <cell r="D1900" t="str">
            <v>USEPA</v>
          </cell>
        </row>
        <row r="1901">
          <cell r="B1901" t="str">
            <v>8141A(W)</v>
          </cell>
          <cell r="D1901" t="str">
            <v>USEPA</v>
          </cell>
        </row>
        <row r="1902">
          <cell r="B1902">
            <v>8140</v>
          </cell>
          <cell r="D1902" t="str">
            <v>USEPA</v>
          </cell>
        </row>
        <row r="1903">
          <cell r="B1903">
            <v>5600</v>
          </cell>
          <cell r="D1903" t="str">
            <v>NIOSH</v>
          </cell>
        </row>
        <row r="1904">
          <cell r="B1904">
            <v>614</v>
          </cell>
          <cell r="D1904" t="str">
            <v>USEPA</v>
          </cell>
        </row>
        <row r="1905">
          <cell r="B1905">
            <v>614.1</v>
          </cell>
          <cell r="D1905" t="str">
            <v>USEPA</v>
          </cell>
        </row>
        <row r="1906">
          <cell r="B1906">
            <v>622</v>
          </cell>
          <cell r="D1906" t="str">
            <v>USEPA</v>
          </cell>
        </row>
        <row r="1907">
          <cell r="B1907" t="str">
            <v>P-006-1</v>
          </cell>
          <cell r="D1907" t="str">
            <v>USEPA</v>
          </cell>
        </row>
        <row r="1908">
          <cell r="B1908">
            <v>1657</v>
          </cell>
          <cell r="D1908" t="str">
            <v>USEPA</v>
          </cell>
        </row>
        <row r="1909">
          <cell r="B1909" t="str">
            <v>P-005-1</v>
          </cell>
          <cell r="D1909" t="str">
            <v>USEPA</v>
          </cell>
        </row>
        <row r="1910">
          <cell r="B1910" t="str">
            <v>PMD-TLC(OTP)</v>
          </cell>
          <cell r="D1910" t="str">
            <v>USEPA</v>
          </cell>
        </row>
        <row r="1911">
          <cell r="B1911">
            <v>5504</v>
          </cell>
          <cell r="D1911" t="str">
            <v>NIOSH</v>
          </cell>
        </row>
        <row r="1912">
          <cell r="B1912">
            <v>365.5</v>
          </cell>
          <cell r="D1912" t="str">
            <v>USEPA</v>
          </cell>
        </row>
        <row r="1913">
          <cell r="B1913">
            <v>365.6</v>
          </cell>
          <cell r="D1913" t="str">
            <v>IL/SWSD</v>
          </cell>
        </row>
        <row r="1914">
          <cell r="B1914" t="str">
            <v>I1602</v>
          </cell>
          <cell r="D1914" t="str">
            <v>USDOI/USGS</v>
          </cell>
        </row>
        <row r="1915">
          <cell r="B1915" t="str">
            <v>I1601</v>
          </cell>
          <cell r="D1915" t="str">
            <v>USDOI/USGS</v>
          </cell>
        </row>
        <row r="1916">
          <cell r="B1916" t="str">
            <v>I2598</v>
          </cell>
          <cell r="D1916" t="str">
            <v>USDOI/USGS</v>
          </cell>
        </row>
        <row r="1917">
          <cell r="B1917" t="str">
            <v>I2601</v>
          </cell>
          <cell r="D1917" t="str">
            <v>USDOI/USGS</v>
          </cell>
        </row>
        <row r="1918">
          <cell r="B1918" t="str">
            <v>PMD-ORY</v>
          </cell>
          <cell r="D1918" t="str">
            <v>USEPA</v>
          </cell>
        </row>
        <row r="1919">
          <cell r="B1919">
            <v>252.1</v>
          </cell>
          <cell r="D1919" t="str">
            <v>USEPA</v>
          </cell>
        </row>
        <row r="1920">
          <cell r="B1920">
            <v>252.2</v>
          </cell>
          <cell r="D1920" t="str">
            <v>USEPA</v>
          </cell>
        </row>
        <row r="1921">
          <cell r="B1921">
            <v>7550</v>
          </cell>
          <cell r="D1921" t="str">
            <v>USEPA</v>
          </cell>
        </row>
        <row r="1922">
          <cell r="B1922" t="str">
            <v>3500-OS</v>
          </cell>
          <cell r="D1922" t="str">
            <v>APHA</v>
          </cell>
        </row>
        <row r="1923">
          <cell r="B1923">
            <v>5021</v>
          </cell>
          <cell r="D1923" t="str">
            <v>NIOSH</v>
          </cell>
        </row>
        <row r="1924">
          <cell r="B1924" t="str">
            <v>PMD-OVO</v>
          </cell>
          <cell r="D1924" t="str">
            <v>USEPA</v>
          </cell>
        </row>
        <row r="1925">
          <cell r="B1925" t="str">
            <v>PMD-OXB</v>
          </cell>
          <cell r="D1925" t="str">
            <v>USEPA</v>
          </cell>
        </row>
        <row r="1926">
          <cell r="B1926" t="str">
            <v>D1498</v>
          </cell>
          <cell r="D1926" t="str">
            <v>ASTM</v>
          </cell>
        </row>
        <row r="1927">
          <cell r="B1927">
            <v>2580</v>
          </cell>
          <cell r="D1927" t="str">
            <v>APHA</v>
          </cell>
        </row>
        <row r="1928">
          <cell r="B1928">
            <v>973.45</v>
          </cell>
          <cell r="D1928" t="str">
            <v>AOAC</v>
          </cell>
        </row>
        <row r="1929">
          <cell r="B1929" t="str">
            <v>3A</v>
          </cell>
          <cell r="D1929" t="str">
            <v>USEPA</v>
          </cell>
        </row>
        <row r="1930">
          <cell r="B1930">
            <v>6601</v>
          </cell>
          <cell r="D1930" t="str">
            <v>NIOSH</v>
          </cell>
        </row>
        <row r="1931">
          <cell r="B1931" t="str">
            <v>2350-D</v>
          </cell>
          <cell r="D1931" t="str">
            <v>APHA</v>
          </cell>
        </row>
        <row r="1932">
          <cell r="B1932" t="str">
            <v>2350-E</v>
          </cell>
          <cell r="D1932" t="str">
            <v>APHA</v>
          </cell>
        </row>
        <row r="1933">
          <cell r="B1933" t="str">
            <v>D5149</v>
          </cell>
          <cell r="D1933" t="str">
            <v>ASTM</v>
          </cell>
        </row>
        <row r="1934">
          <cell r="B1934" t="str">
            <v>1AP73-7</v>
          </cell>
          <cell r="D1934" t="str">
            <v>ENV/CANADA</v>
          </cell>
        </row>
        <row r="1935">
          <cell r="B1935" t="str">
            <v>50APP-D</v>
          </cell>
          <cell r="D1935" t="str">
            <v>USEPA</v>
          </cell>
        </row>
        <row r="1936">
          <cell r="B1936">
            <v>8311</v>
          </cell>
          <cell r="D1936" t="str">
            <v>HACH</v>
          </cell>
        </row>
        <row r="1937">
          <cell r="B1937" t="str">
            <v>8275A</v>
          </cell>
          <cell r="D1937" t="str">
            <v>USEPA</v>
          </cell>
        </row>
        <row r="1938">
          <cell r="B1938" t="str">
            <v>PAH-002</v>
          </cell>
          <cell r="D1938" t="str">
            <v>USEPA</v>
          </cell>
        </row>
        <row r="1939">
          <cell r="B1939" t="str">
            <v>D4657</v>
          </cell>
          <cell r="D1939" t="str">
            <v>ASTM</v>
          </cell>
        </row>
        <row r="1940">
          <cell r="B1940">
            <v>253.1</v>
          </cell>
          <cell r="D1940" t="str">
            <v>USEPA</v>
          </cell>
        </row>
        <row r="1941">
          <cell r="B1941">
            <v>253.2</v>
          </cell>
          <cell r="D1941" t="str">
            <v>USEPA</v>
          </cell>
        </row>
        <row r="1942">
          <cell r="B1942" t="str">
            <v>3500-PD</v>
          </cell>
          <cell r="D1942" t="str">
            <v>APHA</v>
          </cell>
        </row>
        <row r="1943">
          <cell r="B1943" t="str">
            <v>HERL_012</v>
          </cell>
          <cell r="D1943" t="str">
            <v>USEPA</v>
          </cell>
        </row>
        <row r="1944">
          <cell r="B1944" t="str">
            <v>PMD-PAP</v>
          </cell>
          <cell r="D1944" t="str">
            <v>USEPA</v>
          </cell>
        </row>
        <row r="1945">
          <cell r="B1945">
            <v>5003</v>
          </cell>
          <cell r="D1945" t="str">
            <v>NIOSH</v>
          </cell>
        </row>
        <row r="1946">
          <cell r="B1946" t="str">
            <v>PMD-PAR(LC)</v>
          </cell>
          <cell r="D1946" t="str">
            <v>USEPA</v>
          </cell>
        </row>
        <row r="1947">
          <cell r="B1947" t="str">
            <v>PMD-PAR(GC)</v>
          </cell>
          <cell r="D1947" t="str">
            <v>USEPA</v>
          </cell>
        </row>
        <row r="1948">
          <cell r="B1948" t="str">
            <v>2560-B</v>
          </cell>
          <cell r="D1948" t="str">
            <v>APHA</v>
          </cell>
        </row>
        <row r="1949">
          <cell r="B1949" t="str">
            <v>2560-C</v>
          </cell>
          <cell r="D1949" t="str">
            <v>APHA</v>
          </cell>
        </row>
        <row r="1950">
          <cell r="B1950" t="str">
            <v>2560-D</v>
          </cell>
          <cell r="D1950" t="str">
            <v>APHA</v>
          </cell>
        </row>
        <row r="1951">
          <cell r="B1951" t="str">
            <v>D422</v>
          </cell>
          <cell r="D1951" t="str">
            <v>ASTM</v>
          </cell>
        </row>
        <row r="1952">
          <cell r="B1952">
            <v>108</v>
          </cell>
          <cell r="D1952" t="str">
            <v>USEPA</v>
          </cell>
        </row>
        <row r="1953">
          <cell r="B1953">
            <v>17</v>
          </cell>
          <cell r="D1953" t="str">
            <v>USEPA</v>
          </cell>
        </row>
        <row r="1954">
          <cell r="B1954">
            <v>5</v>
          </cell>
          <cell r="D1954" t="str">
            <v>USEPA</v>
          </cell>
        </row>
        <row r="1955">
          <cell r="B1955" t="str">
            <v>5A</v>
          </cell>
          <cell r="D1955" t="str">
            <v>USEPA</v>
          </cell>
        </row>
        <row r="1956">
          <cell r="B1956" t="str">
            <v>5D</v>
          </cell>
          <cell r="D1956" t="str">
            <v>USEPA</v>
          </cell>
        </row>
        <row r="1957">
          <cell r="B1957" t="str">
            <v>5E</v>
          </cell>
          <cell r="D1957" t="str">
            <v>USEPA</v>
          </cell>
        </row>
        <row r="1958">
          <cell r="B1958" t="str">
            <v>5G</v>
          </cell>
          <cell r="D1958" t="str">
            <v>USEPA</v>
          </cell>
        </row>
        <row r="1959">
          <cell r="B1959" t="str">
            <v>5H</v>
          </cell>
          <cell r="D1959" t="str">
            <v>USEPA</v>
          </cell>
        </row>
        <row r="1960">
          <cell r="B1960" t="str">
            <v>2530-B</v>
          </cell>
          <cell r="D1960" t="str">
            <v>APHA</v>
          </cell>
        </row>
        <row r="1961">
          <cell r="B1961" t="str">
            <v>2.1 (PART.PM10)</v>
          </cell>
          <cell r="D1961" t="str">
            <v>USEPA</v>
          </cell>
        </row>
        <row r="1962">
          <cell r="B1962">
            <v>2.11</v>
          </cell>
          <cell r="D1962" t="str">
            <v>USEPA</v>
          </cell>
        </row>
        <row r="1963">
          <cell r="B1963" t="str">
            <v>D1704</v>
          </cell>
          <cell r="D1963" t="str">
            <v>ASTM</v>
          </cell>
        </row>
        <row r="1964">
          <cell r="B1964" t="str">
            <v>508A</v>
          </cell>
          <cell r="D1964" t="str">
            <v>USEPA</v>
          </cell>
        </row>
        <row r="1965">
          <cell r="B1965">
            <v>990.07</v>
          </cell>
          <cell r="D1965" t="str">
            <v>AOAC</v>
          </cell>
        </row>
        <row r="1966">
          <cell r="B1966" t="str">
            <v>PCB-005</v>
          </cell>
          <cell r="D1966" t="str">
            <v>USEPA</v>
          </cell>
        </row>
        <row r="1967">
          <cell r="B1967" t="str">
            <v>8082(S)</v>
          </cell>
          <cell r="D1967" t="str">
            <v>USEPA</v>
          </cell>
        </row>
        <row r="1968">
          <cell r="B1968" t="str">
            <v>8082(W)</v>
          </cell>
          <cell r="D1968" t="str">
            <v>USEPA</v>
          </cell>
        </row>
        <row r="1969">
          <cell r="B1969" t="str">
            <v>HERL_020</v>
          </cell>
          <cell r="D1969" t="str">
            <v>USEPA</v>
          </cell>
        </row>
        <row r="1970">
          <cell r="B1970" t="str">
            <v>HERL_017</v>
          </cell>
          <cell r="D1970" t="str">
            <v>USEPA</v>
          </cell>
        </row>
        <row r="1971">
          <cell r="B1971" t="str">
            <v>HERL_018</v>
          </cell>
          <cell r="D1971" t="str">
            <v>USEPA</v>
          </cell>
        </row>
        <row r="1972">
          <cell r="B1972" t="str">
            <v>OP100R</v>
          </cell>
          <cell r="D1972" t="str">
            <v>USDOE/ASD</v>
          </cell>
        </row>
        <row r="1973">
          <cell r="B1973" t="str">
            <v>PCB-009</v>
          </cell>
          <cell r="D1973" t="str">
            <v>USEPA</v>
          </cell>
        </row>
        <row r="1974">
          <cell r="B1974" t="str">
            <v>PCB-006</v>
          </cell>
          <cell r="D1974" t="str">
            <v>USEPA</v>
          </cell>
        </row>
        <row r="1975">
          <cell r="B1975" t="str">
            <v>OG100R</v>
          </cell>
          <cell r="D1975" t="str">
            <v>USDOE/ASD</v>
          </cell>
        </row>
        <row r="1976">
          <cell r="B1976" t="str">
            <v>SFSAS_2</v>
          </cell>
          <cell r="D1976" t="str">
            <v>USEPA</v>
          </cell>
        </row>
        <row r="1977">
          <cell r="B1977" t="str">
            <v>PCB-003</v>
          </cell>
          <cell r="D1977" t="str">
            <v>USEPA</v>
          </cell>
        </row>
        <row r="1978">
          <cell r="B1978" t="str">
            <v>D3534(ECD)</v>
          </cell>
          <cell r="D1978" t="str">
            <v>ASTM</v>
          </cell>
        </row>
        <row r="1979">
          <cell r="B1979" t="str">
            <v>D3534(ELCD)</v>
          </cell>
          <cell r="D1979" t="str">
            <v>ASTM</v>
          </cell>
        </row>
        <row r="1980">
          <cell r="B1980" t="str">
            <v>DIOX(O)</v>
          </cell>
          <cell r="D1980" t="str">
            <v>USEPA</v>
          </cell>
        </row>
        <row r="1981">
          <cell r="B1981" t="str">
            <v>DIOX(S)</v>
          </cell>
          <cell r="D1981" t="str">
            <v>USEPA</v>
          </cell>
        </row>
        <row r="1982">
          <cell r="B1982" t="str">
            <v>DIOX(W)</v>
          </cell>
          <cell r="D1982" t="str">
            <v>USEPA</v>
          </cell>
        </row>
        <row r="1983">
          <cell r="B1983" t="str">
            <v>1RM-19</v>
          </cell>
          <cell r="D1983" t="str">
            <v>ENV/CANADA</v>
          </cell>
        </row>
        <row r="1984">
          <cell r="B1984">
            <v>23</v>
          </cell>
          <cell r="D1984" t="str">
            <v>USEPA</v>
          </cell>
        </row>
        <row r="1985">
          <cell r="B1985">
            <v>2014</v>
          </cell>
          <cell r="D1985" t="str">
            <v>NIOSH</v>
          </cell>
        </row>
        <row r="1986">
          <cell r="B1986" t="str">
            <v>PMD-PAD(GC)</v>
          </cell>
          <cell r="D1986" t="str">
            <v>USEPA</v>
          </cell>
        </row>
        <row r="1987">
          <cell r="B1987" t="str">
            <v>PMD-PAD(IR)</v>
          </cell>
          <cell r="D1987" t="str">
            <v>USEPA</v>
          </cell>
        </row>
        <row r="1988">
          <cell r="B1988">
            <v>1673</v>
          </cell>
          <cell r="D1988" t="str">
            <v>USEPA</v>
          </cell>
        </row>
        <row r="1989">
          <cell r="B1989" t="str">
            <v>PMD-PIX</v>
          </cell>
          <cell r="D1989" t="str">
            <v>USEPA</v>
          </cell>
        </row>
        <row r="1990">
          <cell r="B1990">
            <v>2517</v>
          </cell>
          <cell r="D1990" t="str">
            <v>NIOSH</v>
          </cell>
        </row>
        <row r="1991">
          <cell r="B1991" t="str">
            <v>HERL_006</v>
          </cell>
          <cell r="D1991" t="str">
            <v>USEPA</v>
          </cell>
        </row>
        <row r="1992">
          <cell r="B1992" t="str">
            <v>PMD-PCP(GC)</v>
          </cell>
          <cell r="D1992" t="str">
            <v>USEPA</v>
          </cell>
        </row>
        <row r="1993">
          <cell r="B1993" t="str">
            <v>PMD-PCP(LC)</v>
          </cell>
          <cell r="D1993" t="str">
            <v>USEPA</v>
          </cell>
        </row>
        <row r="1994">
          <cell r="B1994">
            <v>5512</v>
          </cell>
          <cell r="D1994" t="str">
            <v>NIOSH</v>
          </cell>
        </row>
        <row r="1995">
          <cell r="B1995" t="str">
            <v>HERL_005</v>
          </cell>
          <cell r="D1995" t="str">
            <v>USEPA</v>
          </cell>
        </row>
        <row r="1996">
          <cell r="B1996">
            <v>8001</v>
          </cell>
          <cell r="D1996" t="str">
            <v>NIOSH</v>
          </cell>
        </row>
        <row r="1997">
          <cell r="B1997" t="str">
            <v>O-001-1</v>
          </cell>
          <cell r="D1997" t="str">
            <v>USEPA</v>
          </cell>
        </row>
        <row r="1998">
          <cell r="B1998" t="str">
            <v>O-008-1</v>
          </cell>
          <cell r="D1998" t="str">
            <v>USEPA</v>
          </cell>
        </row>
        <row r="1999">
          <cell r="B1999">
            <v>8303</v>
          </cell>
          <cell r="D1999" t="str">
            <v>NIOSH</v>
          </cell>
        </row>
        <row r="2000">
          <cell r="B2000">
            <v>5032</v>
          </cell>
          <cell r="D2000" t="str">
            <v>NIOSH</v>
          </cell>
        </row>
        <row r="2001">
          <cell r="B2001">
            <v>314</v>
          </cell>
          <cell r="D2001" t="str">
            <v>USEPA</v>
          </cell>
        </row>
        <row r="2002">
          <cell r="B2002" t="str">
            <v>CTM-010</v>
          </cell>
          <cell r="D2002" t="str">
            <v>USEPA</v>
          </cell>
        </row>
        <row r="2003">
          <cell r="B2003" t="str">
            <v>B3545</v>
          </cell>
          <cell r="D2003" t="str">
            <v>USDOI/USGS</v>
          </cell>
        </row>
        <row r="2004">
          <cell r="B2004" t="str">
            <v>B3501</v>
          </cell>
          <cell r="D2004" t="str">
            <v>USDOI/USGS</v>
          </cell>
        </row>
        <row r="2005">
          <cell r="B2005" t="str">
            <v>B3520</v>
          </cell>
          <cell r="D2005" t="str">
            <v>USDOI/USGS</v>
          </cell>
        </row>
        <row r="2006">
          <cell r="B2006" t="str">
            <v>10300-D</v>
          </cell>
          <cell r="D2006" t="str">
            <v>APHA</v>
          </cell>
        </row>
        <row r="2007">
          <cell r="B2007" t="str">
            <v>10300-C</v>
          </cell>
          <cell r="D2007" t="str">
            <v>APHA</v>
          </cell>
        </row>
        <row r="2008">
          <cell r="B2008" t="str">
            <v>SFSAS_24</v>
          </cell>
          <cell r="D2008" t="str">
            <v>USEPA</v>
          </cell>
        </row>
        <row r="2009">
          <cell r="B2009" t="str">
            <v>SFSAS_25</v>
          </cell>
          <cell r="D2009" t="str">
            <v>USEPA</v>
          </cell>
        </row>
        <row r="2010">
          <cell r="B2010" t="str">
            <v>SFSAS_28</v>
          </cell>
          <cell r="D2010" t="str">
            <v>USEPA</v>
          </cell>
        </row>
        <row r="2011">
          <cell r="B2011" t="str">
            <v>SFSAS_26</v>
          </cell>
          <cell r="D2011" t="str">
            <v>USEPA</v>
          </cell>
        </row>
        <row r="2012">
          <cell r="B2012" t="str">
            <v>SFSAS_27</v>
          </cell>
          <cell r="D2012" t="str">
            <v>USEPA</v>
          </cell>
        </row>
        <row r="2013">
          <cell r="B2013" t="str">
            <v>4500-N-C</v>
          </cell>
          <cell r="D2013" t="str">
            <v>APHA</v>
          </cell>
        </row>
        <row r="2014">
          <cell r="B2014" t="str">
            <v>4500-P-J</v>
          </cell>
          <cell r="D2014" t="str">
            <v>APHA</v>
          </cell>
        </row>
        <row r="2015">
          <cell r="B2015" t="str">
            <v>4500-N-C</v>
          </cell>
          <cell r="D2015" t="str">
            <v>APHA_SM20ED</v>
          </cell>
        </row>
        <row r="2016">
          <cell r="B2016" t="str">
            <v>4500-N-C</v>
          </cell>
          <cell r="D2016" t="str">
            <v>21CABCH_WQX</v>
          </cell>
        </row>
        <row r="2017">
          <cell r="B2017">
            <v>1618</v>
          </cell>
          <cell r="D2017" t="str">
            <v>USEPA</v>
          </cell>
        </row>
        <row r="2018">
          <cell r="B2018" t="str">
            <v>HERL_010</v>
          </cell>
          <cell r="D2018" t="str">
            <v>USEPA</v>
          </cell>
        </row>
        <row r="2019">
          <cell r="B2019">
            <v>992.14</v>
          </cell>
          <cell r="D2019" t="str">
            <v>AOAC</v>
          </cell>
        </row>
        <row r="2020">
          <cell r="B2020">
            <v>680</v>
          </cell>
          <cell r="D2020" t="str">
            <v>USEPA</v>
          </cell>
        </row>
        <row r="2021">
          <cell r="B2021" t="str">
            <v>8080A</v>
          </cell>
          <cell r="D2021" t="str">
            <v>USEPA</v>
          </cell>
        </row>
        <row r="2022">
          <cell r="B2022" t="str">
            <v>D4861</v>
          </cell>
          <cell r="D2022" t="str">
            <v>ASTM</v>
          </cell>
        </row>
        <row r="2023">
          <cell r="B2023" t="str">
            <v>HERL_016</v>
          </cell>
          <cell r="D2023" t="str">
            <v>USEPA</v>
          </cell>
        </row>
        <row r="2024">
          <cell r="B2024" t="str">
            <v>HERL_004</v>
          </cell>
          <cell r="D2024" t="str">
            <v>USEPA</v>
          </cell>
        </row>
        <row r="2025">
          <cell r="B2025" t="str">
            <v>HERL_026</v>
          </cell>
          <cell r="D2025" t="str">
            <v>USEPA</v>
          </cell>
        </row>
        <row r="2026">
          <cell r="B2026" t="str">
            <v>HERL_003</v>
          </cell>
          <cell r="D2026" t="str">
            <v>USEPA</v>
          </cell>
        </row>
        <row r="2027">
          <cell r="B2027" t="str">
            <v>O-1126-95</v>
          </cell>
          <cell r="D2027" t="str">
            <v>USDOI/USGS</v>
          </cell>
        </row>
        <row r="2028">
          <cell r="B2028" t="str">
            <v>O-1131-95</v>
          </cell>
          <cell r="D2028" t="str">
            <v>USDOI/USGS</v>
          </cell>
        </row>
        <row r="2029">
          <cell r="B2029">
            <v>150.1</v>
          </cell>
          <cell r="D2029" t="str">
            <v>USEPA</v>
          </cell>
        </row>
        <row r="2030">
          <cell r="B2030">
            <v>150.19999999999999</v>
          </cell>
          <cell r="D2030" t="str">
            <v>USEPA</v>
          </cell>
        </row>
        <row r="2031">
          <cell r="B2031" t="str">
            <v>150.2_M</v>
          </cell>
          <cell r="D2031" t="str">
            <v>USEPA</v>
          </cell>
        </row>
        <row r="2032">
          <cell r="B2032" t="str">
            <v>D4980(B)</v>
          </cell>
          <cell r="D2032" t="str">
            <v>ASTM</v>
          </cell>
        </row>
        <row r="2033">
          <cell r="B2033" t="str">
            <v>D4980(A)</v>
          </cell>
          <cell r="D2033" t="str">
            <v>ASTM</v>
          </cell>
        </row>
        <row r="2034">
          <cell r="B2034" t="str">
            <v>4500-H</v>
          </cell>
          <cell r="D2034" t="str">
            <v>APHA</v>
          </cell>
        </row>
        <row r="2035">
          <cell r="B2035">
            <v>8156</v>
          </cell>
          <cell r="D2035" t="str">
            <v>HACH</v>
          </cell>
        </row>
        <row r="2036">
          <cell r="B2036" t="str">
            <v>9040A</v>
          </cell>
          <cell r="D2036" t="str">
            <v>USEPA</v>
          </cell>
        </row>
        <row r="2037">
          <cell r="B2037" t="str">
            <v>4500-H+B</v>
          </cell>
          <cell r="D2037" t="str">
            <v>APHA</v>
          </cell>
        </row>
        <row r="2038">
          <cell r="B2038" t="str">
            <v>M-02-PH</v>
          </cell>
          <cell r="D2038" t="str">
            <v>USDOE/EML</v>
          </cell>
        </row>
        <row r="2039">
          <cell r="B2039" t="str">
            <v>D5015</v>
          </cell>
          <cell r="D2039" t="str">
            <v>ASTM</v>
          </cell>
        </row>
        <row r="2040">
          <cell r="B2040">
            <v>973.41</v>
          </cell>
          <cell r="D2040" t="str">
            <v>AOAC</v>
          </cell>
        </row>
        <row r="2041">
          <cell r="B2041" t="str">
            <v>D1293(A)</v>
          </cell>
          <cell r="D2041" t="str">
            <v>ASTM</v>
          </cell>
        </row>
        <row r="2042">
          <cell r="B2042" t="str">
            <v>D1293(B)</v>
          </cell>
          <cell r="D2042" t="str">
            <v>ASTM</v>
          </cell>
        </row>
        <row r="2043">
          <cell r="B2043" t="str">
            <v>D5128</v>
          </cell>
          <cell r="D2043" t="str">
            <v>ASTM</v>
          </cell>
        </row>
        <row r="2044">
          <cell r="B2044" t="str">
            <v>D5464(A)</v>
          </cell>
          <cell r="D2044" t="str">
            <v>ASTM</v>
          </cell>
        </row>
        <row r="2045">
          <cell r="B2045" t="str">
            <v>D5464(B)</v>
          </cell>
          <cell r="D2045" t="str">
            <v>ASTM</v>
          </cell>
        </row>
        <row r="2046">
          <cell r="B2046">
            <v>150.6</v>
          </cell>
          <cell r="D2046" t="str">
            <v>IL/SWSD</v>
          </cell>
        </row>
        <row r="2047">
          <cell r="B2047" t="str">
            <v>60-21A</v>
          </cell>
          <cell r="D2047" t="str">
            <v>USDA</v>
          </cell>
        </row>
        <row r="2048">
          <cell r="B2048" t="str">
            <v>9041A</v>
          </cell>
          <cell r="D2048" t="str">
            <v>USEPA</v>
          </cell>
        </row>
        <row r="2049">
          <cell r="B2049">
            <v>1694</v>
          </cell>
          <cell r="D2049" t="str">
            <v>USEPA</v>
          </cell>
        </row>
        <row r="2050">
          <cell r="B2050">
            <v>8305</v>
          </cell>
          <cell r="D2050" t="str">
            <v>NIOSH</v>
          </cell>
        </row>
        <row r="2051">
          <cell r="B2051" t="str">
            <v>D1783(A)</v>
          </cell>
          <cell r="D2051" t="str">
            <v>ASTM</v>
          </cell>
        </row>
        <row r="2052">
          <cell r="B2052" t="str">
            <v>D1783(B)</v>
          </cell>
          <cell r="D2052" t="str">
            <v>ASTM</v>
          </cell>
        </row>
        <row r="2053">
          <cell r="B2053">
            <v>8203</v>
          </cell>
          <cell r="D2053" t="str">
            <v>HACH</v>
          </cell>
        </row>
        <row r="2054">
          <cell r="B2054" t="str">
            <v>PMD-PFH(GC)</v>
          </cell>
          <cell r="D2054" t="str">
            <v>USEPA</v>
          </cell>
        </row>
        <row r="2055">
          <cell r="B2055" t="str">
            <v>PMD-PFH(TD)</v>
          </cell>
          <cell r="D2055" t="str">
            <v>USEPA</v>
          </cell>
        </row>
        <row r="2056">
          <cell r="B2056">
            <v>8041</v>
          </cell>
          <cell r="D2056" t="str">
            <v>USEPA</v>
          </cell>
        </row>
        <row r="2057">
          <cell r="B2057" t="str">
            <v>8040A(ECD)</v>
          </cell>
          <cell r="D2057" t="str">
            <v>USEPA</v>
          </cell>
        </row>
        <row r="2058">
          <cell r="B2058" t="str">
            <v>8040A(FID)</v>
          </cell>
          <cell r="D2058" t="str">
            <v>USEPA</v>
          </cell>
        </row>
        <row r="2059">
          <cell r="B2059" t="str">
            <v>SFSAS_10</v>
          </cell>
          <cell r="D2059" t="str">
            <v>USEPA</v>
          </cell>
        </row>
        <row r="2060">
          <cell r="B2060" t="str">
            <v>604(B)</v>
          </cell>
          <cell r="D2060" t="str">
            <v>USEPA</v>
          </cell>
        </row>
        <row r="2061">
          <cell r="B2061" t="str">
            <v>604(A)</v>
          </cell>
          <cell r="D2061" t="str">
            <v>USEPA</v>
          </cell>
        </row>
        <row r="2062">
          <cell r="B2062">
            <v>8047</v>
          </cell>
          <cell r="D2062" t="str">
            <v>HACH</v>
          </cell>
        </row>
        <row r="2063">
          <cell r="B2063" t="str">
            <v>O-005-1</v>
          </cell>
          <cell r="D2063" t="str">
            <v>USEPA</v>
          </cell>
        </row>
        <row r="2064">
          <cell r="B2064" t="str">
            <v>6420-BA</v>
          </cell>
          <cell r="D2064" t="str">
            <v>APHA</v>
          </cell>
        </row>
        <row r="2065">
          <cell r="B2065" t="str">
            <v>6420-BB</v>
          </cell>
          <cell r="D2065" t="str">
            <v>APHA</v>
          </cell>
        </row>
        <row r="2066">
          <cell r="B2066" t="str">
            <v>6420-C</v>
          </cell>
          <cell r="D2066" t="str">
            <v>APHA</v>
          </cell>
        </row>
        <row r="2067">
          <cell r="B2067" t="str">
            <v>D2580</v>
          </cell>
          <cell r="D2067" t="str">
            <v>ASTM</v>
          </cell>
        </row>
        <row r="2068">
          <cell r="B2068" t="str">
            <v>5530-C</v>
          </cell>
          <cell r="D2068" t="str">
            <v>APHA</v>
          </cell>
        </row>
        <row r="2069">
          <cell r="B2069" t="str">
            <v>5530-D</v>
          </cell>
          <cell r="D2069" t="str">
            <v>APHA</v>
          </cell>
        </row>
        <row r="2070">
          <cell r="B2070" t="str">
            <v>PMD-PFI</v>
          </cell>
          <cell r="D2070" t="str">
            <v>USEPA</v>
          </cell>
        </row>
        <row r="2071">
          <cell r="B2071">
            <v>1658</v>
          </cell>
          <cell r="D2071" t="str">
            <v>USEPA</v>
          </cell>
        </row>
        <row r="2072">
          <cell r="B2072" t="str">
            <v>P-007-1</v>
          </cell>
          <cell r="D2072" t="str">
            <v>USEPA</v>
          </cell>
        </row>
        <row r="2073">
          <cell r="B2073" t="str">
            <v>P-008-1</v>
          </cell>
          <cell r="D2073" t="str">
            <v>USEPA</v>
          </cell>
        </row>
        <row r="2074">
          <cell r="B2074">
            <v>1617</v>
          </cell>
          <cell r="D2074" t="str">
            <v>NIOSH</v>
          </cell>
        </row>
        <row r="2075">
          <cell r="B2075">
            <v>2013</v>
          </cell>
          <cell r="D2075" t="str">
            <v>NIOSH</v>
          </cell>
        </row>
        <row r="2076">
          <cell r="B2076">
            <v>1619</v>
          </cell>
          <cell r="D2076" t="str">
            <v>NIOSH</v>
          </cell>
        </row>
        <row r="2077">
          <cell r="B2077">
            <v>3518</v>
          </cell>
          <cell r="D2077" t="str">
            <v>NIOSH</v>
          </cell>
        </row>
        <row r="2078">
          <cell r="B2078" t="str">
            <v>PMD-PGM</v>
          </cell>
          <cell r="D2078" t="str">
            <v>USEPA</v>
          </cell>
        </row>
        <row r="2079">
          <cell r="B2079" t="str">
            <v>TO-6</v>
          </cell>
          <cell r="D2079" t="str">
            <v>USEPA</v>
          </cell>
        </row>
        <row r="2080">
          <cell r="B2080">
            <v>6002</v>
          </cell>
          <cell r="D2080" t="str">
            <v>NIOSH</v>
          </cell>
        </row>
        <row r="2081">
          <cell r="B2081" t="str">
            <v>I6600</v>
          </cell>
          <cell r="D2081" t="str">
            <v>USDOI/USGS</v>
          </cell>
        </row>
        <row r="2082">
          <cell r="B2082" t="str">
            <v>PHOS-2</v>
          </cell>
          <cell r="D2082" t="str">
            <v>USDOC/NOAA</v>
          </cell>
        </row>
        <row r="2083">
          <cell r="B2083" t="str">
            <v>PHOS-3</v>
          </cell>
          <cell r="D2083" t="str">
            <v>USDOC/NOAA</v>
          </cell>
        </row>
        <row r="2084">
          <cell r="B2084" t="str">
            <v>PHOS-5</v>
          </cell>
          <cell r="D2084" t="str">
            <v>USDOC/NOAA</v>
          </cell>
        </row>
        <row r="2085">
          <cell r="B2085" t="str">
            <v>PHOS-4</v>
          </cell>
          <cell r="D2085" t="str">
            <v>USDOC/NOAA</v>
          </cell>
        </row>
        <row r="2086">
          <cell r="B2086" t="str">
            <v>PHOS-1</v>
          </cell>
          <cell r="D2086" t="str">
            <v>USDOC/NOAA</v>
          </cell>
        </row>
        <row r="2087">
          <cell r="B2087" t="str">
            <v>I2599</v>
          </cell>
          <cell r="D2087" t="str">
            <v>USDOI/USGS</v>
          </cell>
        </row>
        <row r="2088">
          <cell r="B2088">
            <v>365.1</v>
          </cell>
          <cell r="D2088" t="str">
            <v>USEPA</v>
          </cell>
        </row>
        <row r="2089">
          <cell r="B2089" t="str">
            <v>PMD-P-HS</v>
          </cell>
          <cell r="D2089" t="str">
            <v>USEPA</v>
          </cell>
        </row>
        <row r="2090">
          <cell r="B2090">
            <v>7905</v>
          </cell>
          <cell r="D2090" t="str">
            <v>NIOSH</v>
          </cell>
        </row>
        <row r="2091">
          <cell r="B2091">
            <v>365.2</v>
          </cell>
          <cell r="D2091" t="str">
            <v>USEPA</v>
          </cell>
        </row>
        <row r="2092">
          <cell r="B2092">
            <v>365.3</v>
          </cell>
          <cell r="D2092" t="str">
            <v>USEPA</v>
          </cell>
        </row>
        <row r="2093">
          <cell r="B2093" t="str">
            <v>I2600(S)</v>
          </cell>
          <cell r="D2093" t="str">
            <v>USDOI/USGS</v>
          </cell>
        </row>
        <row r="2094">
          <cell r="B2094">
            <v>973.56</v>
          </cell>
          <cell r="D2094" t="str">
            <v>AOAC</v>
          </cell>
        </row>
        <row r="2095">
          <cell r="B2095">
            <v>973.55</v>
          </cell>
          <cell r="D2095" t="str">
            <v>AOAC</v>
          </cell>
        </row>
        <row r="2096">
          <cell r="B2096" t="str">
            <v>D515(A)</v>
          </cell>
          <cell r="D2096" t="str">
            <v>ASTM</v>
          </cell>
        </row>
        <row r="2097">
          <cell r="B2097" t="str">
            <v>365_M</v>
          </cell>
          <cell r="D2097" t="str">
            <v>USEPA</v>
          </cell>
        </row>
        <row r="2098">
          <cell r="B2098" t="str">
            <v>I2600(W)</v>
          </cell>
          <cell r="D2098" t="str">
            <v>USDOI/USGS</v>
          </cell>
        </row>
        <row r="2099">
          <cell r="B2099" t="str">
            <v>4500-P-E</v>
          </cell>
          <cell r="D2099" t="str">
            <v>APHA</v>
          </cell>
        </row>
        <row r="2100">
          <cell r="B2100" t="str">
            <v>4500-P-F</v>
          </cell>
          <cell r="D2100" t="str">
            <v>APHA</v>
          </cell>
        </row>
        <row r="2101">
          <cell r="B2101" t="str">
            <v>D515(B)</v>
          </cell>
          <cell r="D2101" t="str">
            <v>ASTM</v>
          </cell>
        </row>
        <row r="2102">
          <cell r="B2102" t="str">
            <v>4500-P-D</v>
          </cell>
          <cell r="D2102" t="str">
            <v>APHA</v>
          </cell>
        </row>
        <row r="2103">
          <cell r="B2103" t="str">
            <v>4500-P-C</v>
          </cell>
          <cell r="D2103" t="str">
            <v>APHA</v>
          </cell>
        </row>
        <row r="2104">
          <cell r="B2104">
            <v>6402</v>
          </cell>
          <cell r="D2104" t="str">
            <v>NIOSH</v>
          </cell>
        </row>
        <row r="2105">
          <cell r="B2105">
            <v>10209</v>
          </cell>
          <cell r="D2105" t="str">
            <v>HACH</v>
          </cell>
        </row>
        <row r="2106">
          <cell r="B2106">
            <v>10214</v>
          </cell>
          <cell r="D2106" t="str">
            <v>HACH</v>
          </cell>
        </row>
        <row r="2107">
          <cell r="B2107">
            <v>10210</v>
          </cell>
          <cell r="D2107" t="str">
            <v>HACH</v>
          </cell>
        </row>
        <row r="2108">
          <cell r="B2108" t="str">
            <v>P-01</v>
          </cell>
          <cell r="D2108" t="str">
            <v>USEPA</v>
          </cell>
        </row>
        <row r="2109">
          <cell r="B2109" t="str">
            <v>OA-006-1</v>
          </cell>
          <cell r="D2109" t="str">
            <v>USEPA</v>
          </cell>
        </row>
        <row r="2110">
          <cell r="B2110">
            <v>506</v>
          </cell>
          <cell r="D2110" t="str">
            <v>USEPA</v>
          </cell>
        </row>
        <row r="2111">
          <cell r="B2111" t="str">
            <v>8061A</v>
          </cell>
          <cell r="D2111" t="str">
            <v>USEPA</v>
          </cell>
        </row>
        <row r="2112">
          <cell r="B2112" t="str">
            <v>8060(ECD)</v>
          </cell>
          <cell r="D2112" t="str">
            <v>USEPA</v>
          </cell>
        </row>
        <row r="2113">
          <cell r="B2113" t="str">
            <v>8060(FID)</v>
          </cell>
          <cell r="D2113" t="str">
            <v>USEPA</v>
          </cell>
        </row>
        <row r="2114">
          <cell r="B2114">
            <v>8061</v>
          </cell>
          <cell r="D2114" t="str">
            <v>USEPA</v>
          </cell>
        </row>
        <row r="2115">
          <cell r="B2115">
            <v>606</v>
          </cell>
          <cell r="D2115" t="str">
            <v>USEPA</v>
          </cell>
        </row>
        <row r="2116">
          <cell r="B2116">
            <v>5020</v>
          </cell>
          <cell r="D2116" t="str">
            <v>NIOSH</v>
          </cell>
        </row>
        <row r="2117">
          <cell r="B2117" t="str">
            <v>10200-F</v>
          </cell>
          <cell r="D2117" t="str">
            <v>APHA</v>
          </cell>
        </row>
        <row r="2118">
          <cell r="B2118" t="str">
            <v>B1505</v>
          </cell>
          <cell r="D2118" t="str">
            <v>USDOI/USGS</v>
          </cell>
        </row>
        <row r="2119">
          <cell r="B2119" t="str">
            <v>B1520</v>
          </cell>
          <cell r="D2119" t="str">
            <v>USDOI/USGS</v>
          </cell>
        </row>
        <row r="2120">
          <cell r="B2120" t="str">
            <v>PMD-PIE(LC)</v>
          </cell>
          <cell r="D2120" t="str">
            <v>USEPA</v>
          </cell>
        </row>
        <row r="2121">
          <cell r="B2121" t="str">
            <v>PMD-PIE(UV)</v>
          </cell>
          <cell r="D2121" t="str">
            <v>USEPA</v>
          </cell>
        </row>
        <row r="2122">
          <cell r="B2122" t="str">
            <v>PMD-PIO</v>
          </cell>
          <cell r="D2122" t="str">
            <v>USEPA</v>
          </cell>
        </row>
        <row r="2123">
          <cell r="B2123">
            <v>960.43</v>
          </cell>
          <cell r="D2123" t="str">
            <v>AOAC</v>
          </cell>
        </row>
        <row r="2124">
          <cell r="B2124" t="str">
            <v>PMD-PJB</v>
          </cell>
          <cell r="D2124" t="str">
            <v>USEPA</v>
          </cell>
        </row>
        <row r="2125">
          <cell r="B2125" t="str">
            <v>PMD-PJE(GC)</v>
          </cell>
          <cell r="D2125" t="str">
            <v>USEPA</v>
          </cell>
        </row>
        <row r="2126">
          <cell r="B2126" t="str">
            <v>PMD-PJM</v>
          </cell>
          <cell r="D2126" t="str">
            <v>USEPA</v>
          </cell>
        </row>
        <row r="2127">
          <cell r="B2127">
            <v>255.1</v>
          </cell>
          <cell r="D2127" t="str">
            <v>USEPA</v>
          </cell>
        </row>
        <row r="2128">
          <cell r="B2128">
            <v>255.2</v>
          </cell>
          <cell r="D2128" t="str">
            <v>USEPA</v>
          </cell>
        </row>
        <row r="2129">
          <cell r="B2129" t="str">
            <v>3500-PT</v>
          </cell>
          <cell r="D2129" t="str">
            <v>APHA</v>
          </cell>
        </row>
        <row r="2130">
          <cell r="B2130" t="str">
            <v>00-09</v>
          </cell>
          <cell r="D2130" t="str">
            <v>USEPA</v>
          </cell>
        </row>
        <row r="2131">
          <cell r="B2131" t="str">
            <v>PU_01</v>
          </cell>
          <cell r="D2131" t="str">
            <v>USDOE/EML</v>
          </cell>
        </row>
        <row r="2132">
          <cell r="B2132" t="str">
            <v>PU_07</v>
          </cell>
          <cell r="D2132" t="str">
            <v>USDOE/EML</v>
          </cell>
        </row>
        <row r="2133">
          <cell r="B2133" t="str">
            <v>PU_03</v>
          </cell>
          <cell r="D2133" t="str">
            <v>USDOE/EML</v>
          </cell>
        </row>
        <row r="2134">
          <cell r="B2134" t="str">
            <v>PU_02</v>
          </cell>
          <cell r="D2134" t="str">
            <v>USDOE/EML</v>
          </cell>
        </row>
        <row r="2135">
          <cell r="B2135" t="str">
            <v>PU_04</v>
          </cell>
          <cell r="D2135" t="str">
            <v>USDOE/EML</v>
          </cell>
        </row>
        <row r="2136">
          <cell r="B2136" t="str">
            <v>PU_05</v>
          </cell>
          <cell r="D2136" t="str">
            <v>USDOE/EML</v>
          </cell>
        </row>
        <row r="2137">
          <cell r="B2137" t="str">
            <v>PU_06</v>
          </cell>
          <cell r="D2137" t="str">
            <v>USDOE/EML</v>
          </cell>
        </row>
        <row r="2138">
          <cell r="B2138" t="str">
            <v>PU_08</v>
          </cell>
          <cell r="D2138" t="str">
            <v>USDOE/EML</v>
          </cell>
        </row>
        <row r="2139">
          <cell r="B2139" t="str">
            <v>PU_09</v>
          </cell>
          <cell r="D2139" t="str">
            <v>USDOE/EML</v>
          </cell>
        </row>
        <row r="2140">
          <cell r="B2140" t="str">
            <v>D3865</v>
          </cell>
          <cell r="D2140" t="str">
            <v>ASTM</v>
          </cell>
        </row>
        <row r="2141">
          <cell r="B2141" t="str">
            <v>PU_10</v>
          </cell>
          <cell r="D2141" t="str">
            <v>USDOE/EML</v>
          </cell>
        </row>
        <row r="2142">
          <cell r="B2142" t="str">
            <v>PU-01</v>
          </cell>
          <cell r="D2142" t="str">
            <v>USEPA</v>
          </cell>
        </row>
        <row r="2143">
          <cell r="B2143" t="str">
            <v>00-04</v>
          </cell>
          <cell r="D2143" t="str">
            <v>USEPA</v>
          </cell>
        </row>
        <row r="2144">
          <cell r="B2144" t="str">
            <v>005(A)</v>
          </cell>
          <cell r="D2144" t="str">
            <v>USEPA</v>
          </cell>
        </row>
        <row r="2145">
          <cell r="B2145" t="str">
            <v>005(S)</v>
          </cell>
          <cell r="D2145" t="str">
            <v>USEPA</v>
          </cell>
        </row>
        <row r="2146">
          <cell r="B2146" t="str">
            <v>005(BT)</v>
          </cell>
          <cell r="D2146" t="str">
            <v>USEPA</v>
          </cell>
        </row>
        <row r="2147">
          <cell r="B2147" t="str">
            <v>005(W)</v>
          </cell>
          <cell r="D2147" t="str">
            <v>USEPA</v>
          </cell>
        </row>
        <row r="2148">
          <cell r="B2148" t="str">
            <v>PU-02</v>
          </cell>
          <cell r="D2148" t="str">
            <v>USEPA</v>
          </cell>
        </row>
        <row r="2149">
          <cell r="B2149" t="str">
            <v>PMD-VAE</v>
          </cell>
          <cell r="D2149" t="str">
            <v>USEPA</v>
          </cell>
        </row>
        <row r="2150">
          <cell r="B2150" t="str">
            <v>200.62(B)</v>
          </cell>
          <cell r="D2150" t="str">
            <v>USEPA</v>
          </cell>
        </row>
        <row r="2151">
          <cell r="B2151">
            <v>5033</v>
          </cell>
          <cell r="D2151" t="str">
            <v>NIOSH</v>
          </cell>
        </row>
        <row r="2152">
          <cell r="B2152">
            <v>985.43</v>
          </cell>
          <cell r="D2152" t="str">
            <v>AOAC</v>
          </cell>
        </row>
        <row r="2153">
          <cell r="B2153" t="str">
            <v>PO_02(S)</v>
          </cell>
          <cell r="D2153" t="str">
            <v>USDOE/EML</v>
          </cell>
        </row>
        <row r="2154">
          <cell r="B2154" t="str">
            <v>PO_01</v>
          </cell>
          <cell r="D2154" t="str">
            <v>USDOE/EML</v>
          </cell>
        </row>
        <row r="2155">
          <cell r="B2155" t="str">
            <v>PO_02(W)</v>
          </cell>
          <cell r="D2155" t="str">
            <v>USDOE/EML</v>
          </cell>
        </row>
        <row r="2156">
          <cell r="B2156">
            <v>111</v>
          </cell>
          <cell r="D2156" t="str">
            <v>USEPA</v>
          </cell>
        </row>
        <row r="2157">
          <cell r="B2157" t="str">
            <v>6 (PO-210)</v>
          </cell>
          <cell r="D2157" t="str">
            <v>USEPA</v>
          </cell>
        </row>
        <row r="2158">
          <cell r="B2158" t="str">
            <v>PMD-PBS</v>
          </cell>
          <cell r="D2158" t="str">
            <v>USEPA</v>
          </cell>
        </row>
        <row r="2159">
          <cell r="B2159">
            <v>8082</v>
          </cell>
          <cell r="D2159" t="str">
            <v>USEPA</v>
          </cell>
        </row>
        <row r="2160">
          <cell r="B2160" t="str">
            <v>6431-C</v>
          </cell>
          <cell r="D2160" t="str">
            <v>APHA</v>
          </cell>
        </row>
        <row r="2161">
          <cell r="B2161" t="str">
            <v>8280(W)</v>
          </cell>
          <cell r="D2161" t="str">
            <v>USEPA</v>
          </cell>
        </row>
        <row r="2162">
          <cell r="B2162">
            <v>8290</v>
          </cell>
          <cell r="D2162" t="str">
            <v>USEPA</v>
          </cell>
        </row>
        <row r="2163">
          <cell r="B2163">
            <v>5517</v>
          </cell>
          <cell r="D2163" t="str">
            <v>NIOSH</v>
          </cell>
        </row>
        <row r="2164">
          <cell r="B2164">
            <v>5503</v>
          </cell>
          <cell r="D2164" t="str">
            <v>NIOSH</v>
          </cell>
        </row>
        <row r="2165">
          <cell r="B2165">
            <v>8004</v>
          </cell>
          <cell r="D2165" t="str">
            <v>NIOSH</v>
          </cell>
        </row>
        <row r="2166">
          <cell r="B2166" t="str">
            <v>6431-B</v>
          </cell>
          <cell r="D2166" t="str">
            <v>APHA</v>
          </cell>
        </row>
        <row r="2167">
          <cell r="B2167" t="str">
            <v>8280(S)</v>
          </cell>
          <cell r="D2167" t="str">
            <v>USEPA</v>
          </cell>
        </row>
        <row r="2168">
          <cell r="B2168" t="str">
            <v>8280A(O)</v>
          </cell>
          <cell r="D2168" t="str">
            <v>USEPA</v>
          </cell>
        </row>
        <row r="2169">
          <cell r="B2169" t="str">
            <v>8280A(S)</v>
          </cell>
          <cell r="D2169" t="str">
            <v>USEPA</v>
          </cell>
        </row>
        <row r="2170">
          <cell r="B2170" t="str">
            <v>8280A(W)</v>
          </cell>
          <cell r="D2170" t="str">
            <v>USEPA</v>
          </cell>
        </row>
        <row r="2171">
          <cell r="B2171" t="str">
            <v>D5412</v>
          </cell>
          <cell r="D2171" t="str">
            <v>ASTM</v>
          </cell>
        </row>
        <row r="2172">
          <cell r="B2172">
            <v>550</v>
          </cell>
          <cell r="D2172" t="str">
            <v>USEPA</v>
          </cell>
        </row>
        <row r="2173">
          <cell r="B2173">
            <v>550.1</v>
          </cell>
          <cell r="D2173" t="str">
            <v>USEPA</v>
          </cell>
        </row>
        <row r="2174">
          <cell r="B2174" t="str">
            <v>PAH-005</v>
          </cell>
          <cell r="D2174" t="str">
            <v>USEPA</v>
          </cell>
        </row>
        <row r="2175">
          <cell r="B2175" t="str">
            <v>PAH-006</v>
          </cell>
          <cell r="D2175" t="str">
            <v>USEPA</v>
          </cell>
        </row>
        <row r="2176">
          <cell r="B2176" t="str">
            <v>6440-B</v>
          </cell>
          <cell r="D2176" t="str">
            <v>APHA</v>
          </cell>
        </row>
        <row r="2177">
          <cell r="B2177">
            <v>8310</v>
          </cell>
          <cell r="D2177" t="str">
            <v>USEPA</v>
          </cell>
        </row>
        <row r="2178">
          <cell r="B2178" t="str">
            <v>O3113</v>
          </cell>
          <cell r="D2178" t="str">
            <v>USDOI/USGS</v>
          </cell>
        </row>
        <row r="2179">
          <cell r="B2179">
            <v>5515</v>
          </cell>
          <cell r="D2179" t="str">
            <v>NIOSH</v>
          </cell>
        </row>
        <row r="2180">
          <cell r="B2180">
            <v>610</v>
          </cell>
          <cell r="D2180" t="str">
            <v>USEPA</v>
          </cell>
        </row>
        <row r="2181">
          <cell r="B2181" t="str">
            <v>6440-C</v>
          </cell>
          <cell r="D2181" t="str">
            <v>APHA</v>
          </cell>
        </row>
        <row r="2182">
          <cell r="B2182">
            <v>8100</v>
          </cell>
          <cell r="D2182" t="str">
            <v>USEPA</v>
          </cell>
        </row>
        <row r="2183">
          <cell r="B2183">
            <v>1654</v>
          </cell>
          <cell r="D2183" t="str">
            <v>USEPA</v>
          </cell>
        </row>
        <row r="2184">
          <cell r="B2184">
            <v>5506</v>
          </cell>
          <cell r="D2184" t="str">
            <v>NIOSH</v>
          </cell>
        </row>
        <row r="2185">
          <cell r="B2185">
            <v>258.10000000000002</v>
          </cell>
          <cell r="D2185" t="str">
            <v>USEPA</v>
          </cell>
        </row>
        <row r="2186">
          <cell r="B2186" t="str">
            <v>258.1_M</v>
          </cell>
          <cell r="D2186" t="str">
            <v>USEPA</v>
          </cell>
        </row>
        <row r="2187">
          <cell r="B2187">
            <v>7610</v>
          </cell>
          <cell r="D2187" t="str">
            <v>USEPA</v>
          </cell>
        </row>
        <row r="2188">
          <cell r="B2188" t="str">
            <v>I1630(S)</v>
          </cell>
          <cell r="D2188" t="str">
            <v>USDOI/USGS</v>
          </cell>
        </row>
        <row r="2189">
          <cell r="B2189">
            <v>973.53</v>
          </cell>
          <cell r="D2189" t="str">
            <v>AOAC</v>
          </cell>
        </row>
        <row r="2190">
          <cell r="B2190" t="str">
            <v>3500-K-B</v>
          </cell>
          <cell r="D2190" t="str">
            <v>APHA</v>
          </cell>
        </row>
        <row r="2191">
          <cell r="B2191" t="str">
            <v>D4192</v>
          </cell>
          <cell r="D2191" t="str">
            <v>ASTM</v>
          </cell>
        </row>
        <row r="2192">
          <cell r="B2192" t="str">
            <v>I1630(W)</v>
          </cell>
          <cell r="D2192" t="str">
            <v>USDOI/USGS</v>
          </cell>
        </row>
        <row r="2193">
          <cell r="B2193" t="str">
            <v>I3631</v>
          </cell>
          <cell r="D2193" t="str">
            <v>USDOI/USGS</v>
          </cell>
        </row>
        <row r="2194">
          <cell r="B2194" t="str">
            <v>3500-K-D</v>
          </cell>
          <cell r="D2194" t="str">
            <v>APHA</v>
          </cell>
        </row>
        <row r="2195">
          <cell r="B2195" t="str">
            <v>3500-K-C</v>
          </cell>
          <cell r="D2195" t="str">
            <v>APHA</v>
          </cell>
        </row>
        <row r="2196">
          <cell r="B2196" t="str">
            <v>3500-K-E</v>
          </cell>
          <cell r="D2196" t="str">
            <v>APHA</v>
          </cell>
        </row>
        <row r="2197">
          <cell r="B2197" t="str">
            <v>4500-F-B</v>
          </cell>
          <cell r="D2197" t="str">
            <v>APHA</v>
          </cell>
        </row>
        <row r="2198">
          <cell r="B2198" t="str">
            <v>909.0M</v>
          </cell>
          <cell r="D2198" t="str">
            <v>USEPA</v>
          </cell>
        </row>
        <row r="2199">
          <cell r="B2199" t="str">
            <v>PMD-PNM(GC)</v>
          </cell>
          <cell r="D2199" t="str">
            <v>USEPA</v>
          </cell>
        </row>
        <row r="2200">
          <cell r="B2200" t="str">
            <v>PMD-PNM(LC)</v>
          </cell>
          <cell r="D2200" t="str">
            <v>USEPA</v>
          </cell>
        </row>
        <row r="2201">
          <cell r="B2201" t="str">
            <v>B8100</v>
          </cell>
          <cell r="D2201" t="str">
            <v>USDOI/USGS</v>
          </cell>
        </row>
        <row r="2202">
          <cell r="B2202" t="str">
            <v>B8120</v>
          </cell>
          <cell r="D2202" t="str">
            <v>USDOI/USGS</v>
          </cell>
        </row>
        <row r="2203">
          <cell r="B2203" t="str">
            <v>B8020</v>
          </cell>
          <cell r="D2203" t="str">
            <v>USDOI/USGS</v>
          </cell>
        </row>
        <row r="2204">
          <cell r="B2204" t="str">
            <v>B8001</v>
          </cell>
          <cell r="D2204" t="str">
            <v>USDOI/USGS</v>
          </cell>
        </row>
        <row r="2205">
          <cell r="B2205" t="str">
            <v>B8040</v>
          </cell>
          <cell r="D2205" t="str">
            <v>USDOI/USGS</v>
          </cell>
        </row>
        <row r="2206">
          <cell r="B2206" t="str">
            <v>PM-01</v>
          </cell>
          <cell r="D2206" t="str">
            <v>USEPA</v>
          </cell>
        </row>
        <row r="2207">
          <cell r="B2207" t="str">
            <v>PM-02</v>
          </cell>
          <cell r="D2207" t="str">
            <v>USEPA</v>
          </cell>
        </row>
        <row r="2208">
          <cell r="B2208" t="str">
            <v>PMD-POD</v>
          </cell>
          <cell r="D2208" t="str">
            <v>USEPA</v>
          </cell>
        </row>
        <row r="2209">
          <cell r="B2209" t="str">
            <v>PMD-POT(GC)</v>
          </cell>
          <cell r="D2209" t="str">
            <v>USEPA</v>
          </cell>
        </row>
        <row r="2210">
          <cell r="B2210" t="str">
            <v>PMD-POT(IR)</v>
          </cell>
          <cell r="D2210" t="str">
            <v>USEPA</v>
          </cell>
        </row>
        <row r="2211">
          <cell r="B2211" t="str">
            <v>PMD-PPD</v>
          </cell>
          <cell r="D2211" t="str">
            <v>USEPA</v>
          </cell>
        </row>
        <row r="2212">
          <cell r="B2212">
            <v>1013</v>
          </cell>
          <cell r="D2212" t="str">
            <v>NIOSH</v>
          </cell>
        </row>
        <row r="2213">
          <cell r="B2213" t="str">
            <v>PMD-POJ</v>
          </cell>
          <cell r="D2213" t="str">
            <v>USEPA</v>
          </cell>
        </row>
        <row r="2214">
          <cell r="B2214">
            <v>1612</v>
          </cell>
          <cell r="D2214" t="str">
            <v>NIOSH</v>
          </cell>
        </row>
        <row r="2215">
          <cell r="B2215" t="str">
            <v>9711-C</v>
          </cell>
          <cell r="D2215" t="str">
            <v>APHA</v>
          </cell>
        </row>
        <row r="2216">
          <cell r="B2216" t="str">
            <v>D5246</v>
          </cell>
          <cell r="D2216" t="str">
            <v>ASTM</v>
          </cell>
        </row>
        <row r="2217">
          <cell r="B2217" t="str">
            <v>B0105</v>
          </cell>
          <cell r="D2217" t="str">
            <v>USDOI/USGS</v>
          </cell>
        </row>
        <row r="2218">
          <cell r="B2218">
            <v>602</v>
          </cell>
          <cell r="D2218" t="str">
            <v>USEPA</v>
          </cell>
        </row>
        <row r="2219">
          <cell r="B2219">
            <v>601</v>
          </cell>
          <cell r="D2219" t="str">
            <v>USEPA</v>
          </cell>
        </row>
        <row r="2220">
          <cell r="B2220" t="str">
            <v>O3115</v>
          </cell>
          <cell r="D2220" t="str">
            <v>USDOI/USGS</v>
          </cell>
        </row>
        <row r="2221">
          <cell r="B2221">
            <v>9021</v>
          </cell>
          <cell r="D2221" t="str">
            <v>USEPA</v>
          </cell>
        </row>
        <row r="2222">
          <cell r="B2222" t="str">
            <v>SFSAS_5</v>
          </cell>
          <cell r="D2222" t="str">
            <v>USEPA</v>
          </cell>
        </row>
        <row r="2223">
          <cell r="B2223" t="str">
            <v>SFSAS_7</v>
          </cell>
          <cell r="D2223" t="str">
            <v>USEPA</v>
          </cell>
        </row>
        <row r="2224">
          <cell r="B2224">
            <v>624</v>
          </cell>
          <cell r="D2224" t="str">
            <v>USEPA</v>
          </cell>
        </row>
        <row r="2225">
          <cell r="B2225" t="str">
            <v>D3871</v>
          </cell>
          <cell r="D2225" t="str">
            <v>ASTM</v>
          </cell>
        </row>
        <row r="2226">
          <cell r="B2226">
            <v>524.20000000000005</v>
          </cell>
          <cell r="D2226" t="str">
            <v>USEPA</v>
          </cell>
        </row>
        <row r="2227">
          <cell r="B2227">
            <v>524.1</v>
          </cell>
          <cell r="D2227" t="str">
            <v>USEPA</v>
          </cell>
        </row>
        <row r="2228">
          <cell r="B2228" t="str">
            <v>PMD-PYA(IR)</v>
          </cell>
          <cell r="D2228" t="str">
            <v>USEPA</v>
          </cell>
        </row>
        <row r="2229">
          <cell r="B2229" t="str">
            <v>PMD-PYA(UV)</v>
          </cell>
          <cell r="D2229" t="str">
            <v>USEPA</v>
          </cell>
        </row>
        <row r="2230">
          <cell r="B2230">
            <v>1660</v>
          </cell>
          <cell r="D2230" t="str">
            <v>USEPA</v>
          </cell>
        </row>
        <row r="2231">
          <cell r="B2231" t="str">
            <v>PMD-PYR(GC1)</v>
          </cell>
          <cell r="D2231" t="str">
            <v>USEPA</v>
          </cell>
        </row>
        <row r="2232">
          <cell r="B2232" t="str">
            <v>PMD-PYR(LC1)</v>
          </cell>
          <cell r="D2232" t="str">
            <v>USEPA</v>
          </cell>
        </row>
        <row r="2233">
          <cell r="B2233" t="str">
            <v>PMD-PYR(TITR)</v>
          </cell>
          <cell r="D2233" t="str">
            <v>USEPA</v>
          </cell>
        </row>
        <row r="2234">
          <cell r="B2234" t="str">
            <v>PMD-PYR(GC2)</v>
          </cell>
          <cell r="D2234" t="str">
            <v>USEPA</v>
          </cell>
        </row>
        <row r="2235">
          <cell r="B2235" t="str">
            <v>PMD-PYR(LC2)</v>
          </cell>
          <cell r="D2235" t="str">
            <v>USEPA</v>
          </cell>
        </row>
        <row r="2236">
          <cell r="B2236" t="str">
            <v>PMD-PYR(TD)</v>
          </cell>
          <cell r="D2236" t="str">
            <v>USEPA</v>
          </cell>
        </row>
        <row r="2237">
          <cell r="B2237">
            <v>5008</v>
          </cell>
          <cell r="D2237" t="str">
            <v>NIOSH</v>
          </cell>
        </row>
        <row r="2238">
          <cell r="B2238">
            <v>1613</v>
          </cell>
          <cell r="D2238" t="str">
            <v>NIOSH</v>
          </cell>
        </row>
        <row r="2239">
          <cell r="B2239" t="str">
            <v>R-001-1</v>
          </cell>
          <cell r="D2239" t="str">
            <v>USEPA</v>
          </cell>
        </row>
        <row r="2240">
          <cell r="B2240" t="str">
            <v>PMD-QAC(TIT3)</v>
          </cell>
          <cell r="D2240" t="str">
            <v>USEPA</v>
          </cell>
        </row>
        <row r="2241">
          <cell r="B2241" t="str">
            <v>PMD-QAC(TD)</v>
          </cell>
          <cell r="D2241" t="str">
            <v>USEPA</v>
          </cell>
        </row>
        <row r="2242">
          <cell r="B2242" t="str">
            <v>960.14(A)</v>
          </cell>
          <cell r="D2242" t="str">
            <v>AOAC</v>
          </cell>
        </row>
        <row r="2243">
          <cell r="B2243" t="str">
            <v>960.14(B)</v>
          </cell>
          <cell r="D2243" t="str">
            <v>AOAC</v>
          </cell>
        </row>
        <row r="2244">
          <cell r="B2244" t="str">
            <v>PMD-QAC(TIT1)</v>
          </cell>
          <cell r="D2244" t="str">
            <v>USEPA</v>
          </cell>
        </row>
        <row r="2245">
          <cell r="B2245" t="str">
            <v>PMD-QAC(COLR)</v>
          </cell>
          <cell r="D2245" t="str">
            <v>USEPA</v>
          </cell>
        </row>
        <row r="2246">
          <cell r="B2246" t="str">
            <v>PMD-QAC(TIT2)</v>
          </cell>
          <cell r="D2246" t="str">
            <v>USEPA</v>
          </cell>
        </row>
        <row r="2247">
          <cell r="B2247" t="str">
            <v>7500-CS(B)</v>
          </cell>
          <cell r="D2247" t="str">
            <v>APHA</v>
          </cell>
        </row>
        <row r="2248">
          <cell r="B2248">
            <v>901</v>
          </cell>
          <cell r="D2248" t="str">
            <v>USEPA</v>
          </cell>
        </row>
        <row r="2249">
          <cell r="B2249" t="str">
            <v>D2334(B)</v>
          </cell>
          <cell r="D2249" t="str">
            <v>ASTM</v>
          </cell>
        </row>
        <row r="2250">
          <cell r="B2250" t="str">
            <v>D2334(C)</v>
          </cell>
          <cell r="D2250" t="str">
            <v>ASTM</v>
          </cell>
        </row>
        <row r="2251">
          <cell r="B2251" t="str">
            <v>D2334(A)</v>
          </cell>
          <cell r="D2251" t="str">
            <v>ASTM</v>
          </cell>
        </row>
        <row r="2252">
          <cell r="B2252" t="str">
            <v>7500-I-D</v>
          </cell>
          <cell r="D2252" t="str">
            <v>APHA</v>
          </cell>
        </row>
        <row r="2253">
          <cell r="B2253" t="str">
            <v>7500-I-C</v>
          </cell>
          <cell r="D2253" t="str">
            <v>APHA</v>
          </cell>
        </row>
        <row r="2254">
          <cell r="B2254" t="str">
            <v>7500-I-B</v>
          </cell>
          <cell r="D2254" t="str">
            <v>APHA</v>
          </cell>
        </row>
        <row r="2255">
          <cell r="B2255">
            <v>902</v>
          </cell>
          <cell r="D2255" t="str">
            <v>USEPA</v>
          </cell>
        </row>
        <row r="2256">
          <cell r="B2256" t="str">
            <v>D4922</v>
          </cell>
          <cell r="D2256" t="str">
            <v>ASTM</v>
          </cell>
        </row>
        <row r="2257">
          <cell r="B2257">
            <v>905</v>
          </cell>
          <cell r="D2257" t="str">
            <v>USEPA</v>
          </cell>
        </row>
        <row r="2258">
          <cell r="B2258">
            <v>114</v>
          </cell>
          <cell r="D2258" t="str">
            <v>USEPA</v>
          </cell>
        </row>
        <row r="2259">
          <cell r="B2259" t="str">
            <v>RS100</v>
          </cell>
          <cell r="D2259" t="str">
            <v>USDOE/ASD</v>
          </cell>
        </row>
        <row r="2260">
          <cell r="B2260" t="str">
            <v>D2460</v>
          </cell>
          <cell r="D2260" t="str">
            <v>ASTM</v>
          </cell>
        </row>
        <row r="2261">
          <cell r="B2261" t="str">
            <v>R1150</v>
          </cell>
          <cell r="D2261" t="str">
            <v>USDOI/USGS</v>
          </cell>
        </row>
        <row r="2262">
          <cell r="B2262" t="str">
            <v>SR-04</v>
          </cell>
          <cell r="D2262" t="str">
            <v>USEPA</v>
          </cell>
        </row>
        <row r="2263">
          <cell r="B2263" t="str">
            <v>SR-01</v>
          </cell>
          <cell r="D2263" t="str">
            <v>USEPA</v>
          </cell>
        </row>
        <row r="2264">
          <cell r="B2264" t="str">
            <v>SR-02</v>
          </cell>
          <cell r="D2264" t="str">
            <v>USEPA</v>
          </cell>
        </row>
        <row r="2265">
          <cell r="B2265" t="str">
            <v>R1140</v>
          </cell>
          <cell r="D2265" t="str">
            <v>USDOI/USGS</v>
          </cell>
        </row>
        <row r="2266">
          <cell r="B2266">
            <v>900.1</v>
          </cell>
          <cell r="D2266" t="str">
            <v>USEPA</v>
          </cell>
        </row>
        <row r="2267">
          <cell r="B2267">
            <v>903</v>
          </cell>
          <cell r="D2267" t="str">
            <v>USEPA</v>
          </cell>
        </row>
        <row r="2268">
          <cell r="B2268" t="str">
            <v>7500-RA(C)</v>
          </cell>
          <cell r="D2268" t="str">
            <v>APHA</v>
          </cell>
        </row>
        <row r="2269">
          <cell r="B2269" t="str">
            <v>7500-RA(B)</v>
          </cell>
          <cell r="D2269" t="str">
            <v>APHA</v>
          </cell>
        </row>
        <row r="2270">
          <cell r="B2270" t="str">
            <v>7500-RA(D)</v>
          </cell>
          <cell r="D2270" t="str">
            <v>APHA</v>
          </cell>
        </row>
        <row r="2271">
          <cell r="B2271" t="str">
            <v>RA-06</v>
          </cell>
          <cell r="D2271" t="str">
            <v>USDOE/EML</v>
          </cell>
        </row>
        <row r="2272">
          <cell r="B2272" t="str">
            <v>R1141</v>
          </cell>
          <cell r="D2272" t="str">
            <v>USDOI/USGS</v>
          </cell>
        </row>
        <row r="2273">
          <cell r="B2273" t="str">
            <v>RA-04</v>
          </cell>
          <cell r="D2273" t="str">
            <v>USDOE/EML</v>
          </cell>
        </row>
        <row r="2274">
          <cell r="B2274" t="str">
            <v>RA-05</v>
          </cell>
          <cell r="D2274" t="str">
            <v>USDOE/EML</v>
          </cell>
        </row>
        <row r="2275">
          <cell r="B2275" t="str">
            <v>RA-07</v>
          </cell>
          <cell r="D2275" t="str">
            <v>USDOE/EML</v>
          </cell>
        </row>
        <row r="2276">
          <cell r="B2276" t="str">
            <v>RA-02</v>
          </cell>
          <cell r="D2276" t="str">
            <v>USDOE/EML</v>
          </cell>
        </row>
        <row r="2277">
          <cell r="B2277" t="str">
            <v>RA-03</v>
          </cell>
          <cell r="D2277" t="str">
            <v>USDOE/EML</v>
          </cell>
        </row>
        <row r="2278">
          <cell r="B2278" t="str">
            <v>004(A)</v>
          </cell>
          <cell r="D2278" t="str">
            <v>USEPA</v>
          </cell>
        </row>
        <row r="2279">
          <cell r="B2279" t="str">
            <v>004(S)</v>
          </cell>
          <cell r="D2279" t="str">
            <v>USEPA</v>
          </cell>
        </row>
        <row r="2280">
          <cell r="B2280" t="str">
            <v>004(W)</v>
          </cell>
          <cell r="D2280" t="str">
            <v>USEPA</v>
          </cell>
        </row>
        <row r="2281">
          <cell r="B2281" t="str">
            <v>RA-04</v>
          </cell>
          <cell r="D2281" t="str">
            <v>USEPA</v>
          </cell>
        </row>
        <row r="2282">
          <cell r="B2282" t="str">
            <v>RP450</v>
          </cell>
          <cell r="D2282" t="str">
            <v>USDOE/ASD</v>
          </cell>
        </row>
        <row r="2283">
          <cell r="B2283" t="str">
            <v>RA-01</v>
          </cell>
          <cell r="D2283" t="str">
            <v>USDOE/EML</v>
          </cell>
        </row>
        <row r="2284">
          <cell r="B2284">
            <v>903.1</v>
          </cell>
          <cell r="D2284" t="str">
            <v>USEPA</v>
          </cell>
        </row>
        <row r="2285">
          <cell r="B2285" t="str">
            <v>RA-01</v>
          </cell>
          <cell r="D2285" t="str">
            <v>USEPA</v>
          </cell>
        </row>
        <row r="2286">
          <cell r="B2286" t="str">
            <v>RA-02</v>
          </cell>
          <cell r="D2286" t="str">
            <v>USEPA</v>
          </cell>
        </row>
        <row r="2287">
          <cell r="B2287" t="str">
            <v>D3454</v>
          </cell>
          <cell r="D2287" t="str">
            <v>ASTM</v>
          </cell>
        </row>
        <row r="2288">
          <cell r="B2288" t="str">
            <v>RA-03</v>
          </cell>
          <cell r="D2288" t="str">
            <v>USEPA</v>
          </cell>
        </row>
        <row r="2289">
          <cell r="B2289">
            <v>9320</v>
          </cell>
          <cell r="D2289" t="str">
            <v>USEPA</v>
          </cell>
        </row>
        <row r="2290">
          <cell r="B2290" t="str">
            <v>R1142</v>
          </cell>
          <cell r="D2290" t="str">
            <v>USDOI/USGS</v>
          </cell>
        </row>
        <row r="2291">
          <cell r="B2291">
            <v>904</v>
          </cell>
          <cell r="D2291" t="str">
            <v>USEPA</v>
          </cell>
        </row>
        <row r="2292">
          <cell r="B2292" t="str">
            <v>RA-05</v>
          </cell>
          <cell r="D2292" t="str">
            <v>USEPA</v>
          </cell>
        </row>
        <row r="2293">
          <cell r="B2293" t="str">
            <v>7500-RN(B)</v>
          </cell>
          <cell r="D2293" t="str">
            <v>APHA</v>
          </cell>
        </row>
        <row r="2294">
          <cell r="B2294" t="str">
            <v>D5072</v>
          </cell>
          <cell r="D2294" t="str">
            <v>ASTM</v>
          </cell>
        </row>
        <row r="2295">
          <cell r="B2295" t="str">
            <v>002(A)</v>
          </cell>
          <cell r="D2295" t="str">
            <v>USEPA</v>
          </cell>
        </row>
        <row r="2296">
          <cell r="B2296" t="str">
            <v>RN-01</v>
          </cell>
          <cell r="D2296" t="str">
            <v>USDOE/EML</v>
          </cell>
        </row>
        <row r="2297">
          <cell r="B2297" t="str">
            <v>002(W)</v>
          </cell>
          <cell r="D2297" t="str">
            <v>USEPA</v>
          </cell>
        </row>
        <row r="2298">
          <cell r="B2298" t="str">
            <v>NITRO-19</v>
          </cell>
          <cell r="D2298" t="str">
            <v>USDOC/NOAA</v>
          </cell>
        </row>
        <row r="2299">
          <cell r="B2299" t="str">
            <v>NITRO-20</v>
          </cell>
          <cell r="D2299" t="str">
            <v>USDOC/NOAA</v>
          </cell>
        </row>
        <row r="2300">
          <cell r="B2300">
            <v>8048</v>
          </cell>
          <cell r="D2300" t="str">
            <v>HACH</v>
          </cell>
        </row>
        <row r="2301">
          <cell r="B2301" t="str">
            <v>D5244</v>
          </cell>
          <cell r="D2301" t="str">
            <v>ASTM</v>
          </cell>
        </row>
        <row r="2302">
          <cell r="B2302" t="str">
            <v>D4994(A)</v>
          </cell>
          <cell r="D2302" t="str">
            <v>ASTM</v>
          </cell>
        </row>
        <row r="2303">
          <cell r="B2303" t="str">
            <v>D4994(B)</v>
          </cell>
          <cell r="D2303" t="str">
            <v>ASTM</v>
          </cell>
        </row>
        <row r="2304">
          <cell r="B2304" t="str">
            <v>MS100</v>
          </cell>
          <cell r="D2304" t="str">
            <v>USDOE/ASD</v>
          </cell>
        </row>
        <row r="2305">
          <cell r="B2305" t="str">
            <v>1RM-5</v>
          </cell>
          <cell r="D2305" t="str">
            <v>ENV/CANADA</v>
          </cell>
        </row>
        <row r="2306">
          <cell r="B2306" t="str">
            <v>4500-CL(G)</v>
          </cell>
          <cell r="D2306" t="str">
            <v>APHA</v>
          </cell>
        </row>
        <row r="2307">
          <cell r="B2307" t="str">
            <v>4500-CL(H)</v>
          </cell>
          <cell r="D2307" t="str">
            <v>APHA</v>
          </cell>
        </row>
        <row r="2308">
          <cell r="B2308" t="str">
            <v>4500-CL(I)</v>
          </cell>
          <cell r="D2308" t="str">
            <v>APHA</v>
          </cell>
        </row>
        <row r="2309">
          <cell r="B2309" t="str">
            <v>D1253</v>
          </cell>
          <cell r="D2309" t="str">
            <v>ASTM</v>
          </cell>
        </row>
        <row r="2310">
          <cell r="B2310" t="str">
            <v>4500-CL(D)</v>
          </cell>
          <cell r="D2310" t="str">
            <v>APHA</v>
          </cell>
        </row>
        <row r="2311">
          <cell r="B2311" t="str">
            <v>4500-CL(F)</v>
          </cell>
          <cell r="D2311" t="str">
            <v>APHA</v>
          </cell>
        </row>
        <row r="2312">
          <cell r="B2312" t="str">
            <v>4500-CL(B)</v>
          </cell>
          <cell r="D2312" t="str">
            <v>APHA</v>
          </cell>
        </row>
        <row r="2313">
          <cell r="B2313" t="str">
            <v>4500-CL(C)</v>
          </cell>
          <cell r="D2313" t="str">
            <v>APHA</v>
          </cell>
        </row>
        <row r="2314">
          <cell r="B2314" t="str">
            <v>4500-CL(E)</v>
          </cell>
          <cell r="D2314" t="str">
            <v>APHA</v>
          </cell>
        </row>
        <row r="2315">
          <cell r="B2315" t="str">
            <v>4500-O3</v>
          </cell>
          <cell r="D2315" t="str">
            <v>APHA</v>
          </cell>
        </row>
        <row r="2316">
          <cell r="B2316" t="str">
            <v>I1749</v>
          </cell>
          <cell r="D2316" t="str">
            <v>USDOI/USGS</v>
          </cell>
        </row>
        <row r="2317">
          <cell r="B2317" t="str">
            <v>I1750</v>
          </cell>
          <cell r="D2317" t="str">
            <v>USDOI/USGS</v>
          </cell>
        </row>
        <row r="2318">
          <cell r="B2318" t="str">
            <v>I3750</v>
          </cell>
          <cell r="D2318" t="str">
            <v>USDOI/USGS</v>
          </cell>
        </row>
        <row r="2319">
          <cell r="B2319" t="str">
            <v>I3765</v>
          </cell>
          <cell r="D2319" t="str">
            <v>USDOI/USGS</v>
          </cell>
        </row>
        <row r="2320">
          <cell r="B2320">
            <v>8271</v>
          </cell>
          <cell r="D2320" t="str">
            <v>HACH</v>
          </cell>
        </row>
        <row r="2321">
          <cell r="B2321">
            <v>8277</v>
          </cell>
          <cell r="D2321" t="str">
            <v>HACH</v>
          </cell>
        </row>
        <row r="2322">
          <cell r="B2322" t="str">
            <v>PMD-RES(GC2)</v>
          </cell>
          <cell r="D2322" t="str">
            <v>USEPA</v>
          </cell>
        </row>
        <row r="2323">
          <cell r="B2323" t="str">
            <v>PMD-RES(IR)</v>
          </cell>
          <cell r="D2323" t="str">
            <v>USEPA</v>
          </cell>
        </row>
        <row r="2324">
          <cell r="B2324" t="str">
            <v>PMD-RES(GC1)</v>
          </cell>
          <cell r="D2324" t="str">
            <v>USEPA</v>
          </cell>
        </row>
        <row r="2325">
          <cell r="B2325" t="str">
            <v>PMD-RES(LC)</v>
          </cell>
          <cell r="D2325" t="str">
            <v>USEPA</v>
          </cell>
        </row>
        <row r="2326">
          <cell r="B2326">
            <v>600</v>
          </cell>
          <cell r="D2326" t="str">
            <v>NIOSH</v>
          </cell>
        </row>
        <row r="2327">
          <cell r="B2327" t="str">
            <v>IP-10A</v>
          </cell>
          <cell r="D2327" t="str">
            <v>USEPA</v>
          </cell>
        </row>
        <row r="2328">
          <cell r="B2328" t="str">
            <v>IP-10B</v>
          </cell>
          <cell r="D2328" t="str">
            <v>USEPA</v>
          </cell>
        </row>
        <row r="2329">
          <cell r="B2329">
            <v>264.10000000000002</v>
          </cell>
          <cell r="D2329" t="str">
            <v>USEPA</v>
          </cell>
        </row>
        <row r="2330">
          <cell r="B2330">
            <v>264.2</v>
          </cell>
          <cell r="D2330" t="str">
            <v>USEPA</v>
          </cell>
        </row>
        <row r="2331">
          <cell r="B2331" t="str">
            <v>3500-RE</v>
          </cell>
          <cell r="D2331" t="str">
            <v>APHA</v>
          </cell>
        </row>
        <row r="2332">
          <cell r="B2332">
            <v>265.10000000000002</v>
          </cell>
          <cell r="D2332" t="str">
            <v>USEPA</v>
          </cell>
        </row>
        <row r="2333">
          <cell r="B2333">
            <v>265.2</v>
          </cell>
          <cell r="D2333" t="str">
            <v>USEPA</v>
          </cell>
        </row>
        <row r="2334">
          <cell r="B2334" t="str">
            <v>3500-RH</v>
          </cell>
          <cell r="D2334" t="str">
            <v>APHA</v>
          </cell>
        </row>
        <row r="2335">
          <cell r="B2335">
            <v>5027</v>
          </cell>
          <cell r="D2335" t="str">
            <v>NIOSH</v>
          </cell>
        </row>
        <row r="2336">
          <cell r="B2336" t="str">
            <v>PMD-FCL(GC)</v>
          </cell>
          <cell r="D2336" t="str">
            <v>USEPA</v>
          </cell>
        </row>
        <row r="2337">
          <cell r="B2337" t="str">
            <v>PMD-FCL(IR)</v>
          </cell>
          <cell r="D2337" t="str">
            <v>USEPA</v>
          </cell>
        </row>
        <row r="2338">
          <cell r="B2338" t="str">
            <v>PMD-ROT</v>
          </cell>
          <cell r="D2338" t="str">
            <v>USEPA</v>
          </cell>
        </row>
        <row r="2339">
          <cell r="B2339">
            <v>5007</v>
          </cell>
          <cell r="D2339" t="str">
            <v>NIOSH</v>
          </cell>
        </row>
        <row r="2340">
          <cell r="B2340">
            <v>635</v>
          </cell>
          <cell r="D2340" t="str">
            <v>USEPA</v>
          </cell>
        </row>
        <row r="2341">
          <cell r="B2341">
            <v>267.10000000000002</v>
          </cell>
          <cell r="D2341" t="str">
            <v>USEPA</v>
          </cell>
        </row>
        <row r="2342">
          <cell r="B2342">
            <v>267.2</v>
          </cell>
          <cell r="D2342" t="str">
            <v>USEPA</v>
          </cell>
        </row>
        <row r="2343">
          <cell r="B2343" t="str">
            <v>3500-RU</v>
          </cell>
          <cell r="D2343" t="str">
            <v>APHA</v>
          </cell>
        </row>
        <row r="2344">
          <cell r="B2344" t="str">
            <v>PMD-SAE</v>
          </cell>
          <cell r="D2344" t="str">
            <v>USEPA</v>
          </cell>
        </row>
        <row r="2345">
          <cell r="B2345" t="str">
            <v>2520-D</v>
          </cell>
          <cell r="D2345" t="str">
            <v>APHA</v>
          </cell>
        </row>
        <row r="2346">
          <cell r="B2346" t="str">
            <v>2520-C</v>
          </cell>
          <cell r="D2346" t="str">
            <v>APHA</v>
          </cell>
        </row>
        <row r="2347">
          <cell r="B2347" t="str">
            <v>2520-B</v>
          </cell>
          <cell r="D2347" t="str">
            <v>APHA</v>
          </cell>
        </row>
        <row r="2348">
          <cell r="B2348" t="str">
            <v>B0100</v>
          </cell>
          <cell r="D2348" t="str">
            <v>USDOI/USGS</v>
          </cell>
        </row>
        <row r="2349">
          <cell r="B2349">
            <v>967.25</v>
          </cell>
          <cell r="D2349" t="str">
            <v>AOAC</v>
          </cell>
        </row>
        <row r="2350">
          <cell r="B2350">
            <v>967.26</v>
          </cell>
          <cell r="D2350" t="str">
            <v>AOAC</v>
          </cell>
        </row>
        <row r="2351">
          <cell r="B2351">
            <v>967.27</v>
          </cell>
          <cell r="D2351" t="str">
            <v>AOAC</v>
          </cell>
        </row>
        <row r="2352">
          <cell r="B2352">
            <v>967.28</v>
          </cell>
          <cell r="D2352" t="str">
            <v>AOAC</v>
          </cell>
        </row>
        <row r="2353">
          <cell r="B2353">
            <v>975.54</v>
          </cell>
          <cell r="D2353" t="str">
            <v>AOAC</v>
          </cell>
        </row>
        <row r="2354">
          <cell r="B2354">
            <v>985.42</v>
          </cell>
          <cell r="D2354" t="str">
            <v>AOAC</v>
          </cell>
        </row>
        <row r="2355">
          <cell r="B2355">
            <v>987.1</v>
          </cell>
          <cell r="D2355" t="str">
            <v>AOAC</v>
          </cell>
        </row>
        <row r="2356">
          <cell r="B2356">
            <v>989.14</v>
          </cell>
          <cell r="D2356" t="str">
            <v>AOAC</v>
          </cell>
        </row>
        <row r="2357">
          <cell r="B2357">
            <v>989.15</v>
          </cell>
          <cell r="D2357" t="str">
            <v>AOAC</v>
          </cell>
        </row>
        <row r="2358">
          <cell r="B2358">
            <v>990.13</v>
          </cell>
          <cell r="D2358" t="str">
            <v>AOAC</v>
          </cell>
        </row>
        <row r="2359">
          <cell r="B2359">
            <v>991.12</v>
          </cell>
          <cell r="D2359" t="str">
            <v>AOAC</v>
          </cell>
        </row>
        <row r="2360">
          <cell r="B2360">
            <v>991.38</v>
          </cell>
          <cell r="D2360" t="str">
            <v>AOAC</v>
          </cell>
        </row>
        <row r="2361">
          <cell r="B2361">
            <v>993.08</v>
          </cell>
          <cell r="D2361" t="str">
            <v>AOAC</v>
          </cell>
        </row>
        <row r="2362">
          <cell r="B2362">
            <v>986.35</v>
          </cell>
          <cell r="D2362" t="str">
            <v>AOAC</v>
          </cell>
        </row>
        <row r="2363">
          <cell r="B2363">
            <v>987.11</v>
          </cell>
          <cell r="D2363" t="str">
            <v>AOAC</v>
          </cell>
        </row>
        <row r="2364">
          <cell r="B2364">
            <v>978.24</v>
          </cell>
          <cell r="D2364" t="str">
            <v>AOAC</v>
          </cell>
        </row>
        <row r="2365">
          <cell r="B2365">
            <v>989.12</v>
          </cell>
          <cell r="D2365" t="str">
            <v>AOAC</v>
          </cell>
        </row>
        <row r="2366">
          <cell r="B2366">
            <v>991.13</v>
          </cell>
          <cell r="D2366" t="str">
            <v>AOAC</v>
          </cell>
        </row>
        <row r="2367">
          <cell r="B2367" t="str">
            <v>1A</v>
          </cell>
          <cell r="D2367" t="str">
            <v>USEPA</v>
          </cell>
        </row>
        <row r="2368">
          <cell r="B2368" t="str">
            <v>0011-0</v>
          </cell>
          <cell r="D2368" t="str">
            <v>USEPA</v>
          </cell>
        </row>
        <row r="2369">
          <cell r="B2369" t="str">
            <v>0023A</v>
          </cell>
          <cell r="D2369" t="str">
            <v>USEPA</v>
          </cell>
        </row>
        <row r="2370">
          <cell r="B2370">
            <v>9078</v>
          </cell>
          <cell r="D2370" t="str">
            <v>USEPA</v>
          </cell>
        </row>
        <row r="2371">
          <cell r="B2371">
            <v>9079</v>
          </cell>
          <cell r="D2371" t="str">
            <v>USEPA</v>
          </cell>
        </row>
        <row r="2372">
          <cell r="B2372" t="str">
            <v>PCB-004</v>
          </cell>
          <cell r="D2372" t="str">
            <v>USEPA</v>
          </cell>
        </row>
        <row r="2373">
          <cell r="B2373" t="str">
            <v>MC_VOA</v>
          </cell>
          <cell r="D2373" t="str">
            <v>USEPA</v>
          </cell>
        </row>
        <row r="2374">
          <cell r="B2374" t="str">
            <v>MC_SVOA</v>
          </cell>
          <cell r="D2374" t="str">
            <v>USEPA</v>
          </cell>
        </row>
        <row r="2375">
          <cell r="B2375">
            <v>8275</v>
          </cell>
          <cell r="D2375" t="str">
            <v>USEPA</v>
          </cell>
        </row>
        <row r="2376">
          <cell r="B2376">
            <v>270.3</v>
          </cell>
          <cell r="D2376" t="str">
            <v>USEPA</v>
          </cell>
        </row>
        <row r="2377">
          <cell r="B2377">
            <v>7742</v>
          </cell>
          <cell r="D2377" t="str">
            <v>USEPA</v>
          </cell>
        </row>
        <row r="2378">
          <cell r="B2378">
            <v>270.2</v>
          </cell>
          <cell r="D2378" t="str">
            <v>USEPA</v>
          </cell>
        </row>
        <row r="2379">
          <cell r="B2379" t="str">
            <v>270.2_M</v>
          </cell>
          <cell r="D2379" t="str">
            <v>USEPA</v>
          </cell>
        </row>
        <row r="2380">
          <cell r="B2380" t="str">
            <v>I1667(S)</v>
          </cell>
          <cell r="D2380" t="str">
            <v>USDOI/USGS</v>
          </cell>
        </row>
        <row r="2381">
          <cell r="B2381" t="str">
            <v>I2667(S)</v>
          </cell>
          <cell r="D2381" t="str">
            <v>USDOI/USGS</v>
          </cell>
        </row>
        <row r="2382">
          <cell r="B2382">
            <v>7740</v>
          </cell>
          <cell r="D2382" t="str">
            <v>USEPA</v>
          </cell>
        </row>
        <row r="2383">
          <cell r="B2383" t="str">
            <v>3500-SE(D)</v>
          </cell>
          <cell r="D2383" t="str">
            <v>APHA</v>
          </cell>
        </row>
        <row r="2384">
          <cell r="B2384" t="str">
            <v>3500-SE(E)</v>
          </cell>
          <cell r="D2384" t="str">
            <v>APHA</v>
          </cell>
        </row>
        <row r="2385">
          <cell r="B2385" t="str">
            <v>7741A</v>
          </cell>
          <cell r="D2385" t="str">
            <v>USEPA</v>
          </cell>
        </row>
        <row r="2386">
          <cell r="B2386" t="str">
            <v>3500-SE(H)</v>
          </cell>
          <cell r="D2386" t="str">
            <v>APHA</v>
          </cell>
        </row>
        <row r="2387">
          <cell r="B2387" t="str">
            <v>D3859(B)</v>
          </cell>
          <cell r="D2387" t="str">
            <v>ASTM</v>
          </cell>
        </row>
        <row r="2388">
          <cell r="B2388" t="str">
            <v>3500-SE(C)</v>
          </cell>
          <cell r="D2388" t="str">
            <v>APHA</v>
          </cell>
        </row>
        <row r="2389">
          <cell r="B2389" t="str">
            <v>D3859(A)</v>
          </cell>
          <cell r="D2389" t="str">
            <v>ASTM</v>
          </cell>
        </row>
        <row r="2390">
          <cell r="B2390" t="str">
            <v>I1667(W)</v>
          </cell>
          <cell r="D2390" t="str">
            <v>USDOI/USGS</v>
          </cell>
        </row>
        <row r="2391">
          <cell r="B2391" t="str">
            <v>I2667(W)</v>
          </cell>
          <cell r="D2391" t="str">
            <v>USDOI/USGS</v>
          </cell>
        </row>
        <row r="2392">
          <cell r="B2392" t="str">
            <v>3500-SE(I)</v>
          </cell>
          <cell r="D2392" t="str">
            <v>APHA</v>
          </cell>
        </row>
        <row r="2393">
          <cell r="B2393" t="str">
            <v>RP530</v>
          </cell>
          <cell r="D2393" t="str">
            <v>USDOE/ASD</v>
          </cell>
        </row>
        <row r="2394">
          <cell r="B2394" t="str">
            <v>8270C</v>
          </cell>
          <cell r="D2394" t="str">
            <v>USEPA</v>
          </cell>
        </row>
        <row r="2395">
          <cell r="B2395" t="str">
            <v>8270C(S)</v>
          </cell>
          <cell r="D2395" t="str">
            <v>USEPA</v>
          </cell>
        </row>
        <row r="2396">
          <cell r="B2396" t="str">
            <v>8270C(W)</v>
          </cell>
          <cell r="D2396" t="str">
            <v>USEPA</v>
          </cell>
        </row>
        <row r="2397">
          <cell r="B2397" t="str">
            <v>8270D</v>
          </cell>
          <cell r="D2397" t="str">
            <v>USEPA</v>
          </cell>
        </row>
        <row r="2398">
          <cell r="B2398" t="str">
            <v>8410(A)</v>
          </cell>
          <cell r="D2398" t="str">
            <v>USEPA</v>
          </cell>
        </row>
        <row r="2399">
          <cell r="B2399" t="str">
            <v>8410(BN)</v>
          </cell>
          <cell r="D2399" t="str">
            <v>USEPA</v>
          </cell>
        </row>
        <row r="2400">
          <cell r="B2400" t="str">
            <v>MC_SVOA(LS)</v>
          </cell>
          <cell r="D2400" t="str">
            <v>USEPA</v>
          </cell>
        </row>
        <row r="2401">
          <cell r="B2401" t="str">
            <v>MC_SVOA(MS)</v>
          </cell>
          <cell r="D2401" t="str">
            <v>USEPA</v>
          </cell>
        </row>
        <row r="2402">
          <cell r="B2402" t="str">
            <v>8270B(S)</v>
          </cell>
          <cell r="D2402" t="str">
            <v>USEPA</v>
          </cell>
        </row>
        <row r="2403">
          <cell r="B2403" t="str">
            <v>8250A</v>
          </cell>
          <cell r="D2403" t="str">
            <v>USEPA</v>
          </cell>
        </row>
        <row r="2404">
          <cell r="B2404" t="str">
            <v>8270B(W)</v>
          </cell>
          <cell r="D2404" t="str">
            <v>USEPA</v>
          </cell>
        </row>
        <row r="2405">
          <cell r="B2405" t="str">
            <v>MC_SVOA(W)</v>
          </cell>
          <cell r="D2405" t="str">
            <v>USEPA</v>
          </cell>
        </row>
        <row r="2406">
          <cell r="B2406" t="str">
            <v>1625(AW)</v>
          </cell>
          <cell r="D2406" t="str">
            <v>USEPA</v>
          </cell>
        </row>
        <row r="2407">
          <cell r="B2407" t="str">
            <v>1625(BNW)</v>
          </cell>
          <cell r="D2407" t="str">
            <v>USEPA</v>
          </cell>
        </row>
        <row r="2408">
          <cell r="B2408" t="str">
            <v>1625(T)</v>
          </cell>
          <cell r="D2408" t="str">
            <v>USEPA</v>
          </cell>
        </row>
        <row r="2409">
          <cell r="B2409" t="str">
            <v>1625(S)</v>
          </cell>
          <cell r="D2409" t="str">
            <v>USEPA</v>
          </cell>
        </row>
        <row r="2410">
          <cell r="B2410">
            <v>1665</v>
          </cell>
          <cell r="D2410" t="str">
            <v>USEPA</v>
          </cell>
        </row>
        <row r="2411">
          <cell r="B2411" t="str">
            <v>LC_SV</v>
          </cell>
          <cell r="D2411" t="str">
            <v>USEPA</v>
          </cell>
        </row>
        <row r="2412">
          <cell r="B2412" t="str">
            <v>S-003-1</v>
          </cell>
          <cell r="D2412" t="str">
            <v>USEPA</v>
          </cell>
        </row>
        <row r="2413">
          <cell r="B2413" t="str">
            <v>S-001-1</v>
          </cell>
          <cell r="D2413" t="str">
            <v>USEPA</v>
          </cell>
        </row>
        <row r="2414">
          <cell r="B2414" t="str">
            <v>B3401</v>
          </cell>
          <cell r="D2414" t="str">
            <v>USDOI/USGS</v>
          </cell>
        </row>
        <row r="2415">
          <cell r="B2415">
            <v>160.5</v>
          </cell>
          <cell r="D2415" t="str">
            <v>USEPA</v>
          </cell>
        </row>
        <row r="2416">
          <cell r="B2416">
            <v>8165</v>
          </cell>
          <cell r="D2416" t="str">
            <v>HACH</v>
          </cell>
        </row>
        <row r="2417">
          <cell r="B2417" t="str">
            <v>2540-F</v>
          </cell>
          <cell r="D2417" t="str">
            <v>APHA</v>
          </cell>
        </row>
        <row r="2418">
          <cell r="B2418" t="str">
            <v>PMD-SEU</v>
          </cell>
          <cell r="D2418" t="str">
            <v>USEPA</v>
          </cell>
        </row>
        <row r="2419">
          <cell r="B2419" t="str">
            <v>4500-SIO2(F)</v>
          </cell>
          <cell r="D2419" t="str">
            <v>APHA</v>
          </cell>
        </row>
        <row r="2420">
          <cell r="B2420">
            <v>920.19500000000005</v>
          </cell>
          <cell r="D2420" t="str">
            <v>AOAC</v>
          </cell>
        </row>
        <row r="2421">
          <cell r="B2421" t="str">
            <v>4500-SI(F)</v>
          </cell>
          <cell r="D2421" t="str">
            <v>APHA</v>
          </cell>
        </row>
        <row r="2422">
          <cell r="B2422" t="str">
            <v>D859</v>
          </cell>
          <cell r="D2422" t="str">
            <v>ASTM</v>
          </cell>
        </row>
        <row r="2423">
          <cell r="B2423" t="str">
            <v>I1700</v>
          </cell>
          <cell r="D2423" t="str">
            <v>USDOI/USGS</v>
          </cell>
        </row>
        <row r="2424">
          <cell r="B2424" t="str">
            <v>I2700</v>
          </cell>
          <cell r="D2424" t="str">
            <v>USDOI/USGS</v>
          </cell>
        </row>
        <row r="2425">
          <cell r="B2425" t="str">
            <v>4500-SI(B)</v>
          </cell>
          <cell r="D2425" t="str">
            <v>APHA</v>
          </cell>
        </row>
        <row r="2426">
          <cell r="B2426" t="str">
            <v>D4517</v>
          </cell>
          <cell r="D2426" t="str">
            <v>ASTM</v>
          </cell>
        </row>
        <row r="2427">
          <cell r="B2427" t="str">
            <v>I1702</v>
          </cell>
          <cell r="D2427" t="str">
            <v>USDOI/USGS</v>
          </cell>
        </row>
        <row r="2428">
          <cell r="B2428" t="str">
            <v>4500-SI(C)</v>
          </cell>
          <cell r="D2428" t="str">
            <v>APHA</v>
          </cell>
        </row>
        <row r="2429">
          <cell r="B2429" t="str">
            <v>4500-SI(G)</v>
          </cell>
          <cell r="D2429" t="str">
            <v>APHA</v>
          </cell>
        </row>
        <row r="2430">
          <cell r="B2430" t="str">
            <v>4500-SI(E)</v>
          </cell>
          <cell r="D2430" t="str">
            <v>APHA</v>
          </cell>
        </row>
        <row r="2431">
          <cell r="B2431" t="str">
            <v>4500-SI(D)</v>
          </cell>
          <cell r="D2431" t="str">
            <v>APHA</v>
          </cell>
        </row>
        <row r="2432">
          <cell r="B2432" t="str">
            <v>4500-SIO2-C</v>
          </cell>
          <cell r="D2432" t="str">
            <v>APHA_SM20ED</v>
          </cell>
        </row>
        <row r="2433">
          <cell r="B2433" t="str">
            <v>4500-SIO2-C</v>
          </cell>
          <cell r="D2433" t="str">
            <v>21CABCH_WQX</v>
          </cell>
        </row>
        <row r="2434">
          <cell r="B2434">
            <v>8186</v>
          </cell>
          <cell r="D2434" t="str">
            <v>HACH</v>
          </cell>
        </row>
        <row r="2435">
          <cell r="B2435" t="str">
            <v>D4189</v>
          </cell>
          <cell r="D2435" t="str">
            <v>ASTM</v>
          </cell>
        </row>
        <row r="2436">
          <cell r="B2436">
            <v>272.10000000000002</v>
          </cell>
          <cell r="D2436" t="str">
            <v>USEPA</v>
          </cell>
        </row>
        <row r="2437">
          <cell r="B2437" t="str">
            <v>272.1_M</v>
          </cell>
          <cell r="D2437" t="str">
            <v>USEPA</v>
          </cell>
        </row>
        <row r="2438">
          <cell r="B2438" t="str">
            <v>7760A</v>
          </cell>
          <cell r="D2438" t="str">
            <v>USEPA</v>
          </cell>
        </row>
        <row r="2439">
          <cell r="B2439">
            <v>272.2</v>
          </cell>
          <cell r="D2439" t="str">
            <v>USEPA</v>
          </cell>
        </row>
        <row r="2440">
          <cell r="B2440" t="str">
            <v>272.2_M</v>
          </cell>
          <cell r="D2440" t="str">
            <v>USEPA</v>
          </cell>
        </row>
        <row r="2441">
          <cell r="B2441">
            <v>7761</v>
          </cell>
          <cell r="D2441" t="str">
            <v>USEPA</v>
          </cell>
        </row>
        <row r="2442">
          <cell r="B2442" t="str">
            <v>D3866(A)</v>
          </cell>
          <cell r="D2442" t="str">
            <v>ASTM</v>
          </cell>
        </row>
        <row r="2443">
          <cell r="B2443" t="str">
            <v>I1720</v>
          </cell>
          <cell r="D2443" t="str">
            <v>USDOI/USGS</v>
          </cell>
        </row>
        <row r="2444">
          <cell r="B2444" t="str">
            <v>D3866(B)</v>
          </cell>
          <cell r="D2444" t="str">
            <v>ASTM</v>
          </cell>
        </row>
        <row r="2445">
          <cell r="B2445" t="str">
            <v>3500-AG(B)</v>
          </cell>
          <cell r="D2445" t="str">
            <v>APHA</v>
          </cell>
        </row>
        <row r="2446">
          <cell r="B2446" t="str">
            <v>D3866(C)</v>
          </cell>
          <cell r="D2446" t="str">
            <v>ASTM</v>
          </cell>
        </row>
        <row r="2447">
          <cell r="B2447" t="str">
            <v>3500-AG(C)</v>
          </cell>
          <cell r="D2447" t="str">
            <v>APHA</v>
          </cell>
        </row>
        <row r="2448">
          <cell r="B2448" t="str">
            <v>3500-AG(D)</v>
          </cell>
          <cell r="D2448" t="str">
            <v>APHA</v>
          </cell>
        </row>
        <row r="2449">
          <cell r="B2449" t="str">
            <v>PMD-SIM</v>
          </cell>
          <cell r="D2449" t="str">
            <v>USEPA</v>
          </cell>
        </row>
        <row r="2450">
          <cell r="B2450" t="str">
            <v>4110-C</v>
          </cell>
          <cell r="D2450" t="str">
            <v>APHA</v>
          </cell>
        </row>
        <row r="2451">
          <cell r="B2451" t="str">
            <v>C-019-1</v>
          </cell>
          <cell r="D2451" t="str">
            <v>USEPA</v>
          </cell>
        </row>
        <row r="2452">
          <cell r="B2452" t="str">
            <v>PMD-AS(ITE)</v>
          </cell>
          <cell r="D2452" t="str">
            <v>USEPA</v>
          </cell>
        </row>
        <row r="2453">
          <cell r="B2453">
            <v>273.10000000000002</v>
          </cell>
          <cell r="D2453" t="str">
            <v>USEPA</v>
          </cell>
        </row>
        <row r="2454">
          <cell r="B2454" t="str">
            <v>273.1_M</v>
          </cell>
          <cell r="D2454" t="str">
            <v>USEPA</v>
          </cell>
        </row>
        <row r="2455">
          <cell r="B2455">
            <v>7770</v>
          </cell>
          <cell r="D2455" t="str">
            <v>USEPA</v>
          </cell>
        </row>
        <row r="2456">
          <cell r="B2456">
            <v>273.2</v>
          </cell>
          <cell r="D2456" t="str">
            <v>USEPA</v>
          </cell>
        </row>
        <row r="2457">
          <cell r="B2457" t="str">
            <v>PMD-NA-D</v>
          </cell>
          <cell r="D2457" t="str">
            <v>USEPA</v>
          </cell>
        </row>
        <row r="2458">
          <cell r="B2458" t="str">
            <v>PMD-NA-H</v>
          </cell>
          <cell r="D2458" t="str">
            <v>USEPA</v>
          </cell>
        </row>
        <row r="2459">
          <cell r="B2459" t="str">
            <v>I1735(S)</v>
          </cell>
          <cell r="D2459" t="str">
            <v>USDOI/USGS</v>
          </cell>
        </row>
        <row r="2460">
          <cell r="B2460">
            <v>973.54</v>
          </cell>
          <cell r="D2460" t="str">
            <v>AOAC</v>
          </cell>
        </row>
        <row r="2461">
          <cell r="B2461" t="str">
            <v>3500-NA(B)</v>
          </cell>
          <cell r="D2461" t="str">
            <v>APHA</v>
          </cell>
        </row>
        <row r="2462">
          <cell r="B2462" t="str">
            <v>D4191</v>
          </cell>
          <cell r="D2462" t="str">
            <v>ASTM</v>
          </cell>
        </row>
        <row r="2463">
          <cell r="B2463" t="str">
            <v>I1735(W)</v>
          </cell>
          <cell r="D2463" t="str">
            <v>USDOI/USGS</v>
          </cell>
        </row>
        <row r="2464">
          <cell r="B2464" t="str">
            <v>I3736</v>
          </cell>
          <cell r="D2464" t="str">
            <v>USDOI/USGS</v>
          </cell>
        </row>
        <row r="2465">
          <cell r="B2465" t="str">
            <v>3500-NA(D)</v>
          </cell>
          <cell r="D2465" t="str">
            <v>APHA</v>
          </cell>
        </row>
        <row r="2466">
          <cell r="B2466" t="str">
            <v>3500-NA(C)</v>
          </cell>
          <cell r="D2466" t="str">
            <v>APHA</v>
          </cell>
        </row>
        <row r="2467">
          <cell r="B2467" t="str">
            <v>D2791</v>
          </cell>
          <cell r="D2467" t="str">
            <v>ASTM</v>
          </cell>
        </row>
        <row r="2468">
          <cell r="B2468" t="str">
            <v>D3113(A)</v>
          </cell>
          <cell r="D2468" t="str">
            <v>ASTM</v>
          </cell>
        </row>
        <row r="2469">
          <cell r="B2469" t="str">
            <v>D3113(B)</v>
          </cell>
          <cell r="D2469" t="str">
            <v>ASTM</v>
          </cell>
        </row>
        <row r="2470">
          <cell r="B2470" t="str">
            <v>C-011-1</v>
          </cell>
          <cell r="D2470" t="str">
            <v>USEPA</v>
          </cell>
        </row>
        <row r="2471">
          <cell r="B2471" t="str">
            <v>9045B</v>
          </cell>
          <cell r="D2471" t="str">
            <v>USEPA</v>
          </cell>
        </row>
        <row r="2472">
          <cell r="B2472" t="str">
            <v>C-010-1</v>
          </cell>
          <cell r="D2472" t="str">
            <v>USEPA</v>
          </cell>
        </row>
        <row r="2473">
          <cell r="B2473" t="str">
            <v>C-013-1</v>
          </cell>
          <cell r="D2473" t="str">
            <v>USEPA</v>
          </cell>
        </row>
        <row r="2474">
          <cell r="B2474" t="str">
            <v>SFSAS_22</v>
          </cell>
          <cell r="D2474" t="str">
            <v>USEPA</v>
          </cell>
        </row>
        <row r="2475">
          <cell r="B2475" t="str">
            <v>SFSAS_21</v>
          </cell>
          <cell r="D2475" t="str">
            <v>USEPA</v>
          </cell>
        </row>
        <row r="2476">
          <cell r="B2476" t="str">
            <v>920.193(B)</v>
          </cell>
          <cell r="D2476" t="str">
            <v>AOAC</v>
          </cell>
        </row>
        <row r="2477">
          <cell r="B2477" t="str">
            <v>920.193(C)</v>
          </cell>
          <cell r="D2477" t="str">
            <v>AOAC</v>
          </cell>
        </row>
        <row r="2478">
          <cell r="B2478">
            <v>978.26</v>
          </cell>
          <cell r="D2478" t="str">
            <v>AOAC</v>
          </cell>
        </row>
        <row r="2479">
          <cell r="B2479">
            <v>9050</v>
          </cell>
          <cell r="D2479" t="str">
            <v>USEPA</v>
          </cell>
        </row>
        <row r="2480">
          <cell r="B2480" t="str">
            <v>9050A</v>
          </cell>
          <cell r="D2480" t="str">
            <v>USEPA</v>
          </cell>
        </row>
        <row r="2481">
          <cell r="B2481" t="str">
            <v>I1780</v>
          </cell>
          <cell r="D2481" t="str">
            <v>USDOI/USGS</v>
          </cell>
        </row>
        <row r="2482">
          <cell r="B2482">
            <v>120.6</v>
          </cell>
          <cell r="D2482" t="str">
            <v>IL/SWSD</v>
          </cell>
        </row>
        <row r="2483">
          <cell r="B2483">
            <v>973.4</v>
          </cell>
          <cell r="D2483" t="str">
            <v>AOAC</v>
          </cell>
        </row>
        <row r="2484">
          <cell r="B2484" t="str">
            <v>C-014-1</v>
          </cell>
          <cell r="D2484" t="str">
            <v>USEPA</v>
          </cell>
        </row>
        <row r="2485">
          <cell r="B2485" t="str">
            <v>D854</v>
          </cell>
          <cell r="D2485" t="str">
            <v>ASTM</v>
          </cell>
        </row>
        <row r="2486">
          <cell r="B2486" t="str">
            <v>D1429(D)</v>
          </cell>
          <cell r="D2486" t="str">
            <v>ASTM</v>
          </cell>
        </row>
        <row r="2487">
          <cell r="B2487" t="str">
            <v>D1429(A)</v>
          </cell>
          <cell r="D2487" t="str">
            <v>ASTM</v>
          </cell>
        </row>
        <row r="2488">
          <cell r="B2488" t="str">
            <v>D1429(B)</v>
          </cell>
          <cell r="D2488" t="str">
            <v>ASTM</v>
          </cell>
        </row>
        <row r="2489">
          <cell r="B2489" t="str">
            <v>D1429(C)</v>
          </cell>
          <cell r="D2489" t="str">
            <v>ASTM</v>
          </cell>
        </row>
        <row r="2490">
          <cell r="B2490" t="str">
            <v>4500-CN(K)</v>
          </cell>
          <cell r="D2490" t="str">
            <v>APHA</v>
          </cell>
        </row>
        <row r="2491">
          <cell r="B2491" t="str">
            <v>P-02</v>
          </cell>
          <cell r="D2491" t="str">
            <v>USEPA</v>
          </cell>
        </row>
        <row r="2492">
          <cell r="B2492" t="str">
            <v>B0001</v>
          </cell>
          <cell r="D2492" t="str">
            <v>USDOI/USGS</v>
          </cell>
        </row>
        <row r="2493">
          <cell r="B2493" t="str">
            <v>D6503</v>
          </cell>
          <cell r="D2493" t="str">
            <v>ASTM</v>
          </cell>
        </row>
        <row r="2494">
          <cell r="B2494" t="str">
            <v>D6503-99</v>
          </cell>
          <cell r="D2494" t="str">
            <v>ASTM</v>
          </cell>
        </row>
        <row r="2495">
          <cell r="B2495" t="str">
            <v>D516-90</v>
          </cell>
          <cell r="D2495" t="str">
            <v>ASTM</v>
          </cell>
        </row>
        <row r="2496">
          <cell r="B2496" t="str">
            <v>D93-07</v>
          </cell>
          <cell r="D2496" t="str">
            <v>ASTM</v>
          </cell>
        </row>
        <row r="2497">
          <cell r="B2497" t="str">
            <v>9222-C</v>
          </cell>
          <cell r="D2497" t="str">
            <v>APHA</v>
          </cell>
        </row>
        <row r="2498">
          <cell r="B2498" t="str">
            <v>9221-B</v>
          </cell>
          <cell r="D2498" t="str">
            <v>APHA</v>
          </cell>
        </row>
        <row r="2499">
          <cell r="B2499" t="str">
            <v>9222B</v>
          </cell>
          <cell r="D2499" t="str">
            <v>APHA</v>
          </cell>
        </row>
        <row r="2500">
          <cell r="B2500" t="str">
            <v>9222-B</v>
          </cell>
          <cell r="D2500" t="str">
            <v>APHA</v>
          </cell>
        </row>
        <row r="2501">
          <cell r="B2501">
            <v>976.31</v>
          </cell>
          <cell r="D2501" t="str">
            <v>AOAC</v>
          </cell>
        </row>
        <row r="2502">
          <cell r="B2502">
            <v>980.32</v>
          </cell>
          <cell r="D2502" t="str">
            <v>AOAC</v>
          </cell>
        </row>
        <row r="2503">
          <cell r="B2503">
            <v>975.55</v>
          </cell>
          <cell r="D2503" t="str">
            <v>AOAC</v>
          </cell>
        </row>
        <row r="2504">
          <cell r="B2504">
            <v>980.37</v>
          </cell>
          <cell r="D2504" t="str">
            <v>AOAC</v>
          </cell>
        </row>
        <row r="2505">
          <cell r="B2505">
            <v>987.09</v>
          </cell>
          <cell r="D2505" t="str">
            <v>AOAC</v>
          </cell>
        </row>
        <row r="2506">
          <cell r="B2506">
            <v>6008</v>
          </cell>
          <cell r="D2506" t="str">
            <v>NIOSH</v>
          </cell>
        </row>
        <row r="2507">
          <cell r="B2507" t="str">
            <v>PMD-STM(UV)</v>
          </cell>
          <cell r="D2507" t="str">
            <v>USEPA</v>
          </cell>
        </row>
        <row r="2508">
          <cell r="B2508" t="str">
            <v>PMD-STM(VIS)</v>
          </cell>
          <cell r="D2508" t="str">
            <v>USEPA</v>
          </cell>
        </row>
        <row r="2509">
          <cell r="B2509" t="str">
            <v>SR-01(A)</v>
          </cell>
          <cell r="D2509" t="str">
            <v>USDOE/EML</v>
          </cell>
        </row>
        <row r="2510">
          <cell r="B2510">
            <v>7780</v>
          </cell>
          <cell r="D2510" t="str">
            <v>USEPA</v>
          </cell>
        </row>
        <row r="2511">
          <cell r="B2511" t="str">
            <v>I1800(S)</v>
          </cell>
          <cell r="D2511" t="str">
            <v>USDOI/USGS</v>
          </cell>
        </row>
        <row r="2512">
          <cell r="B2512" t="str">
            <v>RP501(1)</v>
          </cell>
          <cell r="D2512" t="str">
            <v>USDOE/ASD</v>
          </cell>
        </row>
        <row r="2513">
          <cell r="B2513">
            <v>911.03</v>
          </cell>
          <cell r="D2513" t="str">
            <v>AOAC</v>
          </cell>
        </row>
        <row r="2514">
          <cell r="B2514" t="str">
            <v>3500-SR(B)</v>
          </cell>
          <cell r="D2514" t="str">
            <v>APHA</v>
          </cell>
        </row>
        <row r="2515">
          <cell r="B2515" t="str">
            <v>D3920</v>
          </cell>
          <cell r="D2515" t="str">
            <v>ASTM</v>
          </cell>
        </row>
        <row r="2516">
          <cell r="B2516" t="str">
            <v>I1800(W)</v>
          </cell>
          <cell r="D2516" t="str">
            <v>USDOI/USGS</v>
          </cell>
        </row>
        <row r="2517">
          <cell r="B2517" t="str">
            <v>3500-SR(D)</v>
          </cell>
          <cell r="D2517" t="str">
            <v>APHA</v>
          </cell>
        </row>
        <row r="2518">
          <cell r="B2518" t="str">
            <v>3500-SR(C)</v>
          </cell>
          <cell r="D2518" t="str">
            <v>APHA</v>
          </cell>
        </row>
        <row r="2519">
          <cell r="B2519" t="str">
            <v>D3352</v>
          </cell>
          <cell r="D2519" t="str">
            <v>ASTM</v>
          </cell>
        </row>
        <row r="2520">
          <cell r="B2520" t="str">
            <v>SR-01(SCN)</v>
          </cell>
          <cell r="D2520" t="str">
            <v>USDOE/EML</v>
          </cell>
        </row>
        <row r="2521">
          <cell r="B2521">
            <v>974.37</v>
          </cell>
          <cell r="D2521" t="str">
            <v>AOAC</v>
          </cell>
        </row>
        <row r="2522">
          <cell r="B2522" t="str">
            <v>7 (SR-89/90)</v>
          </cell>
          <cell r="D2522" t="str">
            <v>USEPA</v>
          </cell>
        </row>
        <row r="2523">
          <cell r="B2523" t="str">
            <v>008(V)</v>
          </cell>
          <cell r="D2523" t="str">
            <v>USEPA</v>
          </cell>
        </row>
        <row r="2524">
          <cell r="B2524" t="str">
            <v>008(S)</v>
          </cell>
          <cell r="D2524" t="str">
            <v>USEPA</v>
          </cell>
        </row>
        <row r="2525">
          <cell r="B2525" t="str">
            <v>008(BT)</v>
          </cell>
          <cell r="D2525" t="str">
            <v>USEPA</v>
          </cell>
        </row>
        <row r="2526">
          <cell r="B2526" t="str">
            <v>008(W)</v>
          </cell>
          <cell r="D2526" t="str">
            <v>USEPA</v>
          </cell>
        </row>
        <row r="2527">
          <cell r="B2527" t="str">
            <v>R1160</v>
          </cell>
          <cell r="D2527" t="str">
            <v>USDOI/USGS</v>
          </cell>
        </row>
        <row r="2528">
          <cell r="B2528" t="str">
            <v>SR-02</v>
          </cell>
          <cell r="D2528" t="str">
            <v>USDOE/EML</v>
          </cell>
        </row>
        <row r="2529">
          <cell r="B2529" t="str">
            <v>RP510</v>
          </cell>
          <cell r="D2529" t="str">
            <v>USDOE/ASD</v>
          </cell>
        </row>
        <row r="2530">
          <cell r="B2530" t="str">
            <v>RP520</v>
          </cell>
          <cell r="D2530" t="str">
            <v>USDOE/ASD</v>
          </cell>
        </row>
        <row r="2531">
          <cell r="B2531" t="str">
            <v>SR-03</v>
          </cell>
          <cell r="D2531" t="str">
            <v>USEPA</v>
          </cell>
        </row>
        <row r="2532">
          <cell r="B2532">
            <v>973.66</v>
          </cell>
          <cell r="D2532" t="str">
            <v>AOAC</v>
          </cell>
        </row>
        <row r="2533">
          <cell r="B2533" t="str">
            <v>PMD-STY(GRAV)</v>
          </cell>
          <cell r="D2533" t="str">
            <v>USEPA</v>
          </cell>
        </row>
        <row r="2534">
          <cell r="B2534" t="str">
            <v>PMD-STY(LC)</v>
          </cell>
          <cell r="D2534" t="str">
            <v>USEPA</v>
          </cell>
        </row>
        <row r="2535">
          <cell r="B2535">
            <v>5016</v>
          </cell>
          <cell r="D2535" t="str">
            <v>NIOSH</v>
          </cell>
        </row>
        <row r="2536">
          <cell r="B2536" t="str">
            <v>PMD-STY(UV)</v>
          </cell>
          <cell r="D2536" t="str">
            <v>USEPA</v>
          </cell>
        </row>
        <row r="2537">
          <cell r="B2537">
            <v>242.4</v>
          </cell>
          <cell r="D2537" t="str">
            <v>USFDA</v>
          </cell>
        </row>
        <row r="2538">
          <cell r="B2538">
            <v>9035</v>
          </cell>
          <cell r="D2538" t="str">
            <v>USEPA</v>
          </cell>
        </row>
        <row r="2539">
          <cell r="B2539">
            <v>9036</v>
          </cell>
          <cell r="D2539" t="str">
            <v>USEPA</v>
          </cell>
        </row>
        <row r="2540">
          <cell r="B2540" t="str">
            <v>375_M(A)</v>
          </cell>
          <cell r="D2540" t="str">
            <v>USEPA</v>
          </cell>
        </row>
        <row r="2541">
          <cell r="B2541">
            <v>375.1</v>
          </cell>
          <cell r="D2541" t="str">
            <v>USEPA</v>
          </cell>
        </row>
        <row r="2542">
          <cell r="B2542">
            <v>375.3</v>
          </cell>
          <cell r="D2542" t="str">
            <v>USEPA</v>
          </cell>
        </row>
        <row r="2543">
          <cell r="B2543" t="str">
            <v>4500-SO4(E)</v>
          </cell>
          <cell r="D2543" t="str">
            <v>APHA</v>
          </cell>
        </row>
        <row r="2544">
          <cell r="B2544">
            <v>375.4</v>
          </cell>
          <cell r="D2544" t="str">
            <v>USEPA</v>
          </cell>
        </row>
        <row r="2545">
          <cell r="B2545">
            <v>9038</v>
          </cell>
          <cell r="D2545" t="str">
            <v>USEPA</v>
          </cell>
        </row>
        <row r="2546">
          <cell r="B2546">
            <v>8051</v>
          </cell>
          <cell r="D2546" t="str">
            <v>HACH</v>
          </cell>
        </row>
        <row r="2547">
          <cell r="B2547">
            <v>925.54</v>
          </cell>
          <cell r="D2547" t="str">
            <v>AOAC</v>
          </cell>
        </row>
        <row r="2548">
          <cell r="B2548">
            <v>973.57</v>
          </cell>
          <cell r="D2548" t="str">
            <v>AOAC</v>
          </cell>
        </row>
        <row r="2549">
          <cell r="B2549">
            <v>375.2</v>
          </cell>
          <cell r="D2549" t="str">
            <v>USEPA</v>
          </cell>
        </row>
        <row r="2550">
          <cell r="B2550" t="str">
            <v>4500-SO4(F)</v>
          </cell>
          <cell r="D2550" t="str">
            <v>APHA</v>
          </cell>
        </row>
        <row r="2551">
          <cell r="B2551" t="str">
            <v>I2822</v>
          </cell>
          <cell r="D2551" t="str">
            <v>USDOI/USGS</v>
          </cell>
        </row>
        <row r="2552">
          <cell r="B2552" t="str">
            <v>4500-SO4(C)</v>
          </cell>
          <cell r="D2552" t="str">
            <v>APHA</v>
          </cell>
        </row>
        <row r="2553">
          <cell r="B2553" t="str">
            <v>4500-SO4(D)</v>
          </cell>
          <cell r="D2553" t="str">
            <v>APHA</v>
          </cell>
        </row>
        <row r="2554">
          <cell r="B2554" t="str">
            <v>4500-SO4(B)</v>
          </cell>
          <cell r="D2554" t="str">
            <v>APHA</v>
          </cell>
        </row>
        <row r="2555">
          <cell r="B2555" t="str">
            <v>I1820</v>
          </cell>
          <cell r="D2555" t="str">
            <v>USDOI/USGS</v>
          </cell>
        </row>
        <row r="2556">
          <cell r="B2556" t="str">
            <v>D516</v>
          </cell>
          <cell r="D2556" t="str">
            <v>ASTM</v>
          </cell>
        </row>
        <row r="2557">
          <cell r="B2557" t="str">
            <v>I2823</v>
          </cell>
          <cell r="D2557" t="str">
            <v>USDOI/USGS</v>
          </cell>
        </row>
        <row r="2558">
          <cell r="B2558" t="str">
            <v>375_M(B)</v>
          </cell>
          <cell r="D2558" t="str">
            <v>USEPA</v>
          </cell>
        </row>
        <row r="2559">
          <cell r="B2559">
            <v>375.6</v>
          </cell>
          <cell r="D2559" t="str">
            <v>IL/SWSD</v>
          </cell>
        </row>
        <row r="2560">
          <cell r="B2560" t="str">
            <v>D4130</v>
          </cell>
          <cell r="D2560" t="str">
            <v>ASTM</v>
          </cell>
        </row>
        <row r="2561">
          <cell r="B2561" t="str">
            <v>D4412</v>
          </cell>
          <cell r="D2561" t="str">
            <v>ASTM</v>
          </cell>
        </row>
        <row r="2562">
          <cell r="B2562" t="str">
            <v>B0400</v>
          </cell>
          <cell r="D2562" t="str">
            <v>USDOI/USGS</v>
          </cell>
        </row>
        <row r="2563">
          <cell r="B2563" t="str">
            <v>4500-S2(F)</v>
          </cell>
          <cell r="D2563" t="str">
            <v>APHA</v>
          </cell>
        </row>
        <row r="2564">
          <cell r="B2564">
            <v>376.2</v>
          </cell>
          <cell r="D2564" t="str">
            <v>USEPA</v>
          </cell>
        </row>
        <row r="2565">
          <cell r="B2565">
            <v>376.1</v>
          </cell>
          <cell r="D2565" t="str">
            <v>USEPA</v>
          </cell>
        </row>
        <row r="2566">
          <cell r="B2566">
            <v>8131</v>
          </cell>
          <cell r="D2566" t="str">
            <v>HACH</v>
          </cell>
        </row>
        <row r="2567">
          <cell r="B2567" t="str">
            <v>4500-S2(G)</v>
          </cell>
          <cell r="D2567" t="str">
            <v>APHA</v>
          </cell>
        </row>
        <row r="2568">
          <cell r="B2568">
            <v>9215</v>
          </cell>
          <cell r="D2568" t="str">
            <v>USEPA</v>
          </cell>
        </row>
        <row r="2569">
          <cell r="B2569" t="str">
            <v>4500-S2(D)</v>
          </cell>
          <cell r="D2569" t="str">
            <v>APHA</v>
          </cell>
        </row>
        <row r="2570">
          <cell r="B2570" t="str">
            <v>4500-S2(E)</v>
          </cell>
          <cell r="D2570" t="str">
            <v>APHA</v>
          </cell>
        </row>
        <row r="2571">
          <cell r="B2571" t="str">
            <v>I3840</v>
          </cell>
          <cell r="D2571" t="str">
            <v>USDOI/USGS</v>
          </cell>
        </row>
        <row r="2572">
          <cell r="B2572" t="str">
            <v>D4658</v>
          </cell>
          <cell r="D2572" t="str">
            <v>ASTM</v>
          </cell>
        </row>
        <row r="2573">
          <cell r="B2573" t="str">
            <v>D4978(B)</v>
          </cell>
          <cell r="D2573" t="str">
            <v>ASTM</v>
          </cell>
        </row>
        <row r="2574">
          <cell r="B2574" t="str">
            <v>D4978(A)</v>
          </cell>
          <cell r="D2574" t="str">
            <v>ASTM</v>
          </cell>
        </row>
        <row r="2575">
          <cell r="B2575" t="str">
            <v>4500-SO3(C)</v>
          </cell>
          <cell r="D2575" t="str">
            <v>APHA</v>
          </cell>
        </row>
        <row r="2576">
          <cell r="B2576">
            <v>377.1</v>
          </cell>
          <cell r="D2576" t="str">
            <v>USEPA</v>
          </cell>
        </row>
        <row r="2577">
          <cell r="B2577" t="str">
            <v>4500-SO3(B)</v>
          </cell>
          <cell r="D2577" t="str">
            <v>APHA</v>
          </cell>
        </row>
        <row r="2578">
          <cell r="B2578">
            <v>8071</v>
          </cell>
          <cell r="D2578" t="str">
            <v>HACH</v>
          </cell>
        </row>
        <row r="2579">
          <cell r="B2579" t="str">
            <v>PMD-S-UF(GRV1</v>
          </cell>
          <cell r="D2579" t="str">
            <v>USEPA</v>
          </cell>
        </row>
        <row r="2580">
          <cell r="B2580" t="str">
            <v>PMD-S-UF(GRV3</v>
          </cell>
          <cell r="D2580" t="str">
            <v>USEPA</v>
          </cell>
        </row>
        <row r="2581">
          <cell r="B2581" t="str">
            <v>PMD-S-UF(GRV2</v>
          </cell>
          <cell r="D2581" t="str">
            <v>USEPA</v>
          </cell>
        </row>
        <row r="2582">
          <cell r="B2582" t="str">
            <v>6B</v>
          </cell>
          <cell r="D2582" t="str">
            <v>USEPA</v>
          </cell>
        </row>
        <row r="2583">
          <cell r="B2583">
            <v>6004</v>
          </cell>
          <cell r="D2583" t="str">
            <v>NIOSH</v>
          </cell>
        </row>
        <row r="2584">
          <cell r="B2584" t="str">
            <v>PMD-S-UO</v>
          </cell>
          <cell r="D2584" t="str">
            <v>USEPA</v>
          </cell>
        </row>
        <row r="2585">
          <cell r="B2585" t="str">
            <v>6 (ATM SO2)</v>
          </cell>
          <cell r="D2585" t="str">
            <v>USEPA</v>
          </cell>
        </row>
        <row r="2586">
          <cell r="B2586" t="str">
            <v>6C</v>
          </cell>
          <cell r="D2586" t="str">
            <v>USEPA</v>
          </cell>
        </row>
        <row r="2587">
          <cell r="B2587" t="str">
            <v>50APP-A</v>
          </cell>
          <cell r="D2587" t="str">
            <v>USEPA</v>
          </cell>
        </row>
        <row r="2588">
          <cell r="B2588" t="str">
            <v>D2914</v>
          </cell>
          <cell r="D2588" t="str">
            <v>ASTM</v>
          </cell>
        </row>
        <row r="2589">
          <cell r="B2589" t="str">
            <v>2.1 (ATM SO2)</v>
          </cell>
          <cell r="D2589" t="str">
            <v>USEPA</v>
          </cell>
        </row>
        <row r="2590">
          <cell r="B2590" t="str">
            <v>2.1A</v>
          </cell>
          <cell r="D2590" t="str">
            <v>USEPA</v>
          </cell>
        </row>
        <row r="2591">
          <cell r="B2591">
            <v>2.9</v>
          </cell>
          <cell r="D2591" t="str">
            <v>USEPA</v>
          </cell>
        </row>
        <row r="2592">
          <cell r="B2592" t="str">
            <v>6A</v>
          </cell>
          <cell r="D2592" t="str">
            <v>USEPA</v>
          </cell>
        </row>
        <row r="2593">
          <cell r="B2593">
            <v>16</v>
          </cell>
          <cell r="D2593" t="str">
            <v>USEPA</v>
          </cell>
        </row>
        <row r="2594">
          <cell r="B2594">
            <v>6602</v>
          </cell>
          <cell r="D2594" t="str">
            <v>NIOSH</v>
          </cell>
        </row>
        <row r="2595">
          <cell r="B2595" t="str">
            <v>D1552</v>
          </cell>
          <cell r="D2595" t="str">
            <v>ASTM</v>
          </cell>
        </row>
        <row r="2596">
          <cell r="B2596" t="str">
            <v>D4856</v>
          </cell>
          <cell r="D2596" t="str">
            <v>ASTM</v>
          </cell>
        </row>
        <row r="2597">
          <cell r="B2597">
            <v>6012</v>
          </cell>
          <cell r="D2597" t="str">
            <v>NIOSH</v>
          </cell>
        </row>
        <row r="2598">
          <cell r="B2598">
            <v>5035</v>
          </cell>
          <cell r="D2598" t="str">
            <v>NIOSH</v>
          </cell>
        </row>
        <row r="2599">
          <cell r="B2599" t="str">
            <v>D1590</v>
          </cell>
          <cell r="D2599" t="str">
            <v>ASTM</v>
          </cell>
        </row>
        <row r="2600">
          <cell r="B2600" t="str">
            <v>O7100</v>
          </cell>
          <cell r="D2600" t="str">
            <v>USDOI/USGS</v>
          </cell>
        </row>
        <row r="2601">
          <cell r="B2601" t="str">
            <v>50APP-B</v>
          </cell>
          <cell r="D2601" t="str">
            <v>USEPA</v>
          </cell>
        </row>
        <row r="2602">
          <cell r="B2602" t="str">
            <v>50APP-J</v>
          </cell>
          <cell r="D2602" t="str">
            <v>USEPA</v>
          </cell>
        </row>
        <row r="2603">
          <cell r="B2603">
            <v>2.2000000000000002</v>
          </cell>
          <cell r="D2603" t="str">
            <v>USEPA</v>
          </cell>
        </row>
        <row r="2604">
          <cell r="B2604" t="str">
            <v>D3977</v>
          </cell>
          <cell r="D2604" t="str">
            <v>ASTM</v>
          </cell>
        </row>
        <row r="2605">
          <cell r="B2605" t="str">
            <v>5550-B</v>
          </cell>
          <cell r="D2605" t="str">
            <v>APHA</v>
          </cell>
        </row>
        <row r="2606">
          <cell r="B2606">
            <v>2170</v>
          </cell>
          <cell r="D2606" t="str">
            <v>APHA</v>
          </cell>
        </row>
        <row r="2607">
          <cell r="B2607" t="str">
            <v>2160-C</v>
          </cell>
          <cell r="D2607" t="str">
            <v>APHA</v>
          </cell>
        </row>
        <row r="2608">
          <cell r="B2608" t="str">
            <v>2160-B</v>
          </cell>
          <cell r="D2608" t="str">
            <v>APHA</v>
          </cell>
        </row>
        <row r="2609">
          <cell r="B2609" t="str">
            <v>88.01(S)</v>
          </cell>
          <cell r="D2609" t="str">
            <v>NCASI</v>
          </cell>
        </row>
        <row r="2610">
          <cell r="B2610" t="str">
            <v>88.01(W)</v>
          </cell>
          <cell r="D2610" t="str">
            <v>NCASI</v>
          </cell>
        </row>
        <row r="2611">
          <cell r="B2611" t="str">
            <v>HERL_021</v>
          </cell>
          <cell r="D2611" t="str">
            <v>USEPA</v>
          </cell>
        </row>
        <row r="2612">
          <cell r="B2612" t="str">
            <v>OH100R</v>
          </cell>
          <cell r="D2612" t="str">
            <v>USDOE/ASD</v>
          </cell>
        </row>
        <row r="2613">
          <cell r="B2613" t="str">
            <v>OP130R</v>
          </cell>
          <cell r="D2613" t="str">
            <v>USDOE/ASD</v>
          </cell>
        </row>
        <row r="2614">
          <cell r="B2614" t="str">
            <v>PMD-TDU</v>
          </cell>
          <cell r="D2614" t="str">
            <v>USEPA</v>
          </cell>
        </row>
        <row r="2615">
          <cell r="B2615" t="str">
            <v>PMD-TDZ</v>
          </cell>
          <cell r="D2615" t="str">
            <v>USEPA</v>
          </cell>
        </row>
        <row r="2616">
          <cell r="B2616" t="str">
            <v>TC-01</v>
          </cell>
          <cell r="D2616" t="str">
            <v>USDOE/EML</v>
          </cell>
        </row>
        <row r="2617">
          <cell r="B2617" t="str">
            <v>RP550</v>
          </cell>
          <cell r="D2617" t="str">
            <v>USDOE/ASD</v>
          </cell>
        </row>
        <row r="2618">
          <cell r="B2618">
            <v>170.1</v>
          </cell>
          <cell r="D2618" t="str">
            <v>USEPA</v>
          </cell>
        </row>
        <row r="2619">
          <cell r="B2619">
            <v>2550</v>
          </cell>
          <cell r="D2619" t="str">
            <v>APHA</v>
          </cell>
        </row>
        <row r="2620">
          <cell r="B2620">
            <v>8375</v>
          </cell>
          <cell r="D2620" t="str">
            <v>HACH</v>
          </cell>
        </row>
        <row r="2621">
          <cell r="B2621" t="str">
            <v>PMD-TEI</v>
          </cell>
          <cell r="D2621" t="str">
            <v>USEPA</v>
          </cell>
        </row>
        <row r="2622">
          <cell r="B2622">
            <v>613</v>
          </cell>
          <cell r="D2622" t="str">
            <v>USEPA</v>
          </cell>
        </row>
        <row r="2623">
          <cell r="B2623">
            <v>513</v>
          </cell>
          <cell r="D2623" t="str">
            <v>USEPA</v>
          </cell>
        </row>
        <row r="2624">
          <cell r="B2624" t="str">
            <v>PMD-TFB</v>
          </cell>
          <cell r="D2624" t="str">
            <v>USEPA</v>
          </cell>
        </row>
        <row r="2625">
          <cell r="B2625">
            <v>2533</v>
          </cell>
          <cell r="D2625" t="str">
            <v>NIOSH</v>
          </cell>
        </row>
        <row r="2626">
          <cell r="B2626">
            <v>2504</v>
          </cell>
          <cell r="D2626" t="str">
            <v>NIOSH</v>
          </cell>
        </row>
        <row r="2627">
          <cell r="B2627">
            <v>1609</v>
          </cell>
          <cell r="D2627" t="str">
            <v>NIOSH</v>
          </cell>
        </row>
        <row r="2628">
          <cell r="B2628" t="str">
            <v>PMD-TFK</v>
          </cell>
          <cell r="D2628" t="str">
            <v>USEPA</v>
          </cell>
        </row>
        <row r="2629">
          <cell r="B2629">
            <v>2534</v>
          </cell>
          <cell r="D2629" t="str">
            <v>NIOSH</v>
          </cell>
        </row>
        <row r="2630">
          <cell r="B2630">
            <v>3505</v>
          </cell>
          <cell r="D2630" t="str">
            <v>NIOSH</v>
          </cell>
        </row>
        <row r="2631">
          <cell r="B2631">
            <v>3513</v>
          </cell>
          <cell r="D2631" t="str">
            <v>NIOSH</v>
          </cell>
        </row>
        <row r="2632">
          <cell r="B2632">
            <v>8049</v>
          </cell>
          <cell r="D2632" t="str">
            <v>HACH</v>
          </cell>
        </row>
        <row r="2633">
          <cell r="B2633" t="str">
            <v>8331(S)</v>
          </cell>
          <cell r="D2633" t="str">
            <v>USEPA</v>
          </cell>
        </row>
        <row r="2634">
          <cell r="B2634" t="str">
            <v>8331(W)</v>
          </cell>
          <cell r="D2634" t="str">
            <v>USEPA</v>
          </cell>
        </row>
        <row r="2635">
          <cell r="B2635">
            <v>279.10000000000002</v>
          </cell>
          <cell r="D2635" t="str">
            <v>USEPA</v>
          </cell>
        </row>
        <row r="2636">
          <cell r="B2636" t="str">
            <v>279.1_M</v>
          </cell>
          <cell r="D2636" t="str">
            <v>USEPA</v>
          </cell>
        </row>
        <row r="2637">
          <cell r="B2637">
            <v>7840</v>
          </cell>
          <cell r="D2637" t="str">
            <v>USEPA</v>
          </cell>
        </row>
        <row r="2638">
          <cell r="B2638">
            <v>279.2</v>
          </cell>
          <cell r="D2638" t="str">
            <v>USEPA</v>
          </cell>
        </row>
        <row r="2639">
          <cell r="B2639" t="str">
            <v>279.2_M</v>
          </cell>
          <cell r="D2639" t="str">
            <v>USEPA</v>
          </cell>
        </row>
        <row r="2640">
          <cell r="B2640">
            <v>7841</v>
          </cell>
          <cell r="D2640" t="str">
            <v>USEPA</v>
          </cell>
        </row>
        <row r="2641">
          <cell r="B2641" t="str">
            <v>3500-TL(B)</v>
          </cell>
          <cell r="D2641" t="str">
            <v>APHA</v>
          </cell>
        </row>
        <row r="2642">
          <cell r="B2642" t="str">
            <v>I1866</v>
          </cell>
          <cell r="D2642" t="str">
            <v>USDOI/USGS</v>
          </cell>
        </row>
        <row r="2643">
          <cell r="B2643" t="str">
            <v>3500-TL(C)</v>
          </cell>
          <cell r="D2643" t="str">
            <v>APHA</v>
          </cell>
        </row>
        <row r="2644">
          <cell r="B2644" t="str">
            <v>PMD-TFZ</v>
          </cell>
          <cell r="D2644" t="str">
            <v>USEPA</v>
          </cell>
        </row>
        <row r="2645">
          <cell r="B2645">
            <v>641</v>
          </cell>
          <cell r="D2645" t="str">
            <v>USEPA</v>
          </cell>
        </row>
        <row r="2646">
          <cell r="B2646" t="str">
            <v>PMD-BEO</v>
          </cell>
          <cell r="D2646" t="str">
            <v>USEPA</v>
          </cell>
        </row>
        <row r="2647">
          <cell r="B2647">
            <v>634</v>
          </cell>
          <cell r="D2647" t="str">
            <v>USEPA</v>
          </cell>
        </row>
        <row r="2648">
          <cell r="B2648" t="str">
            <v>4500-CN(M)</v>
          </cell>
          <cell r="D2648" t="str">
            <v>APHA</v>
          </cell>
        </row>
        <row r="2649">
          <cell r="B2649" t="str">
            <v>D4193</v>
          </cell>
          <cell r="D2649" t="str">
            <v>ASTM</v>
          </cell>
        </row>
        <row r="2650">
          <cell r="B2650" t="str">
            <v>PMD-THN</v>
          </cell>
          <cell r="D2650" t="str">
            <v>USEPA</v>
          </cell>
        </row>
        <row r="2651">
          <cell r="B2651" t="str">
            <v>PMD-THO</v>
          </cell>
          <cell r="D2651" t="str">
            <v>USEPA</v>
          </cell>
        </row>
        <row r="2652">
          <cell r="B2652">
            <v>622.1</v>
          </cell>
          <cell r="D2652" t="str">
            <v>USEPA</v>
          </cell>
        </row>
        <row r="2653">
          <cell r="B2653" t="str">
            <v>PMD-THR(LC)</v>
          </cell>
          <cell r="D2653" t="str">
            <v>USEPA</v>
          </cell>
        </row>
        <row r="2654">
          <cell r="B2654">
            <v>5005</v>
          </cell>
          <cell r="D2654" t="str">
            <v>NIOSH</v>
          </cell>
        </row>
        <row r="2655">
          <cell r="B2655" t="str">
            <v>PMD-THR(IR)</v>
          </cell>
          <cell r="D2655" t="str">
            <v>USEPA</v>
          </cell>
        </row>
        <row r="2656">
          <cell r="B2656" t="str">
            <v>PMD-THR(UV)</v>
          </cell>
          <cell r="D2656" t="str">
            <v>USEPA</v>
          </cell>
        </row>
        <row r="2657">
          <cell r="B2657">
            <v>972.29</v>
          </cell>
          <cell r="D2657" t="str">
            <v>AOAC</v>
          </cell>
        </row>
        <row r="2658">
          <cell r="B2658" t="str">
            <v>00-05</v>
          </cell>
          <cell r="D2658" t="str">
            <v>USEPA</v>
          </cell>
        </row>
        <row r="2659">
          <cell r="B2659" t="str">
            <v>00-06</v>
          </cell>
          <cell r="D2659" t="str">
            <v>USEPA</v>
          </cell>
        </row>
        <row r="2660">
          <cell r="B2660" t="str">
            <v>00-07</v>
          </cell>
          <cell r="D2660" t="str">
            <v>USEPA</v>
          </cell>
        </row>
        <row r="2661">
          <cell r="B2661" t="str">
            <v>TH-01</v>
          </cell>
          <cell r="D2661" t="str">
            <v>USDOE/EML</v>
          </cell>
        </row>
        <row r="2662">
          <cell r="B2662" t="str">
            <v>3500-TH</v>
          </cell>
          <cell r="D2662" t="str">
            <v>APHA</v>
          </cell>
        </row>
        <row r="2663">
          <cell r="B2663" t="str">
            <v>RP570</v>
          </cell>
          <cell r="D2663" t="str">
            <v>USDOE/ASD</v>
          </cell>
        </row>
        <row r="2664">
          <cell r="B2664" t="str">
            <v>TH-01</v>
          </cell>
          <cell r="D2664" t="str">
            <v>USEPA</v>
          </cell>
        </row>
        <row r="2665">
          <cell r="B2665" t="str">
            <v>203A</v>
          </cell>
          <cell r="D2665" t="str">
            <v>USEPA</v>
          </cell>
        </row>
        <row r="2666">
          <cell r="B2666" t="str">
            <v>EV-024</v>
          </cell>
          <cell r="D2666" t="str">
            <v>USEPA</v>
          </cell>
        </row>
        <row r="2667">
          <cell r="B2667" t="str">
            <v>EV-025</v>
          </cell>
          <cell r="D2667" t="str">
            <v>USEPA</v>
          </cell>
        </row>
        <row r="2668">
          <cell r="B2668">
            <v>282.10000000000002</v>
          </cell>
          <cell r="D2668" t="str">
            <v>USEPA</v>
          </cell>
        </row>
        <row r="2669">
          <cell r="B2669">
            <v>7870</v>
          </cell>
          <cell r="D2669" t="str">
            <v>USEPA</v>
          </cell>
        </row>
        <row r="2670">
          <cell r="B2670">
            <v>282.2</v>
          </cell>
          <cell r="D2670" t="str">
            <v>USEPA</v>
          </cell>
        </row>
        <row r="2671">
          <cell r="B2671" t="str">
            <v>I2851(S)</v>
          </cell>
          <cell r="D2671" t="str">
            <v>USDOI/USGS</v>
          </cell>
        </row>
        <row r="2672">
          <cell r="B2672" t="str">
            <v>PMD-SN</v>
          </cell>
          <cell r="D2672" t="str">
            <v>USEPA</v>
          </cell>
        </row>
        <row r="2673">
          <cell r="B2673" t="str">
            <v>3500-SN</v>
          </cell>
          <cell r="D2673" t="str">
            <v>APHA</v>
          </cell>
        </row>
        <row r="2674">
          <cell r="B2674" t="str">
            <v>I2851(W)</v>
          </cell>
          <cell r="D2674" t="str">
            <v>USDOI/USGS</v>
          </cell>
        </row>
        <row r="2675">
          <cell r="B2675">
            <v>283.10000000000002</v>
          </cell>
          <cell r="D2675" t="str">
            <v>USEPA</v>
          </cell>
        </row>
        <row r="2676">
          <cell r="B2676">
            <v>283.2</v>
          </cell>
          <cell r="D2676" t="str">
            <v>USEPA</v>
          </cell>
        </row>
        <row r="2677">
          <cell r="B2677" t="str">
            <v>3500-TI</v>
          </cell>
          <cell r="D2677" t="str">
            <v>APHA</v>
          </cell>
        </row>
        <row r="2678">
          <cell r="B2678" t="str">
            <v>NITRO-5</v>
          </cell>
          <cell r="D2678" t="str">
            <v>USDOC/NOAA</v>
          </cell>
        </row>
        <row r="2679">
          <cell r="B2679" t="str">
            <v>NITRO-6</v>
          </cell>
          <cell r="D2679" t="str">
            <v>USDOC/NOAA</v>
          </cell>
        </row>
        <row r="2680">
          <cell r="B2680" t="str">
            <v>NITRO-25</v>
          </cell>
          <cell r="D2680" t="str">
            <v>USDOC/NOAA</v>
          </cell>
        </row>
        <row r="2681">
          <cell r="B2681" t="str">
            <v>NITRO-7</v>
          </cell>
          <cell r="D2681" t="str">
            <v>USDOC/NOAA</v>
          </cell>
        </row>
        <row r="2682">
          <cell r="B2682" t="str">
            <v>D3590(B)</v>
          </cell>
          <cell r="D2682" t="str">
            <v>ASTM</v>
          </cell>
        </row>
        <row r="2683">
          <cell r="B2683" t="str">
            <v>D3590(A)</v>
          </cell>
          <cell r="D2683" t="str">
            <v>ASTM</v>
          </cell>
        </row>
        <row r="2684">
          <cell r="B2684" t="str">
            <v>PMD-TLC(TLC1)</v>
          </cell>
          <cell r="D2684" t="str">
            <v>USEPA</v>
          </cell>
        </row>
        <row r="2685">
          <cell r="B2685" t="str">
            <v>PMD-TLC(TLC2)</v>
          </cell>
          <cell r="D2685" t="str">
            <v>USEPA</v>
          </cell>
        </row>
        <row r="2686">
          <cell r="B2686" t="str">
            <v>O3112</v>
          </cell>
          <cell r="D2686" t="str">
            <v>USDOI/USGS</v>
          </cell>
        </row>
        <row r="2687">
          <cell r="B2687">
            <v>986.22</v>
          </cell>
          <cell r="D2687" t="str">
            <v>AOAC</v>
          </cell>
        </row>
        <row r="2688">
          <cell r="B2688">
            <v>4000</v>
          </cell>
          <cell r="D2688" t="str">
            <v>NIOSH</v>
          </cell>
        </row>
        <row r="2689">
          <cell r="B2689">
            <v>2535</v>
          </cell>
          <cell r="D2689" t="str">
            <v>NIOSH</v>
          </cell>
        </row>
        <row r="2690">
          <cell r="B2690" t="str">
            <v>9012A</v>
          </cell>
          <cell r="D2690" t="str">
            <v>USEPA</v>
          </cell>
        </row>
        <row r="2691">
          <cell r="B2691">
            <v>9012</v>
          </cell>
          <cell r="D2691" t="str">
            <v>USEPA</v>
          </cell>
        </row>
        <row r="2692">
          <cell r="B2692" t="str">
            <v>9010A(A)</v>
          </cell>
          <cell r="D2692" t="str">
            <v>USEPA</v>
          </cell>
        </row>
        <row r="2693">
          <cell r="B2693" t="str">
            <v>9010A(B)</v>
          </cell>
          <cell r="D2693" t="str">
            <v>USEPA</v>
          </cell>
        </row>
        <row r="2694">
          <cell r="B2694" t="str">
            <v>D513(B)</v>
          </cell>
          <cell r="D2694" t="str">
            <v>ASTM</v>
          </cell>
        </row>
        <row r="2695">
          <cell r="B2695" t="str">
            <v>D513(A)</v>
          </cell>
          <cell r="D2695" t="str">
            <v>ASTM</v>
          </cell>
        </row>
        <row r="2696">
          <cell r="B2696">
            <v>983.25</v>
          </cell>
          <cell r="D2696" t="str">
            <v>AOAC</v>
          </cell>
        </row>
        <row r="2697">
          <cell r="B2697">
            <v>10018</v>
          </cell>
          <cell r="D2697" t="str">
            <v>HACH</v>
          </cell>
        </row>
        <row r="2698">
          <cell r="B2698" t="str">
            <v>D4454</v>
          </cell>
          <cell r="D2698" t="str">
            <v>ASTM</v>
          </cell>
        </row>
        <row r="2699">
          <cell r="B2699" t="str">
            <v>PMD-AS(TIT1)</v>
          </cell>
          <cell r="D2699" t="str">
            <v>USEPA</v>
          </cell>
        </row>
        <row r="2700">
          <cell r="B2700" t="str">
            <v>PMD-AS(TIT2)</v>
          </cell>
          <cell r="D2700" t="str">
            <v>USEPA</v>
          </cell>
        </row>
        <row r="2701">
          <cell r="B2701" t="str">
            <v>B0005</v>
          </cell>
          <cell r="D2701" t="str">
            <v>USDOI/USGS</v>
          </cell>
        </row>
        <row r="2702">
          <cell r="B2702" t="str">
            <v>D4129</v>
          </cell>
          <cell r="D2702" t="str">
            <v>ASTM</v>
          </cell>
        </row>
        <row r="2703">
          <cell r="B2703" t="str">
            <v>D4839</v>
          </cell>
          <cell r="D2703" t="str">
            <v>ASTM</v>
          </cell>
        </row>
        <row r="2704">
          <cell r="B2704" t="str">
            <v>O5101</v>
          </cell>
          <cell r="D2704" t="str">
            <v>USDOI/USGS</v>
          </cell>
        </row>
        <row r="2705">
          <cell r="B2705" t="str">
            <v>C-015-1</v>
          </cell>
          <cell r="D2705" t="str">
            <v>USEPA</v>
          </cell>
        </row>
        <row r="2706">
          <cell r="B2706">
            <v>9075</v>
          </cell>
          <cell r="D2706" t="str">
            <v>USEPA</v>
          </cell>
        </row>
        <row r="2707">
          <cell r="B2707">
            <v>9076</v>
          </cell>
          <cell r="D2707" t="str">
            <v>USEPA</v>
          </cell>
        </row>
        <row r="2708">
          <cell r="B2708" t="str">
            <v>9077(A)</v>
          </cell>
          <cell r="D2708" t="str">
            <v>USEPA</v>
          </cell>
        </row>
        <row r="2709">
          <cell r="B2709" t="str">
            <v>9077(B)</v>
          </cell>
          <cell r="D2709" t="str">
            <v>USEPA</v>
          </cell>
        </row>
        <row r="2710">
          <cell r="B2710" t="str">
            <v>9077(C)</v>
          </cell>
          <cell r="D2710" t="str">
            <v>USEPA</v>
          </cell>
        </row>
        <row r="2711">
          <cell r="B2711">
            <v>8167</v>
          </cell>
          <cell r="D2711" t="str">
            <v>HACH</v>
          </cell>
        </row>
        <row r="2712">
          <cell r="B2712">
            <v>8168</v>
          </cell>
          <cell r="D2712" t="str">
            <v>HACH</v>
          </cell>
        </row>
        <row r="2713">
          <cell r="B2713" t="str">
            <v>O3105</v>
          </cell>
          <cell r="D2713" t="str">
            <v>USDOI/USGS</v>
          </cell>
        </row>
        <row r="2714">
          <cell r="B2714" t="str">
            <v>0010(B)</v>
          </cell>
          <cell r="D2714" t="str">
            <v>USEPA</v>
          </cell>
        </row>
        <row r="2715">
          <cell r="B2715">
            <v>8024</v>
          </cell>
          <cell r="D2715" t="str">
            <v>HACH</v>
          </cell>
        </row>
        <row r="2716">
          <cell r="B2716">
            <v>990.11</v>
          </cell>
          <cell r="D2716" t="str">
            <v>AOAC</v>
          </cell>
        </row>
        <row r="2717">
          <cell r="B2717" t="str">
            <v>B0045</v>
          </cell>
          <cell r="D2717" t="str">
            <v>USDOI/USGS</v>
          </cell>
        </row>
        <row r="2718">
          <cell r="B2718" t="str">
            <v>B0030</v>
          </cell>
          <cell r="D2718" t="str">
            <v>USDOI/USGS</v>
          </cell>
        </row>
        <row r="2719">
          <cell r="B2719" t="str">
            <v>B0025</v>
          </cell>
          <cell r="D2719" t="str">
            <v>USDOI/USGS</v>
          </cell>
        </row>
        <row r="2720">
          <cell r="B2720" t="str">
            <v>B0040</v>
          </cell>
          <cell r="D2720" t="str">
            <v>USDOI/USGS</v>
          </cell>
        </row>
        <row r="2721">
          <cell r="B2721" t="str">
            <v>B0035</v>
          </cell>
          <cell r="D2721" t="str">
            <v>USDOI/USGS</v>
          </cell>
        </row>
        <row r="2722">
          <cell r="B2722">
            <v>9132</v>
          </cell>
          <cell r="D2722" t="str">
            <v>USEPA</v>
          </cell>
        </row>
        <row r="2723">
          <cell r="B2723">
            <v>9131</v>
          </cell>
          <cell r="D2723" t="str">
            <v>USEPA</v>
          </cell>
        </row>
        <row r="2724">
          <cell r="B2724" t="str">
            <v>9222-(B+B.5c)</v>
          </cell>
          <cell r="D2724" t="str">
            <v>APHA</v>
          </cell>
        </row>
        <row r="2725">
          <cell r="B2725">
            <v>991.15</v>
          </cell>
          <cell r="D2725" t="str">
            <v>AOAC</v>
          </cell>
        </row>
        <row r="2726">
          <cell r="B2726">
            <v>1604</v>
          </cell>
          <cell r="D2726" t="str">
            <v>USEPA</v>
          </cell>
        </row>
        <row r="2727">
          <cell r="B2727">
            <v>335.3</v>
          </cell>
          <cell r="D2727" t="str">
            <v>USEPA</v>
          </cell>
        </row>
        <row r="2728">
          <cell r="B2728" t="str">
            <v>335.2_M(S)</v>
          </cell>
          <cell r="D2728" t="str">
            <v>USEPA</v>
          </cell>
        </row>
        <row r="2729">
          <cell r="B2729">
            <v>335.2</v>
          </cell>
          <cell r="D2729" t="str">
            <v>USEPA</v>
          </cell>
        </row>
        <row r="2730">
          <cell r="B2730" t="str">
            <v>335.2_MA(W)</v>
          </cell>
          <cell r="D2730" t="str">
            <v>USEPA</v>
          </cell>
        </row>
        <row r="2731">
          <cell r="B2731" t="str">
            <v>335.2_MB(W)</v>
          </cell>
          <cell r="D2731" t="str">
            <v>USEPA</v>
          </cell>
        </row>
        <row r="2732">
          <cell r="B2732" t="str">
            <v>335.2_MC(W)</v>
          </cell>
          <cell r="D2732" t="str">
            <v>USEPA</v>
          </cell>
        </row>
        <row r="2733">
          <cell r="B2733" t="str">
            <v>4500-O-G</v>
          </cell>
          <cell r="D2733" t="str">
            <v>APHA</v>
          </cell>
        </row>
        <row r="2734">
          <cell r="B2734" t="str">
            <v>4500-O-E</v>
          </cell>
          <cell r="D2734" t="str">
            <v>APHA</v>
          </cell>
        </row>
        <row r="2735">
          <cell r="B2735" t="str">
            <v>4500-O-C</v>
          </cell>
          <cell r="D2735" t="str">
            <v>APHA</v>
          </cell>
        </row>
        <row r="2736">
          <cell r="B2736" t="str">
            <v>4500-O-F</v>
          </cell>
          <cell r="D2736" t="str">
            <v>APHA</v>
          </cell>
        </row>
        <row r="2737">
          <cell r="B2737" t="str">
            <v>4500-O-B</v>
          </cell>
          <cell r="D2737" t="str">
            <v>APHA</v>
          </cell>
        </row>
        <row r="2738">
          <cell r="B2738" t="str">
            <v>4500-O-D</v>
          </cell>
          <cell r="D2738" t="str">
            <v>APHA</v>
          </cell>
        </row>
        <row r="2739">
          <cell r="B2739" t="str">
            <v>160.1_M</v>
          </cell>
          <cell r="D2739" t="str">
            <v>USEPA</v>
          </cell>
        </row>
        <row r="2740">
          <cell r="B2740" t="str">
            <v>2540-C</v>
          </cell>
          <cell r="D2740" t="str">
            <v>APHA</v>
          </cell>
        </row>
        <row r="2741">
          <cell r="B2741" t="str">
            <v>C-006-1</v>
          </cell>
          <cell r="D2741" t="str">
            <v>USEPA</v>
          </cell>
        </row>
        <row r="2742">
          <cell r="B2742">
            <v>8163</v>
          </cell>
          <cell r="D2742" t="str">
            <v>HACH</v>
          </cell>
        </row>
        <row r="2743">
          <cell r="B2743">
            <v>340.1</v>
          </cell>
          <cell r="D2743" t="str">
            <v>USEPA</v>
          </cell>
        </row>
        <row r="2744">
          <cell r="B2744" t="str">
            <v>13A</v>
          </cell>
          <cell r="D2744" t="str">
            <v>USEPA</v>
          </cell>
        </row>
        <row r="2745">
          <cell r="B2745" t="str">
            <v>13B</v>
          </cell>
          <cell r="D2745" t="str">
            <v>USEPA</v>
          </cell>
        </row>
        <row r="2746">
          <cell r="B2746">
            <v>25</v>
          </cell>
          <cell r="D2746" t="str">
            <v>USEPA</v>
          </cell>
        </row>
        <row r="2747">
          <cell r="B2747" t="str">
            <v>25A</v>
          </cell>
          <cell r="D2747" t="str">
            <v>USEPA</v>
          </cell>
        </row>
        <row r="2748">
          <cell r="B2748" t="str">
            <v>25B</v>
          </cell>
          <cell r="D2748" t="str">
            <v>USEPA</v>
          </cell>
        </row>
        <row r="2749">
          <cell r="B2749">
            <v>130.1</v>
          </cell>
          <cell r="D2749" t="str">
            <v>USEPA</v>
          </cell>
        </row>
        <row r="2750">
          <cell r="B2750">
            <v>130.19999999999999</v>
          </cell>
          <cell r="D2750" t="str">
            <v>USEPA</v>
          </cell>
        </row>
        <row r="2751">
          <cell r="B2751" t="str">
            <v>C-004-1</v>
          </cell>
          <cell r="D2751" t="str">
            <v>USEPA</v>
          </cell>
        </row>
        <row r="2752">
          <cell r="B2752">
            <v>8226</v>
          </cell>
          <cell r="D2752" t="str">
            <v>HACH</v>
          </cell>
        </row>
        <row r="2753">
          <cell r="B2753" t="str">
            <v>3500-CR(D)</v>
          </cell>
          <cell r="D2753" t="str">
            <v>APHA</v>
          </cell>
        </row>
        <row r="2754">
          <cell r="B2754">
            <v>8008</v>
          </cell>
          <cell r="D2754" t="str">
            <v>HACH</v>
          </cell>
        </row>
        <row r="2755">
          <cell r="B2755" t="str">
            <v>NITRO-16</v>
          </cell>
          <cell r="D2755" t="str">
            <v>USDOC/NOAA</v>
          </cell>
        </row>
        <row r="2756">
          <cell r="B2756" t="str">
            <v>351.3(B)</v>
          </cell>
          <cell r="D2756" t="str">
            <v>USEPA</v>
          </cell>
        </row>
        <row r="2757">
          <cell r="B2757" t="str">
            <v>351.3(C)</v>
          </cell>
          <cell r="D2757" t="str">
            <v>USEPA</v>
          </cell>
        </row>
        <row r="2758">
          <cell r="B2758">
            <v>351.1</v>
          </cell>
          <cell r="D2758" t="str">
            <v>USEPA</v>
          </cell>
        </row>
        <row r="2759">
          <cell r="B2759">
            <v>351.2</v>
          </cell>
          <cell r="D2759" t="str">
            <v>USEPA</v>
          </cell>
        </row>
        <row r="2760">
          <cell r="B2760" t="str">
            <v>351.3(A)</v>
          </cell>
          <cell r="D2760" t="str">
            <v>USEPA</v>
          </cell>
        </row>
        <row r="2761">
          <cell r="B2761" t="str">
            <v>4500-NOR(B)</v>
          </cell>
          <cell r="D2761" t="str">
            <v>APHA</v>
          </cell>
        </row>
        <row r="2762">
          <cell r="B2762" t="str">
            <v>4500-NOR(C)</v>
          </cell>
          <cell r="D2762" t="str">
            <v>APHA</v>
          </cell>
        </row>
        <row r="2763">
          <cell r="B2763">
            <v>351.4</v>
          </cell>
          <cell r="D2763" t="str">
            <v>USEPA</v>
          </cell>
        </row>
        <row r="2764">
          <cell r="B2764" t="str">
            <v>D3223</v>
          </cell>
          <cell r="D2764" t="str">
            <v>ASTM</v>
          </cell>
        </row>
        <row r="2765">
          <cell r="B2765">
            <v>973.48</v>
          </cell>
          <cell r="D2765" t="str">
            <v>AOAC</v>
          </cell>
        </row>
        <row r="2766">
          <cell r="B2766">
            <v>8158</v>
          </cell>
          <cell r="D2766" t="str">
            <v>HACH</v>
          </cell>
        </row>
        <row r="2767">
          <cell r="B2767">
            <v>9022</v>
          </cell>
          <cell r="D2767" t="str">
            <v>USEPA</v>
          </cell>
        </row>
        <row r="2768">
          <cell r="B2768">
            <v>415.1</v>
          </cell>
          <cell r="D2768" t="str">
            <v>USEPA</v>
          </cell>
        </row>
        <row r="2769">
          <cell r="B2769" t="str">
            <v>5310-B</v>
          </cell>
          <cell r="D2769" t="str">
            <v>APHA</v>
          </cell>
        </row>
        <row r="2770">
          <cell r="B2770" t="str">
            <v>5310-B</v>
          </cell>
          <cell r="D2770" t="str">
            <v>21CABCH_WQX</v>
          </cell>
        </row>
        <row r="2771">
          <cell r="B2771" t="str">
            <v>SFSAS_1</v>
          </cell>
          <cell r="D2771" t="str">
            <v>USEPA</v>
          </cell>
        </row>
        <row r="2772">
          <cell r="B2772" t="str">
            <v>SFSAS_19</v>
          </cell>
          <cell r="D2772" t="str">
            <v>USEPA</v>
          </cell>
        </row>
        <row r="2773">
          <cell r="B2773" t="str">
            <v>415.2_M</v>
          </cell>
          <cell r="D2773" t="str">
            <v>USEPA</v>
          </cell>
        </row>
        <row r="2774">
          <cell r="B2774" t="str">
            <v>C-007-1</v>
          </cell>
          <cell r="D2774" t="str">
            <v>USEPA</v>
          </cell>
        </row>
        <row r="2775">
          <cell r="B2775" t="str">
            <v>D2579</v>
          </cell>
          <cell r="D2775" t="str">
            <v>ASTM</v>
          </cell>
        </row>
        <row r="2776">
          <cell r="B2776" t="str">
            <v>O3100</v>
          </cell>
          <cell r="D2776" t="str">
            <v>USDOI/USGS</v>
          </cell>
        </row>
        <row r="2777">
          <cell r="B2777" t="str">
            <v>SFSAS_18</v>
          </cell>
          <cell r="D2777" t="str">
            <v>USEPA</v>
          </cell>
        </row>
        <row r="2778">
          <cell r="B2778">
            <v>9060</v>
          </cell>
          <cell r="D2778" t="str">
            <v>USEPA</v>
          </cell>
        </row>
        <row r="2779">
          <cell r="B2779" t="str">
            <v>5310-C</v>
          </cell>
          <cell r="D2779" t="str">
            <v>APHA</v>
          </cell>
        </row>
        <row r="2780">
          <cell r="B2780" t="str">
            <v>5310-D</v>
          </cell>
          <cell r="D2780" t="str">
            <v>APHA</v>
          </cell>
        </row>
        <row r="2781">
          <cell r="B2781" t="str">
            <v>OS010</v>
          </cell>
          <cell r="D2781" t="str">
            <v>USDOE/ASD</v>
          </cell>
        </row>
        <row r="2782">
          <cell r="B2782">
            <v>450.1</v>
          </cell>
          <cell r="D2782" t="str">
            <v>USEPA</v>
          </cell>
        </row>
        <row r="2783">
          <cell r="B2783" t="str">
            <v>9020B</v>
          </cell>
          <cell r="D2783" t="str">
            <v>USEPA</v>
          </cell>
        </row>
        <row r="2784">
          <cell r="B2784" t="str">
            <v>D4478(B)</v>
          </cell>
          <cell r="D2784" t="str">
            <v>ASTM</v>
          </cell>
        </row>
        <row r="2785">
          <cell r="B2785" t="str">
            <v>PAH-008</v>
          </cell>
          <cell r="D2785" t="str">
            <v>USEPA</v>
          </cell>
        </row>
        <row r="2786">
          <cell r="B2786">
            <v>500</v>
          </cell>
          <cell r="D2786" t="str">
            <v>NIOSH</v>
          </cell>
        </row>
        <row r="2787">
          <cell r="B2787">
            <v>9066</v>
          </cell>
          <cell r="D2787" t="str">
            <v>USEPA</v>
          </cell>
        </row>
        <row r="2788">
          <cell r="B2788">
            <v>9067</v>
          </cell>
          <cell r="D2788" t="str">
            <v>USEPA</v>
          </cell>
        </row>
        <row r="2789">
          <cell r="B2789">
            <v>9065</v>
          </cell>
          <cell r="D2789" t="str">
            <v>USEPA</v>
          </cell>
        </row>
        <row r="2790">
          <cell r="B2790" t="str">
            <v>SFSAS_20</v>
          </cell>
          <cell r="D2790" t="str">
            <v>USEPA</v>
          </cell>
        </row>
        <row r="2791">
          <cell r="B2791">
            <v>365.4</v>
          </cell>
          <cell r="D2791" t="str">
            <v>USEPA</v>
          </cell>
        </row>
        <row r="2792">
          <cell r="B2792">
            <v>8190</v>
          </cell>
          <cell r="D2792" t="str">
            <v>HACH</v>
          </cell>
        </row>
        <row r="2793">
          <cell r="B2793" t="str">
            <v>7500-SR(B)</v>
          </cell>
          <cell r="D2793" t="str">
            <v>APHA</v>
          </cell>
        </row>
        <row r="2794">
          <cell r="B2794">
            <v>413.1</v>
          </cell>
          <cell r="D2794" t="str">
            <v>USEPA</v>
          </cell>
        </row>
        <row r="2795">
          <cell r="B2795">
            <v>9070</v>
          </cell>
          <cell r="D2795" t="str">
            <v>USEPA</v>
          </cell>
        </row>
        <row r="2796">
          <cell r="B2796">
            <v>413.2</v>
          </cell>
          <cell r="D2796" t="str">
            <v>USEPA</v>
          </cell>
        </row>
        <row r="2797">
          <cell r="B2797" t="str">
            <v>D4183(A)</v>
          </cell>
          <cell r="D2797" t="str">
            <v>ASTM</v>
          </cell>
        </row>
        <row r="2798">
          <cell r="B2798" t="str">
            <v>D4183(B)</v>
          </cell>
          <cell r="D2798" t="str">
            <v>ASTM</v>
          </cell>
        </row>
        <row r="2799">
          <cell r="B2799">
            <v>418.1</v>
          </cell>
          <cell r="D2799" t="str">
            <v>USEPA</v>
          </cell>
        </row>
        <row r="2800">
          <cell r="B2800">
            <v>420.1</v>
          </cell>
          <cell r="D2800" t="str">
            <v>USEPA</v>
          </cell>
        </row>
        <row r="2801">
          <cell r="B2801">
            <v>420.2</v>
          </cell>
          <cell r="D2801" t="str">
            <v>USEPA</v>
          </cell>
        </row>
        <row r="2802">
          <cell r="B2802">
            <v>420.3</v>
          </cell>
          <cell r="D2802" t="str">
            <v>USEPA</v>
          </cell>
        </row>
        <row r="2803">
          <cell r="B2803">
            <v>420.4</v>
          </cell>
          <cell r="D2803" t="str">
            <v>USEPA</v>
          </cell>
        </row>
        <row r="2804">
          <cell r="B2804" t="str">
            <v>O3110</v>
          </cell>
          <cell r="D2804" t="str">
            <v>USDOI/USGS</v>
          </cell>
        </row>
        <row r="2805">
          <cell r="B2805" t="str">
            <v>O3106</v>
          </cell>
          <cell r="D2805" t="str">
            <v>USDOI/USGS</v>
          </cell>
        </row>
        <row r="2806">
          <cell r="B2806" t="str">
            <v>16A</v>
          </cell>
          <cell r="D2806" t="str">
            <v>USEPA</v>
          </cell>
        </row>
        <row r="2807">
          <cell r="B2807" t="str">
            <v>16B</v>
          </cell>
          <cell r="D2807" t="str">
            <v>USEPA</v>
          </cell>
        </row>
        <row r="2808">
          <cell r="B2808" t="str">
            <v>1RM-6</v>
          </cell>
          <cell r="D2808" t="str">
            <v>ENV/CANADA</v>
          </cell>
        </row>
        <row r="2809">
          <cell r="B2809">
            <v>330.1</v>
          </cell>
          <cell r="D2809" t="str">
            <v>USEPA</v>
          </cell>
        </row>
        <row r="2810">
          <cell r="B2810">
            <v>330.2</v>
          </cell>
          <cell r="D2810" t="str">
            <v>USEPA</v>
          </cell>
        </row>
        <row r="2811">
          <cell r="B2811">
            <v>330.3</v>
          </cell>
          <cell r="D2811" t="str">
            <v>USEPA</v>
          </cell>
        </row>
        <row r="2812">
          <cell r="B2812">
            <v>330.4</v>
          </cell>
          <cell r="D2812" t="str">
            <v>USEPA</v>
          </cell>
        </row>
        <row r="2813">
          <cell r="B2813">
            <v>160.30000000000001</v>
          </cell>
          <cell r="D2813" t="str">
            <v>USEPA</v>
          </cell>
        </row>
        <row r="2814">
          <cell r="B2814" t="str">
            <v>2540-B</v>
          </cell>
          <cell r="D2814" t="str">
            <v>APHA</v>
          </cell>
        </row>
        <row r="2815">
          <cell r="B2815" t="str">
            <v>920.193(A)</v>
          </cell>
          <cell r="D2815" t="str">
            <v>AOAC</v>
          </cell>
        </row>
        <row r="2816">
          <cell r="B2816" t="str">
            <v>160.2_M</v>
          </cell>
          <cell r="D2816" t="str">
            <v>USEPA</v>
          </cell>
        </row>
        <row r="2817">
          <cell r="B2817" t="str">
            <v>2540-D</v>
          </cell>
          <cell r="D2817" t="str">
            <v>APHA</v>
          </cell>
        </row>
        <row r="2818">
          <cell r="B2818" t="str">
            <v>C-008-1</v>
          </cell>
          <cell r="D2818" t="str">
            <v>USEPA</v>
          </cell>
        </row>
        <row r="2819">
          <cell r="B2819">
            <v>8276</v>
          </cell>
          <cell r="D2819" t="str">
            <v>HACH</v>
          </cell>
        </row>
        <row r="2820">
          <cell r="B2820" t="str">
            <v>9060AM</v>
          </cell>
          <cell r="D2820" t="str">
            <v>USEPA</v>
          </cell>
        </row>
        <row r="2821">
          <cell r="B2821" t="str">
            <v>8001(1)</v>
          </cell>
          <cell r="D2821" t="str">
            <v>HACH</v>
          </cell>
        </row>
        <row r="2822">
          <cell r="B2822" t="str">
            <v>8001(2)</v>
          </cell>
          <cell r="D2822" t="str">
            <v>HACH</v>
          </cell>
        </row>
        <row r="2823">
          <cell r="B2823" t="str">
            <v>8001(3)</v>
          </cell>
          <cell r="D2823" t="str">
            <v>HACH</v>
          </cell>
        </row>
        <row r="2824">
          <cell r="B2824" t="str">
            <v>8001(A1)</v>
          </cell>
          <cell r="D2824" t="str">
            <v>HACH</v>
          </cell>
        </row>
        <row r="2825">
          <cell r="B2825" t="str">
            <v>8001(A2)</v>
          </cell>
          <cell r="D2825" t="str">
            <v>HACH</v>
          </cell>
        </row>
        <row r="2826">
          <cell r="B2826" t="str">
            <v>8001(A3)</v>
          </cell>
          <cell r="D2826" t="str">
            <v>HACH</v>
          </cell>
        </row>
        <row r="2827">
          <cell r="B2827" t="str">
            <v>8074(A)</v>
          </cell>
          <cell r="D2827" t="str">
            <v>HACH</v>
          </cell>
        </row>
        <row r="2828">
          <cell r="B2828" t="str">
            <v>8074(B)</v>
          </cell>
          <cell r="D2828" t="str">
            <v>HACH</v>
          </cell>
        </row>
        <row r="2829">
          <cell r="B2829" t="str">
            <v>2540-G</v>
          </cell>
          <cell r="D2829" t="str">
            <v>APHA</v>
          </cell>
        </row>
        <row r="2830">
          <cell r="B2830" t="str">
            <v>D4779</v>
          </cell>
          <cell r="D2830" t="str">
            <v>ASTM</v>
          </cell>
        </row>
        <row r="2831">
          <cell r="B2831" t="str">
            <v>O-006-1</v>
          </cell>
          <cell r="D2831" t="str">
            <v>USEPA</v>
          </cell>
        </row>
        <row r="2832">
          <cell r="B2832" t="str">
            <v>O-004-1</v>
          </cell>
          <cell r="D2832" t="str">
            <v>USEPA</v>
          </cell>
        </row>
        <row r="2833">
          <cell r="B2833" t="str">
            <v>O-009-1</v>
          </cell>
          <cell r="D2833" t="str">
            <v>USEPA</v>
          </cell>
        </row>
        <row r="2834">
          <cell r="B2834" t="str">
            <v>O-003-1</v>
          </cell>
          <cell r="D2834" t="str">
            <v>USEPA</v>
          </cell>
        </row>
        <row r="2835">
          <cell r="B2835" t="str">
            <v>O-002-1</v>
          </cell>
          <cell r="D2835" t="str">
            <v>USEPA</v>
          </cell>
        </row>
        <row r="2836">
          <cell r="B2836" t="str">
            <v>AES-0029</v>
          </cell>
          <cell r="D2836" t="str">
            <v>FISON</v>
          </cell>
        </row>
        <row r="2837">
          <cell r="B2837">
            <v>1637</v>
          </cell>
          <cell r="D2837" t="str">
            <v>USEPA</v>
          </cell>
        </row>
        <row r="2838">
          <cell r="B2838">
            <v>1640</v>
          </cell>
          <cell r="D2838" t="str">
            <v>USEPA</v>
          </cell>
        </row>
        <row r="2839">
          <cell r="B2839">
            <v>1639</v>
          </cell>
          <cell r="D2839" t="str">
            <v>USEPA</v>
          </cell>
        </row>
        <row r="2840">
          <cell r="B2840">
            <v>1638</v>
          </cell>
          <cell r="D2840" t="str">
            <v>USEPA</v>
          </cell>
        </row>
        <row r="2841">
          <cell r="B2841" t="str">
            <v>D3919</v>
          </cell>
          <cell r="D2841" t="str">
            <v>ASTM</v>
          </cell>
        </row>
        <row r="2842">
          <cell r="B2842">
            <v>993.14</v>
          </cell>
          <cell r="D2842" t="str">
            <v>AOAC</v>
          </cell>
        </row>
        <row r="2843">
          <cell r="B2843" t="str">
            <v>M-03</v>
          </cell>
          <cell r="D2843" t="str">
            <v>USDOE/EML</v>
          </cell>
        </row>
        <row r="2844">
          <cell r="B2844" t="str">
            <v>PMD-TLL</v>
          </cell>
          <cell r="D2844" t="str">
            <v>USEPA</v>
          </cell>
        </row>
        <row r="2845">
          <cell r="B2845" t="str">
            <v>PMD-TQA</v>
          </cell>
          <cell r="D2845" t="str">
            <v>USEPA</v>
          </cell>
        </row>
        <row r="2846">
          <cell r="B2846">
            <v>4670</v>
          </cell>
          <cell r="D2846" t="str">
            <v>USEPA</v>
          </cell>
        </row>
        <row r="2847">
          <cell r="B2847">
            <v>619</v>
          </cell>
          <cell r="D2847" t="str">
            <v>USEPA</v>
          </cell>
        </row>
        <row r="2848">
          <cell r="B2848" t="str">
            <v>PMD-TBU</v>
          </cell>
          <cell r="D2848" t="str">
            <v>USEPA</v>
          </cell>
        </row>
        <row r="2849">
          <cell r="B2849">
            <v>5034</v>
          </cell>
          <cell r="D2849" t="str">
            <v>NIOSH</v>
          </cell>
        </row>
        <row r="2850">
          <cell r="B2850" t="str">
            <v>PMD-TRC(GC2)</v>
          </cell>
          <cell r="D2850" t="str">
            <v>USEPA</v>
          </cell>
        </row>
        <row r="2851">
          <cell r="B2851" t="str">
            <v>PMD-TRC(GC1)</v>
          </cell>
          <cell r="D2851" t="str">
            <v>USEPA</v>
          </cell>
        </row>
        <row r="2852">
          <cell r="B2852" t="str">
            <v>PMD-TRC(LC)</v>
          </cell>
          <cell r="D2852" t="str">
            <v>USEPA</v>
          </cell>
        </row>
        <row r="2853">
          <cell r="B2853" t="str">
            <v>PMD-TRC(IR)</v>
          </cell>
          <cell r="D2853" t="str">
            <v>USEPA</v>
          </cell>
        </row>
        <row r="2854">
          <cell r="B2854">
            <v>1022</v>
          </cell>
          <cell r="D2854" t="str">
            <v>NIOSH</v>
          </cell>
        </row>
        <row r="2855">
          <cell r="B2855">
            <v>3701</v>
          </cell>
          <cell r="D2855" t="str">
            <v>NIOSH</v>
          </cell>
        </row>
        <row r="2856">
          <cell r="B2856" t="str">
            <v>PMD-TPR</v>
          </cell>
          <cell r="D2856" t="str">
            <v>USEPA</v>
          </cell>
        </row>
        <row r="2857">
          <cell r="B2857" t="str">
            <v>PMD-WTY</v>
          </cell>
          <cell r="D2857" t="str">
            <v>USEPA</v>
          </cell>
        </row>
        <row r="2858">
          <cell r="B2858" t="str">
            <v>PMD-TFM</v>
          </cell>
          <cell r="D2858" t="str">
            <v>USEPA</v>
          </cell>
        </row>
        <row r="2859">
          <cell r="B2859">
            <v>1017</v>
          </cell>
          <cell r="D2859" t="str">
            <v>NIOSH</v>
          </cell>
        </row>
        <row r="2860">
          <cell r="B2860" t="str">
            <v>PMD-TSU</v>
          </cell>
          <cell r="D2860" t="str">
            <v>USEPA</v>
          </cell>
        </row>
        <row r="2861">
          <cell r="B2861" t="str">
            <v>PMD-ACG(LC2)</v>
          </cell>
          <cell r="D2861" t="str">
            <v>USEPA</v>
          </cell>
        </row>
        <row r="2862">
          <cell r="B2862" t="str">
            <v>5710-B</v>
          </cell>
          <cell r="D2862" t="str">
            <v>APHA</v>
          </cell>
        </row>
        <row r="2863">
          <cell r="B2863" t="str">
            <v>5710-C</v>
          </cell>
          <cell r="D2863" t="str">
            <v>APHA</v>
          </cell>
        </row>
        <row r="2864">
          <cell r="B2864" t="str">
            <v>5710-D</v>
          </cell>
          <cell r="D2864" t="str">
            <v>APHA</v>
          </cell>
        </row>
        <row r="2865">
          <cell r="B2865" t="str">
            <v>PART_2</v>
          </cell>
          <cell r="D2865" t="str">
            <v>USEPA</v>
          </cell>
        </row>
        <row r="2866">
          <cell r="B2866" t="str">
            <v>6232-B</v>
          </cell>
          <cell r="D2866" t="str">
            <v>APHA</v>
          </cell>
        </row>
        <row r="2867">
          <cell r="B2867" t="str">
            <v>6232-D</v>
          </cell>
          <cell r="D2867" t="str">
            <v>APHA</v>
          </cell>
        </row>
        <row r="2868">
          <cell r="B2868" t="str">
            <v>6232-C</v>
          </cell>
          <cell r="D2868" t="str">
            <v>APHA</v>
          </cell>
        </row>
        <row r="2869">
          <cell r="B2869" t="str">
            <v>PART_1</v>
          </cell>
          <cell r="D2869" t="str">
            <v>USEPA</v>
          </cell>
        </row>
        <row r="2870">
          <cell r="B2870">
            <v>5036</v>
          </cell>
          <cell r="D2870" t="str">
            <v>NIOSH</v>
          </cell>
        </row>
        <row r="2871">
          <cell r="B2871">
            <v>5037</v>
          </cell>
          <cell r="D2871" t="str">
            <v>NIOSH</v>
          </cell>
        </row>
        <row r="2872">
          <cell r="B2872">
            <v>5038</v>
          </cell>
          <cell r="D2872" t="str">
            <v>NIOSH</v>
          </cell>
        </row>
        <row r="2873">
          <cell r="B2873" t="str">
            <v>R1172</v>
          </cell>
          <cell r="D2873" t="str">
            <v>USDOI/USGS</v>
          </cell>
        </row>
        <row r="2874">
          <cell r="B2874" t="str">
            <v>R1174</v>
          </cell>
          <cell r="D2874" t="str">
            <v>USDOI/USGS</v>
          </cell>
        </row>
        <row r="2875">
          <cell r="B2875" t="str">
            <v>R1171</v>
          </cell>
          <cell r="D2875" t="str">
            <v>USDOI/USGS</v>
          </cell>
        </row>
        <row r="2876">
          <cell r="B2876" t="str">
            <v>R1173</v>
          </cell>
          <cell r="D2876" t="str">
            <v>USDOI/USGS</v>
          </cell>
        </row>
        <row r="2877">
          <cell r="B2877" t="str">
            <v>RP580</v>
          </cell>
          <cell r="D2877" t="str">
            <v>USDOE/ASD</v>
          </cell>
        </row>
        <row r="2878">
          <cell r="B2878" t="str">
            <v>D3442</v>
          </cell>
          <cell r="D2878" t="str">
            <v>ASTM</v>
          </cell>
        </row>
        <row r="2879">
          <cell r="B2879" t="str">
            <v>0010(BT)</v>
          </cell>
          <cell r="D2879" t="str">
            <v>USEPA</v>
          </cell>
        </row>
        <row r="2880">
          <cell r="B2880">
            <v>906</v>
          </cell>
          <cell r="D2880" t="str">
            <v>USEPA</v>
          </cell>
        </row>
        <row r="2881">
          <cell r="B2881" t="str">
            <v>D4107</v>
          </cell>
          <cell r="D2881" t="str">
            <v>ASTM</v>
          </cell>
        </row>
        <row r="2882">
          <cell r="B2882" t="str">
            <v>H-01</v>
          </cell>
          <cell r="D2882" t="str">
            <v>USEPA</v>
          </cell>
        </row>
        <row r="2883">
          <cell r="B2883" t="str">
            <v>0010(W)</v>
          </cell>
          <cell r="D2883" t="str">
            <v>USEPA</v>
          </cell>
        </row>
        <row r="2884">
          <cell r="B2884" t="str">
            <v>3H-01</v>
          </cell>
          <cell r="D2884" t="str">
            <v>USDOE/EML</v>
          </cell>
        </row>
        <row r="2885">
          <cell r="B2885" t="str">
            <v>3H-02</v>
          </cell>
          <cell r="D2885" t="str">
            <v>USDOE/EML</v>
          </cell>
        </row>
        <row r="2886">
          <cell r="B2886">
            <v>969.48</v>
          </cell>
          <cell r="D2886" t="str">
            <v>AOAC</v>
          </cell>
        </row>
        <row r="2887">
          <cell r="B2887" t="str">
            <v>H-02</v>
          </cell>
          <cell r="D2887" t="str">
            <v>USEPA</v>
          </cell>
        </row>
        <row r="2888">
          <cell r="B2888" t="str">
            <v>H-03</v>
          </cell>
          <cell r="D2888" t="str">
            <v>USEPA</v>
          </cell>
        </row>
        <row r="2889">
          <cell r="B2889" t="str">
            <v>7500-3H(B)</v>
          </cell>
          <cell r="D2889" t="str">
            <v>APHA</v>
          </cell>
        </row>
        <row r="2890">
          <cell r="B2890" t="str">
            <v>D2476</v>
          </cell>
          <cell r="D2890" t="str">
            <v>ASTM</v>
          </cell>
        </row>
        <row r="2891">
          <cell r="B2891">
            <v>8440</v>
          </cell>
          <cell r="D2891" t="str">
            <v>USEPA</v>
          </cell>
        </row>
        <row r="2892">
          <cell r="B2892" t="str">
            <v>7074(INSL)</v>
          </cell>
          <cell r="D2892" t="str">
            <v>NIOSH</v>
          </cell>
        </row>
        <row r="2893">
          <cell r="B2893" t="str">
            <v>7074(SOL)</v>
          </cell>
          <cell r="D2893" t="str">
            <v>NIOSH</v>
          </cell>
        </row>
        <row r="2894">
          <cell r="B2894">
            <v>180.1</v>
          </cell>
          <cell r="D2894" t="str">
            <v>USEPA</v>
          </cell>
        </row>
        <row r="2895">
          <cell r="B2895">
            <v>2130</v>
          </cell>
          <cell r="D2895" t="str">
            <v>APHA</v>
          </cell>
        </row>
        <row r="2896">
          <cell r="B2896" t="str">
            <v>D1889</v>
          </cell>
          <cell r="D2896" t="str">
            <v>ASTM</v>
          </cell>
        </row>
        <row r="2897">
          <cell r="B2897">
            <v>1551</v>
          </cell>
          <cell r="D2897" t="str">
            <v>NIOSH</v>
          </cell>
        </row>
        <row r="2898">
          <cell r="B2898" t="str">
            <v>5210-C</v>
          </cell>
          <cell r="D2898" t="str">
            <v>APHA</v>
          </cell>
        </row>
        <row r="2899">
          <cell r="B2899" t="str">
            <v>U-04</v>
          </cell>
          <cell r="D2899" t="str">
            <v>USDOE/EML</v>
          </cell>
        </row>
        <row r="2900">
          <cell r="B2900" t="str">
            <v>R1182</v>
          </cell>
          <cell r="D2900" t="str">
            <v>USDOI/USGS</v>
          </cell>
        </row>
        <row r="2901">
          <cell r="B2901" t="str">
            <v>R1180</v>
          </cell>
          <cell r="D2901" t="str">
            <v>USDOI/USGS</v>
          </cell>
        </row>
        <row r="2902">
          <cell r="B2902" t="str">
            <v>R1181</v>
          </cell>
          <cell r="D2902" t="str">
            <v>USDOI/USGS</v>
          </cell>
        </row>
        <row r="2903">
          <cell r="B2903" t="str">
            <v>D3972</v>
          </cell>
          <cell r="D2903" t="str">
            <v>ASTM</v>
          </cell>
        </row>
        <row r="2904">
          <cell r="B2904" t="str">
            <v>E318</v>
          </cell>
          <cell r="D2904" t="str">
            <v>ASTM</v>
          </cell>
        </row>
        <row r="2905">
          <cell r="B2905">
            <v>908</v>
          </cell>
          <cell r="D2905" t="str">
            <v>USEPA</v>
          </cell>
        </row>
        <row r="2906">
          <cell r="B2906">
            <v>908.1</v>
          </cell>
          <cell r="D2906" t="str">
            <v>USEPA</v>
          </cell>
        </row>
        <row r="2907">
          <cell r="B2907" t="str">
            <v>U-01(ASP)</v>
          </cell>
          <cell r="D2907" t="str">
            <v>USDOE/EML</v>
          </cell>
        </row>
        <row r="2908">
          <cell r="B2908" t="str">
            <v>U-01(F)</v>
          </cell>
          <cell r="D2908" t="str">
            <v>USDOE/EML</v>
          </cell>
        </row>
        <row r="2909">
          <cell r="B2909" t="str">
            <v>D2907(A)</v>
          </cell>
          <cell r="D2909" t="str">
            <v>ASTM</v>
          </cell>
        </row>
        <row r="2910">
          <cell r="B2910" t="str">
            <v>D2907(B)</v>
          </cell>
          <cell r="D2910" t="str">
            <v>ASTM</v>
          </cell>
        </row>
        <row r="2911">
          <cell r="B2911" t="str">
            <v>7500-U-B</v>
          </cell>
          <cell r="D2911" t="str">
            <v>APHA</v>
          </cell>
        </row>
        <row r="2912">
          <cell r="B2912" t="str">
            <v>7500-U-C</v>
          </cell>
          <cell r="D2912" t="str">
            <v>APHA</v>
          </cell>
        </row>
        <row r="2913">
          <cell r="B2913" t="str">
            <v>D5174</v>
          </cell>
          <cell r="D2913" t="str">
            <v>ASTM</v>
          </cell>
        </row>
        <row r="2914">
          <cell r="B2914" t="str">
            <v>U-01</v>
          </cell>
          <cell r="D2914" t="str">
            <v>USEPA</v>
          </cell>
        </row>
        <row r="2915">
          <cell r="B2915" t="str">
            <v>5910-B</v>
          </cell>
          <cell r="D2915" t="str">
            <v>APHA</v>
          </cell>
        </row>
        <row r="2916">
          <cell r="B2916">
            <v>2536</v>
          </cell>
          <cell r="D2916" t="str">
            <v>NIOSH</v>
          </cell>
        </row>
        <row r="2917">
          <cell r="B2917">
            <v>286.10000000000002</v>
          </cell>
          <cell r="D2917" t="str">
            <v>USEPA</v>
          </cell>
        </row>
        <row r="2918">
          <cell r="B2918" t="str">
            <v>286.1_M</v>
          </cell>
          <cell r="D2918" t="str">
            <v>USEPA</v>
          </cell>
        </row>
        <row r="2919">
          <cell r="B2919">
            <v>7910</v>
          </cell>
          <cell r="D2919" t="str">
            <v>USEPA</v>
          </cell>
        </row>
        <row r="2920">
          <cell r="B2920">
            <v>286.2</v>
          </cell>
          <cell r="D2920" t="str">
            <v>USEPA</v>
          </cell>
        </row>
        <row r="2921">
          <cell r="B2921" t="str">
            <v>286.2_M</v>
          </cell>
          <cell r="D2921" t="str">
            <v>USEPA</v>
          </cell>
        </row>
        <row r="2922">
          <cell r="B2922">
            <v>7911</v>
          </cell>
          <cell r="D2922" t="str">
            <v>USEPA</v>
          </cell>
        </row>
        <row r="2923">
          <cell r="B2923" t="str">
            <v>I1880</v>
          </cell>
          <cell r="D2923" t="str">
            <v>USDOI/USGS</v>
          </cell>
        </row>
        <row r="2924">
          <cell r="B2924" t="str">
            <v>I2880</v>
          </cell>
          <cell r="D2924" t="str">
            <v>USDOI/USGS</v>
          </cell>
        </row>
        <row r="2925">
          <cell r="B2925" t="str">
            <v>3500-V-B</v>
          </cell>
          <cell r="D2925" t="str">
            <v>APHA</v>
          </cell>
        </row>
        <row r="2926">
          <cell r="B2926" t="str">
            <v>D3373</v>
          </cell>
          <cell r="D2926" t="str">
            <v>ASTM</v>
          </cell>
        </row>
        <row r="2927">
          <cell r="B2927" t="str">
            <v>3500-V-C</v>
          </cell>
          <cell r="D2927" t="str">
            <v>APHA</v>
          </cell>
        </row>
        <row r="2928">
          <cell r="B2928" t="str">
            <v>3500-V-D</v>
          </cell>
          <cell r="D2928" t="str">
            <v>APHA</v>
          </cell>
        </row>
        <row r="2929">
          <cell r="B2929">
            <v>7504</v>
          </cell>
          <cell r="D2929" t="str">
            <v>NIOSH</v>
          </cell>
        </row>
        <row r="2930">
          <cell r="B2930" t="str">
            <v>25E</v>
          </cell>
          <cell r="D2930" t="str">
            <v>USEPA</v>
          </cell>
        </row>
        <row r="2931">
          <cell r="B2931" t="str">
            <v>D5089</v>
          </cell>
          <cell r="D2931" t="str">
            <v>ASTM</v>
          </cell>
        </row>
        <row r="2932">
          <cell r="B2932" t="str">
            <v>PMD-VER(LC)</v>
          </cell>
          <cell r="D2932" t="str">
            <v>USEPA</v>
          </cell>
        </row>
        <row r="2933">
          <cell r="B2933" t="str">
            <v>PMD-VER(IR)</v>
          </cell>
          <cell r="D2933" t="str">
            <v>USEPA</v>
          </cell>
        </row>
        <row r="2934">
          <cell r="B2934">
            <v>988.2</v>
          </cell>
          <cell r="D2934" t="str">
            <v>AOAC</v>
          </cell>
        </row>
        <row r="2935">
          <cell r="B2935">
            <v>1453</v>
          </cell>
          <cell r="D2935" t="str">
            <v>NIOSH</v>
          </cell>
        </row>
        <row r="2936">
          <cell r="B2936">
            <v>1009</v>
          </cell>
          <cell r="D2936" t="str">
            <v>NIOSH</v>
          </cell>
        </row>
        <row r="2937">
          <cell r="B2937" t="str">
            <v>1AP77-A</v>
          </cell>
          <cell r="D2937" t="str">
            <v>ENV/CANADA</v>
          </cell>
        </row>
        <row r="2938">
          <cell r="B2938" t="str">
            <v>107A</v>
          </cell>
          <cell r="D2938" t="str">
            <v>USEPA</v>
          </cell>
        </row>
        <row r="2939">
          <cell r="B2939">
            <v>107</v>
          </cell>
          <cell r="D2939" t="str">
            <v>USEPA</v>
          </cell>
        </row>
        <row r="2940">
          <cell r="B2940">
            <v>1007</v>
          </cell>
          <cell r="D2940" t="str">
            <v>NIOSH</v>
          </cell>
        </row>
        <row r="2941">
          <cell r="B2941" t="str">
            <v>D4766</v>
          </cell>
          <cell r="D2941" t="str">
            <v>ASTM</v>
          </cell>
        </row>
        <row r="2942">
          <cell r="B2942">
            <v>106</v>
          </cell>
          <cell r="D2942" t="str">
            <v>USEPA</v>
          </cell>
        </row>
        <row r="2943">
          <cell r="B2943">
            <v>1015</v>
          </cell>
          <cell r="D2943" t="str">
            <v>NIOSH</v>
          </cell>
        </row>
        <row r="2944">
          <cell r="B2944">
            <v>975.56</v>
          </cell>
          <cell r="D2944" t="str">
            <v>AOAC</v>
          </cell>
        </row>
        <row r="2945">
          <cell r="B2945" t="str">
            <v>OP020R</v>
          </cell>
          <cell r="D2945" t="str">
            <v>USDOE/ASD</v>
          </cell>
        </row>
        <row r="2946">
          <cell r="B2946" t="str">
            <v>OP010R</v>
          </cell>
          <cell r="D2946" t="str">
            <v>USDOE/ASD</v>
          </cell>
        </row>
        <row r="2947">
          <cell r="B2947">
            <v>5021</v>
          </cell>
          <cell r="D2947" t="str">
            <v>USEPA</v>
          </cell>
        </row>
        <row r="2948">
          <cell r="B2948" t="str">
            <v>5021A</v>
          </cell>
          <cell r="D2948" t="str">
            <v>ASTM</v>
          </cell>
        </row>
        <row r="2949">
          <cell r="B2949">
            <v>1671</v>
          </cell>
          <cell r="D2949" t="str">
            <v>USEPA</v>
          </cell>
        </row>
        <row r="2950">
          <cell r="B2950" t="str">
            <v>OA-002-1</v>
          </cell>
          <cell r="D2950" t="str">
            <v>USEPA</v>
          </cell>
        </row>
        <row r="2951">
          <cell r="B2951">
            <v>1666</v>
          </cell>
          <cell r="D2951" t="str">
            <v>USEPA</v>
          </cell>
        </row>
        <row r="2952">
          <cell r="B2952" t="str">
            <v>VA-008-1</v>
          </cell>
          <cell r="D2952" t="str">
            <v>USEPA</v>
          </cell>
        </row>
        <row r="2953">
          <cell r="B2953" t="str">
            <v>VA-001-1</v>
          </cell>
          <cell r="D2953" t="str">
            <v>USEPA</v>
          </cell>
        </row>
        <row r="2954">
          <cell r="B2954" t="str">
            <v>VA-003-1</v>
          </cell>
          <cell r="D2954" t="str">
            <v>USEPA</v>
          </cell>
        </row>
        <row r="2955">
          <cell r="B2955" t="str">
            <v>VA-005-1</v>
          </cell>
          <cell r="D2955" t="str">
            <v>USEPA</v>
          </cell>
        </row>
        <row r="2956">
          <cell r="B2956" t="str">
            <v>VG-007-1</v>
          </cell>
          <cell r="D2956" t="str">
            <v>USEPA</v>
          </cell>
        </row>
        <row r="2957">
          <cell r="B2957" t="str">
            <v>VA-007-1</v>
          </cell>
          <cell r="D2957" t="str">
            <v>USEPA</v>
          </cell>
        </row>
        <row r="2958">
          <cell r="B2958" t="str">
            <v>VA-006-1</v>
          </cell>
          <cell r="D2958" t="str">
            <v>USEPA</v>
          </cell>
        </row>
        <row r="2959">
          <cell r="B2959" t="str">
            <v>VG-011-1</v>
          </cell>
          <cell r="D2959" t="str">
            <v>USEPA</v>
          </cell>
        </row>
        <row r="2960">
          <cell r="B2960" t="str">
            <v>SA011</v>
          </cell>
          <cell r="D2960" t="str">
            <v>USDOE/ASD</v>
          </cell>
        </row>
        <row r="2961">
          <cell r="B2961" t="str">
            <v>SA010</v>
          </cell>
          <cell r="D2961" t="str">
            <v>USDOE/ASD</v>
          </cell>
        </row>
        <row r="2962">
          <cell r="B2962" t="str">
            <v>VS-002-1</v>
          </cell>
          <cell r="D2962" t="str">
            <v>USEPA</v>
          </cell>
        </row>
        <row r="2963">
          <cell r="B2963" t="str">
            <v>VS-003-1</v>
          </cell>
          <cell r="D2963" t="str">
            <v>USEPA</v>
          </cell>
        </row>
        <row r="2964">
          <cell r="B2964" t="str">
            <v>VS-004-1</v>
          </cell>
          <cell r="D2964" t="str">
            <v>USEPA</v>
          </cell>
        </row>
        <row r="2965">
          <cell r="B2965" t="str">
            <v>VS-005-1</v>
          </cell>
          <cell r="D2965" t="str">
            <v>USEPA</v>
          </cell>
        </row>
        <row r="2966">
          <cell r="B2966" t="str">
            <v>VS-001-1</v>
          </cell>
          <cell r="D2966" t="str">
            <v>USEPA</v>
          </cell>
        </row>
        <row r="2967">
          <cell r="B2967" t="str">
            <v>VG-001-1</v>
          </cell>
          <cell r="D2967" t="str">
            <v>USEPA</v>
          </cell>
        </row>
        <row r="2968">
          <cell r="B2968" t="str">
            <v>VG-009-1</v>
          </cell>
          <cell r="D2968" t="str">
            <v>USEPA</v>
          </cell>
        </row>
        <row r="2969">
          <cell r="B2969" t="str">
            <v>VG-008-1</v>
          </cell>
          <cell r="D2969" t="str">
            <v>USEPA</v>
          </cell>
        </row>
        <row r="2970">
          <cell r="B2970" t="str">
            <v>VG-010-1(ECD)</v>
          </cell>
          <cell r="D2970" t="str">
            <v>USEPA</v>
          </cell>
        </row>
        <row r="2971">
          <cell r="B2971" t="str">
            <v>VG-010-1(PID)</v>
          </cell>
          <cell r="D2971" t="str">
            <v>USEPA</v>
          </cell>
        </row>
        <row r="2972">
          <cell r="B2972" t="str">
            <v>VG-006-1</v>
          </cell>
          <cell r="D2972" t="str">
            <v>USEPA</v>
          </cell>
        </row>
        <row r="2973">
          <cell r="B2973" t="str">
            <v>VW-002-1</v>
          </cell>
          <cell r="D2973" t="str">
            <v>USEPA</v>
          </cell>
        </row>
        <row r="2974">
          <cell r="B2974" t="str">
            <v>VW-003-1</v>
          </cell>
          <cell r="D2974" t="str">
            <v>USEPA</v>
          </cell>
        </row>
        <row r="2975">
          <cell r="B2975" t="str">
            <v>VW-005-1</v>
          </cell>
          <cell r="D2975" t="str">
            <v>USEPA</v>
          </cell>
        </row>
        <row r="2976">
          <cell r="B2976" t="str">
            <v>VW-006-1</v>
          </cell>
          <cell r="D2976" t="str">
            <v>USEPA</v>
          </cell>
        </row>
        <row r="2977">
          <cell r="B2977" t="str">
            <v>VW-007-1</v>
          </cell>
          <cell r="D2977" t="str">
            <v>USEPA</v>
          </cell>
        </row>
        <row r="2978">
          <cell r="B2978" t="str">
            <v>VW-004-1</v>
          </cell>
          <cell r="D2978" t="str">
            <v>USEPA</v>
          </cell>
        </row>
        <row r="2979">
          <cell r="B2979" t="str">
            <v>VW-001-1</v>
          </cell>
          <cell r="D2979" t="str">
            <v>USEPA</v>
          </cell>
        </row>
        <row r="2980">
          <cell r="B2980" t="str">
            <v>VW-008-1</v>
          </cell>
          <cell r="D2980" t="str">
            <v>USEPA</v>
          </cell>
        </row>
        <row r="2981">
          <cell r="B2981" t="str">
            <v>VW-014-1</v>
          </cell>
          <cell r="D2981" t="str">
            <v>USEPA</v>
          </cell>
        </row>
        <row r="2982">
          <cell r="B2982" t="str">
            <v>VW-013-1</v>
          </cell>
          <cell r="D2982" t="str">
            <v>USEPA</v>
          </cell>
        </row>
        <row r="2983">
          <cell r="B2983" t="str">
            <v>VW-010-1(S)</v>
          </cell>
          <cell r="D2983" t="str">
            <v>USEPA</v>
          </cell>
        </row>
        <row r="2984">
          <cell r="B2984" t="str">
            <v>VW-010-1(W)</v>
          </cell>
          <cell r="D2984" t="str">
            <v>USEPA</v>
          </cell>
        </row>
        <row r="2985">
          <cell r="B2985" t="str">
            <v>VS-006-1</v>
          </cell>
          <cell r="D2985" t="str">
            <v>USEPA</v>
          </cell>
        </row>
        <row r="2986">
          <cell r="B2986" t="str">
            <v>VW-011-1</v>
          </cell>
          <cell r="D2986" t="str">
            <v>USEPA</v>
          </cell>
        </row>
        <row r="2987">
          <cell r="B2987" t="str">
            <v>VW-012-1</v>
          </cell>
          <cell r="D2987" t="str">
            <v>USEPA</v>
          </cell>
        </row>
        <row r="2988">
          <cell r="B2988" t="str">
            <v>D3695</v>
          </cell>
          <cell r="D2988" t="str">
            <v>ASTM</v>
          </cell>
        </row>
        <row r="2989">
          <cell r="B2989" t="str">
            <v>D4983</v>
          </cell>
          <cell r="D2989" t="str">
            <v>ASTM</v>
          </cell>
        </row>
        <row r="2990">
          <cell r="B2990" t="str">
            <v>6220-B</v>
          </cell>
          <cell r="D2990" t="str">
            <v>APHA</v>
          </cell>
        </row>
        <row r="2991">
          <cell r="B2991" t="str">
            <v>6220-C</v>
          </cell>
          <cell r="D2991" t="str">
            <v>APHA</v>
          </cell>
        </row>
        <row r="2992">
          <cell r="B2992" t="str">
            <v>6220-D</v>
          </cell>
          <cell r="D2992" t="str">
            <v>APHA</v>
          </cell>
        </row>
        <row r="2993">
          <cell r="B2993" t="str">
            <v>6220-E</v>
          </cell>
          <cell r="D2993" t="str">
            <v>APHA</v>
          </cell>
        </row>
        <row r="2994">
          <cell r="B2994">
            <v>503.1</v>
          </cell>
          <cell r="D2994" t="str">
            <v>USEPA</v>
          </cell>
        </row>
        <row r="2995">
          <cell r="B2995" t="str">
            <v>6230-B</v>
          </cell>
          <cell r="D2995" t="str">
            <v>APHA</v>
          </cell>
        </row>
        <row r="2996">
          <cell r="B2996" t="str">
            <v>6230-C</v>
          </cell>
          <cell r="D2996" t="str">
            <v>APHA</v>
          </cell>
        </row>
        <row r="2997">
          <cell r="B2997" t="str">
            <v>6230-D</v>
          </cell>
          <cell r="D2997" t="str">
            <v>APHA</v>
          </cell>
        </row>
        <row r="2998">
          <cell r="B2998" t="str">
            <v>6230-E</v>
          </cell>
          <cell r="D2998" t="str">
            <v>APHA</v>
          </cell>
        </row>
        <row r="2999">
          <cell r="B2999">
            <v>502.1</v>
          </cell>
          <cell r="D2999" t="str">
            <v>USEPA</v>
          </cell>
        </row>
        <row r="3000">
          <cell r="B3000">
            <v>8164</v>
          </cell>
          <cell r="D3000" t="str">
            <v>HACH</v>
          </cell>
        </row>
        <row r="3001">
          <cell r="B3001" t="str">
            <v>TO-1</v>
          </cell>
          <cell r="D3001" t="str">
            <v>USEPA</v>
          </cell>
        </row>
        <row r="3002">
          <cell r="B3002" t="str">
            <v>TO-3</v>
          </cell>
          <cell r="D3002" t="str">
            <v>USEPA</v>
          </cell>
        </row>
      </sheetData>
      <sheetData sheetId="9">
        <row r="4">
          <cell r="B4" t="str">
            <v>#/100 gal</v>
          </cell>
        </row>
        <row r="5">
          <cell r="B5" t="str">
            <v>#/100ml</v>
          </cell>
        </row>
        <row r="6">
          <cell r="B6" t="str">
            <v>#/500 ml</v>
          </cell>
        </row>
        <row r="7">
          <cell r="B7" t="str">
            <v>#/acre</v>
          </cell>
        </row>
        <row r="8">
          <cell r="B8" t="str">
            <v>#/cm2</v>
          </cell>
        </row>
        <row r="9">
          <cell r="B9" t="str">
            <v>#/cm3</v>
          </cell>
        </row>
        <row r="10">
          <cell r="B10" t="str">
            <v>#/dl</v>
          </cell>
        </row>
        <row r="11">
          <cell r="B11" t="str">
            <v>#/ft2</v>
          </cell>
        </row>
        <row r="12">
          <cell r="B12" t="str">
            <v>#/ha</v>
          </cell>
        </row>
        <row r="13">
          <cell r="B13" t="str">
            <v>#/in2</v>
          </cell>
        </row>
        <row r="14">
          <cell r="B14" t="str">
            <v>#/km2</v>
          </cell>
        </row>
        <row r="15">
          <cell r="B15" t="str">
            <v>#/l</v>
          </cell>
        </row>
        <row r="16">
          <cell r="B16" t="str">
            <v>#/m2</v>
          </cell>
        </row>
        <row r="17">
          <cell r="B17" t="str">
            <v>#/m3</v>
          </cell>
        </row>
        <row r="18">
          <cell r="B18" t="str">
            <v>#/mi2</v>
          </cell>
        </row>
        <row r="19">
          <cell r="B19" t="str">
            <v>#/ml</v>
          </cell>
        </row>
        <row r="20">
          <cell r="B20" t="str">
            <v>#/yd2</v>
          </cell>
        </row>
        <row r="21">
          <cell r="B21" t="str">
            <v>%</v>
          </cell>
        </row>
        <row r="22">
          <cell r="B22" t="str">
            <v>% by vol</v>
          </cell>
        </row>
        <row r="23">
          <cell r="B23" t="str">
            <v>% by wt</v>
          </cell>
        </row>
        <row r="24">
          <cell r="B24" t="str">
            <v>% CaCO3</v>
          </cell>
        </row>
        <row r="25">
          <cell r="B25" t="str">
            <v>% Cover</v>
          </cell>
        </row>
        <row r="26">
          <cell r="B26" t="str">
            <v>% sediment</v>
          </cell>
        </row>
        <row r="27">
          <cell r="B27" t="str">
            <v>0/00</v>
          </cell>
        </row>
        <row r="28">
          <cell r="B28" t="str">
            <v>ac</v>
          </cell>
        </row>
        <row r="29">
          <cell r="B29" t="str">
            <v>ac-ft</v>
          </cell>
        </row>
        <row r="30">
          <cell r="B30" t="str">
            <v>ADMI value</v>
          </cell>
        </row>
        <row r="31">
          <cell r="B31" t="str">
            <v>amps</v>
          </cell>
        </row>
        <row r="32">
          <cell r="B32" t="str">
            <v>Angst</v>
          </cell>
        </row>
        <row r="33">
          <cell r="B33" t="str">
            <v>atm</v>
          </cell>
        </row>
        <row r="34">
          <cell r="B34" t="str">
            <v>AU</v>
          </cell>
        </row>
        <row r="35">
          <cell r="B35" t="str">
            <v>beaufort</v>
          </cell>
        </row>
        <row r="36">
          <cell r="B36" t="str">
            <v>BTU</v>
          </cell>
        </row>
        <row r="37">
          <cell r="B37" t="str">
            <v>BU</v>
          </cell>
        </row>
        <row r="38">
          <cell r="B38" t="str">
            <v>cal</v>
          </cell>
        </row>
        <row r="39">
          <cell r="B39" t="str">
            <v>cfm</v>
          </cell>
        </row>
        <row r="40">
          <cell r="B40" t="str">
            <v>cfs</v>
          </cell>
        </row>
        <row r="41">
          <cell r="B41" t="str">
            <v>CFU</v>
          </cell>
        </row>
        <row r="42">
          <cell r="B42" t="str">
            <v>cfu/100g</v>
          </cell>
        </row>
        <row r="43">
          <cell r="B43" t="str">
            <v>cfu/100ml</v>
          </cell>
        </row>
        <row r="44">
          <cell r="B44" t="str">
            <v>cfu/10ml</v>
          </cell>
        </row>
        <row r="45">
          <cell r="B45" t="str">
            <v>cm</v>
          </cell>
        </row>
        <row r="46">
          <cell r="B46" t="str">
            <v>cm/sec</v>
          </cell>
        </row>
        <row r="47">
          <cell r="B47" t="str">
            <v>cm2</v>
          </cell>
        </row>
        <row r="48">
          <cell r="B48" t="str">
            <v>cm3</v>
          </cell>
        </row>
        <row r="49">
          <cell r="B49" t="str">
            <v>cm3/hr</v>
          </cell>
        </row>
        <row r="50">
          <cell r="B50" t="str">
            <v>cm3/l</v>
          </cell>
        </row>
        <row r="51">
          <cell r="B51" t="str">
            <v>cm3/min</v>
          </cell>
        </row>
        <row r="52">
          <cell r="B52" t="str">
            <v>cm3/sec</v>
          </cell>
        </row>
        <row r="53">
          <cell r="B53" t="str">
            <v>count</v>
          </cell>
        </row>
        <row r="54">
          <cell r="B54" t="str">
            <v>d/h/m/s</v>
          </cell>
        </row>
        <row r="55">
          <cell r="B55" t="str">
            <v>days</v>
          </cell>
        </row>
        <row r="56">
          <cell r="B56" t="str">
            <v>Deg</v>
          </cell>
        </row>
        <row r="57">
          <cell r="B57" t="str">
            <v>deg C</v>
          </cell>
        </row>
        <row r="58">
          <cell r="B58" t="str">
            <v>deg F</v>
          </cell>
        </row>
        <row r="59">
          <cell r="B59" t="str">
            <v>deg K</v>
          </cell>
        </row>
        <row r="60">
          <cell r="B60" t="str">
            <v>dl</v>
          </cell>
        </row>
        <row r="61">
          <cell r="B61" t="str">
            <v>dm</v>
          </cell>
        </row>
        <row r="62">
          <cell r="B62" t="str">
            <v>dm2</v>
          </cell>
        </row>
        <row r="63">
          <cell r="B63" t="str">
            <v>dpm/g</v>
          </cell>
        </row>
        <row r="64">
          <cell r="B64" t="str">
            <v>drips/min</v>
          </cell>
        </row>
        <row r="65">
          <cell r="B65" t="str">
            <v>drops</v>
          </cell>
        </row>
        <row r="66">
          <cell r="B66" t="str">
            <v>eq/L</v>
          </cell>
        </row>
        <row r="67">
          <cell r="B67" t="str">
            <v>FAU</v>
          </cell>
        </row>
        <row r="68">
          <cell r="B68" t="str">
            <v>FBU</v>
          </cell>
        </row>
        <row r="69">
          <cell r="B69" t="str">
            <v>fc/ft2</v>
          </cell>
        </row>
        <row r="70">
          <cell r="B70" t="str">
            <v>fibers/l</v>
          </cell>
        </row>
        <row r="71">
          <cell r="B71" t="str">
            <v>FNMU</v>
          </cell>
        </row>
        <row r="72">
          <cell r="B72" t="str">
            <v>FNRU</v>
          </cell>
        </row>
        <row r="73">
          <cell r="B73" t="str">
            <v>FNU</v>
          </cell>
        </row>
        <row r="74">
          <cell r="B74" t="str">
            <v>fraction</v>
          </cell>
        </row>
        <row r="75">
          <cell r="B75" t="str">
            <v>ft</v>
          </cell>
        </row>
        <row r="76">
          <cell r="B76" t="str">
            <v>ft-candles</v>
          </cell>
        </row>
        <row r="77">
          <cell r="B77" t="str">
            <v>ft-lbs</v>
          </cell>
        </row>
        <row r="78">
          <cell r="B78" t="str">
            <v>ft/day</v>
          </cell>
        </row>
        <row r="79">
          <cell r="B79" t="str">
            <v>ft/min</v>
          </cell>
        </row>
        <row r="80">
          <cell r="B80" t="str">
            <v>ft/sec</v>
          </cell>
        </row>
        <row r="81">
          <cell r="B81" t="str">
            <v>ft2</v>
          </cell>
        </row>
        <row r="82">
          <cell r="B82" t="str">
            <v>ft3</v>
          </cell>
        </row>
        <row r="83">
          <cell r="B83" t="str">
            <v>ft3/day</v>
          </cell>
        </row>
        <row r="84">
          <cell r="B84" t="str">
            <v>ft3/sec</v>
          </cell>
        </row>
        <row r="85">
          <cell r="B85" t="str">
            <v>FTU</v>
          </cell>
        </row>
        <row r="86">
          <cell r="B86" t="str">
            <v>g</v>
          </cell>
        </row>
        <row r="87">
          <cell r="B87" t="str">
            <v>g/cm2</v>
          </cell>
        </row>
        <row r="88">
          <cell r="B88" t="str">
            <v>g/cm3</v>
          </cell>
        </row>
        <row r="89">
          <cell r="B89" t="str">
            <v>g/day</v>
          </cell>
        </row>
        <row r="90">
          <cell r="B90" t="str">
            <v>g/hr</v>
          </cell>
        </row>
        <row r="91">
          <cell r="B91" t="str">
            <v>g/kg</v>
          </cell>
        </row>
        <row r="92">
          <cell r="B92" t="str">
            <v>g/l</v>
          </cell>
        </row>
        <row r="93">
          <cell r="B93" t="str">
            <v>g/m2</v>
          </cell>
        </row>
        <row r="94">
          <cell r="B94" t="str">
            <v>g/m2/day</v>
          </cell>
        </row>
        <row r="95">
          <cell r="B95" t="str">
            <v>g/m2/hr</v>
          </cell>
        </row>
        <row r="96">
          <cell r="B96" t="str">
            <v>g/m3</v>
          </cell>
        </row>
        <row r="97">
          <cell r="B97" t="str">
            <v>g/m3/day</v>
          </cell>
        </row>
        <row r="98">
          <cell r="B98" t="str">
            <v>g/m3/hr</v>
          </cell>
        </row>
        <row r="99">
          <cell r="B99" t="str">
            <v>g/min</v>
          </cell>
        </row>
        <row r="100">
          <cell r="B100" t="str">
            <v>g/ml</v>
          </cell>
        </row>
        <row r="101">
          <cell r="B101" t="str">
            <v>g/sec</v>
          </cell>
        </row>
        <row r="102">
          <cell r="B102" t="str">
            <v>gal</v>
          </cell>
        </row>
        <row r="103">
          <cell r="B103" t="str">
            <v>gal/day</v>
          </cell>
        </row>
        <row r="104">
          <cell r="B104" t="str">
            <v>gal/hr</v>
          </cell>
        </row>
        <row r="105">
          <cell r="B105" t="str">
            <v>gal/min</v>
          </cell>
        </row>
        <row r="106">
          <cell r="B106" t="str">
            <v>gal/sec</v>
          </cell>
        </row>
        <row r="107">
          <cell r="B107" t="str">
            <v>gpg</v>
          </cell>
        </row>
        <row r="108">
          <cell r="B108" t="str">
            <v>gpm/ft</v>
          </cell>
        </row>
        <row r="109">
          <cell r="B109" t="str">
            <v>ha</v>
          </cell>
        </row>
        <row r="110">
          <cell r="B110" t="str">
            <v>hours</v>
          </cell>
        </row>
        <row r="111">
          <cell r="B111" t="str">
            <v>hp</v>
          </cell>
        </row>
        <row r="112">
          <cell r="B112" t="str">
            <v>Imp gal</v>
          </cell>
        </row>
        <row r="113">
          <cell r="B113" t="str">
            <v>in</v>
          </cell>
        </row>
        <row r="114">
          <cell r="B114" t="str">
            <v>in/day</v>
          </cell>
        </row>
        <row r="115">
          <cell r="B115" t="str">
            <v>in2</v>
          </cell>
        </row>
        <row r="116">
          <cell r="B116" t="str">
            <v>in3</v>
          </cell>
        </row>
        <row r="117">
          <cell r="B117" t="str">
            <v>inH2O</v>
          </cell>
        </row>
        <row r="118">
          <cell r="B118" t="str">
            <v>inHg</v>
          </cell>
        </row>
        <row r="119">
          <cell r="B119" t="str">
            <v>JCU</v>
          </cell>
        </row>
        <row r="120">
          <cell r="B120" t="str">
            <v>Joules</v>
          </cell>
        </row>
        <row r="121">
          <cell r="B121" t="str">
            <v>JTU</v>
          </cell>
        </row>
        <row r="122">
          <cell r="B122" t="str">
            <v>kcal</v>
          </cell>
        </row>
        <row r="123">
          <cell r="B123" t="str">
            <v>kg</v>
          </cell>
        </row>
        <row r="124">
          <cell r="B124" t="str">
            <v>kg/m2</v>
          </cell>
        </row>
        <row r="125">
          <cell r="B125" t="str">
            <v>kg/m3</v>
          </cell>
        </row>
        <row r="126">
          <cell r="B126" t="str">
            <v>kg/t CaCO3</v>
          </cell>
        </row>
        <row r="127">
          <cell r="B127" t="str">
            <v>km</v>
          </cell>
        </row>
        <row r="128">
          <cell r="B128" t="str">
            <v>km/hr</v>
          </cell>
        </row>
        <row r="129">
          <cell r="B129" t="str">
            <v>km/sec</v>
          </cell>
        </row>
        <row r="130">
          <cell r="B130" t="str">
            <v>km2</v>
          </cell>
        </row>
        <row r="131">
          <cell r="B131" t="str">
            <v>knots</v>
          </cell>
        </row>
        <row r="132">
          <cell r="B132" t="str">
            <v>kw</v>
          </cell>
        </row>
        <row r="133">
          <cell r="B133" t="str">
            <v>l</v>
          </cell>
        </row>
        <row r="134">
          <cell r="B134" t="str">
            <v>l/day</v>
          </cell>
        </row>
        <row r="135">
          <cell r="B135" t="str">
            <v>l/hr</v>
          </cell>
        </row>
        <row r="136">
          <cell r="B136" t="str">
            <v>l/min</v>
          </cell>
        </row>
        <row r="137">
          <cell r="B137" t="str">
            <v>l/sec</v>
          </cell>
        </row>
        <row r="138">
          <cell r="B138" t="str">
            <v>Langleys</v>
          </cell>
        </row>
        <row r="139">
          <cell r="B139" t="str">
            <v>lb</v>
          </cell>
        </row>
        <row r="140">
          <cell r="B140" t="str">
            <v>lb/acre/yr</v>
          </cell>
        </row>
        <row r="141">
          <cell r="B141" t="str">
            <v>lb/day</v>
          </cell>
        </row>
        <row r="142">
          <cell r="B142" t="str">
            <v>lb/ft3</v>
          </cell>
        </row>
        <row r="143">
          <cell r="B143" t="str">
            <v>lb/hr</v>
          </cell>
        </row>
        <row r="144">
          <cell r="B144" t="str">
            <v>lb/in</v>
          </cell>
        </row>
        <row r="145">
          <cell r="B145" t="str">
            <v>lb/min</v>
          </cell>
        </row>
        <row r="146">
          <cell r="B146" t="str">
            <v>lb/sec</v>
          </cell>
        </row>
        <row r="147">
          <cell r="B147" t="str">
            <v>lm/ft2</v>
          </cell>
        </row>
        <row r="148">
          <cell r="B148" t="str">
            <v>lumens</v>
          </cell>
        </row>
        <row r="149">
          <cell r="B149" t="str">
            <v>m</v>
          </cell>
        </row>
        <row r="150">
          <cell r="B150" t="str">
            <v>m/sec</v>
          </cell>
        </row>
        <row r="151">
          <cell r="B151" t="str">
            <v>m/y</v>
          </cell>
        </row>
        <row r="152">
          <cell r="B152" t="str">
            <v>m2</v>
          </cell>
        </row>
        <row r="153">
          <cell r="B153" t="str">
            <v>m2/km2</v>
          </cell>
        </row>
        <row r="154">
          <cell r="B154" t="str">
            <v>m3</v>
          </cell>
        </row>
        <row r="155">
          <cell r="B155" t="str">
            <v>m3/hr</v>
          </cell>
        </row>
        <row r="156">
          <cell r="B156" t="str">
            <v>m3/min</v>
          </cell>
        </row>
        <row r="157">
          <cell r="B157" t="str">
            <v>m3/sec</v>
          </cell>
        </row>
        <row r="158">
          <cell r="B158" t="str">
            <v>meq/L</v>
          </cell>
        </row>
        <row r="159">
          <cell r="B159" t="str">
            <v>metric ton</v>
          </cell>
        </row>
        <row r="160">
          <cell r="B160" t="str">
            <v>MFL</v>
          </cell>
        </row>
        <row r="161">
          <cell r="B161" t="str">
            <v>mg</v>
          </cell>
        </row>
        <row r="162">
          <cell r="B162" t="str">
            <v>mg/cm2</v>
          </cell>
        </row>
        <row r="163">
          <cell r="B163" t="str">
            <v>mg/cm3</v>
          </cell>
        </row>
        <row r="164">
          <cell r="B164" t="str">
            <v>mg/day</v>
          </cell>
        </row>
        <row r="165">
          <cell r="B165" t="str">
            <v>mg/g</v>
          </cell>
        </row>
        <row r="166">
          <cell r="B166" t="str">
            <v>mg/hr</v>
          </cell>
        </row>
        <row r="167">
          <cell r="B167" t="str">
            <v>mg/kg</v>
          </cell>
        </row>
        <row r="168">
          <cell r="B168" t="str">
            <v>mg/l</v>
          </cell>
        </row>
        <row r="169">
          <cell r="B169" t="str">
            <v>mg/l CaCO3</v>
          </cell>
        </row>
        <row r="170">
          <cell r="B170" t="str">
            <v>mg/m2</v>
          </cell>
        </row>
        <row r="171">
          <cell r="B171" t="str">
            <v>mg/m2/day</v>
          </cell>
        </row>
        <row r="172">
          <cell r="B172" t="str">
            <v>mg/m2/hr</v>
          </cell>
        </row>
        <row r="173">
          <cell r="B173" t="str">
            <v>mg/m3</v>
          </cell>
        </row>
        <row r="174">
          <cell r="B174" t="str">
            <v>mg/m3/day</v>
          </cell>
        </row>
        <row r="175">
          <cell r="B175" t="str">
            <v>mg/m3/hr</v>
          </cell>
        </row>
        <row r="176">
          <cell r="B176" t="str">
            <v>mg/min</v>
          </cell>
        </row>
        <row r="177">
          <cell r="B177" t="str">
            <v>mg/ml</v>
          </cell>
        </row>
        <row r="178">
          <cell r="B178" t="str">
            <v>mg/sec</v>
          </cell>
        </row>
        <row r="179">
          <cell r="B179" t="str">
            <v>mgal/mnth</v>
          </cell>
        </row>
        <row r="180">
          <cell r="B180" t="str">
            <v>mgal/year</v>
          </cell>
        </row>
        <row r="181">
          <cell r="B181" t="str">
            <v>mgd</v>
          </cell>
        </row>
        <row r="182">
          <cell r="B182" t="str">
            <v>mho/cm</v>
          </cell>
        </row>
        <row r="183">
          <cell r="B183" t="str">
            <v>mi</v>
          </cell>
        </row>
        <row r="184">
          <cell r="B184" t="str">
            <v>mi2</v>
          </cell>
        </row>
        <row r="185">
          <cell r="B185" t="str">
            <v>micron</v>
          </cell>
        </row>
        <row r="186">
          <cell r="B186" t="str">
            <v>Min</v>
          </cell>
        </row>
        <row r="187">
          <cell r="B187" t="str">
            <v>minutes</v>
          </cell>
        </row>
        <row r="188">
          <cell r="B188" t="str">
            <v>ml</v>
          </cell>
        </row>
        <row r="189">
          <cell r="B189" t="str">
            <v>ml/l</v>
          </cell>
        </row>
        <row r="190">
          <cell r="B190" t="str">
            <v>mm</v>
          </cell>
        </row>
        <row r="191">
          <cell r="B191" t="str">
            <v>mm2</v>
          </cell>
        </row>
        <row r="192">
          <cell r="B192" t="str">
            <v>mm3/l</v>
          </cell>
        </row>
        <row r="193">
          <cell r="B193" t="str">
            <v>mmH2O</v>
          </cell>
        </row>
        <row r="194">
          <cell r="B194" t="str">
            <v>mmHg</v>
          </cell>
        </row>
        <row r="195">
          <cell r="B195" t="str">
            <v>mmhos/cm</v>
          </cell>
        </row>
        <row r="196">
          <cell r="B196" t="str">
            <v>mmol/kg</v>
          </cell>
        </row>
        <row r="197">
          <cell r="B197" t="str">
            <v>mmol/m2/dy</v>
          </cell>
        </row>
        <row r="198">
          <cell r="B198" t="str">
            <v>mmol/m2/hr</v>
          </cell>
        </row>
        <row r="199">
          <cell r="B199" t="str">
            <v>Molal</v>
          </cell>
        </row>
        <row r="200">
          <cell r="B200" t="str">
            <v>Molar</v>
          </cell>
        </row>
        <row r="201">
          <cell r="B201" t="str">
            <v>Mole/l</v>
          </cell>
        </row>
        <row r="202">
          <cell r="B202" t="str">
            <v>months</v>
          </cell>
        </row>
        <row r="203">
          <cell r="B203" t="str">
            <v>mosm/kg</v>
          </cell>
        </row>
        <row r="204">
          <cell r="B204" t="str">
            <v>mph</v>
          </cell>
        </row>
        <row r="205">
          <cell r="B205" t="str">
            <v>MPN</v>
          </cell>
        </row>
        <row r="206">
          <cell r="B206" t="str">
            <v>MPN/100g</v>
          </cell>
        </row>
        <row r="207">
          <cell r="B207" t="str">
            <v>MPN/100ml</v>
          </cell>
        </row>
        <row r="208">
          <cell r="B208" t="str">
            <v>MPN/g</v>
          </cell>
        </row>
        <row r="209">
          <cell r="B209" t="str">
            <v>mrem/day</v>
          </cell>
        </row>
        <row r="210">
          <cell r="B210" t="str">
            <v>mrem/yr</v>
          </cell>
        </row>
        <row r="211">
          <cell r="B211" t="str">
            <v>ms</v>
          </cell>
        </row>
        <row r="212">
          <cell r="B212" t="str">
            <v>mS/cm</v>
          </cell>
        </row>
        <row r="213">
          <cell r="B213" t="str">
            <v>MT/km2/yr</v>
          </cell>
        </row>
        <row r="214">
          <cell r="B214" t="str">
            <v>mV</v>
          </cell>
        </row>
        <row r="215">
          <cell r="B215" t="str">
            <v>mw</v>
          </cell>
        </row>
        <row r="216">
          <cell r="B216" t="str">
            <v>nCi/L</v>
          </cell>
        </row>
        <row r="217">
          <cell r="B217" t="str">
            <v>ng</v>
          </cell>
        </row>
        <row r="218">
          <cell r="B218" t="str">
            <v>ng/cm3</v>
          </cell>
        </row>
        <row r="219">
          <cell r="B219" t="str">
            <v>ng/g</v>
          </cell>
        </row>
        <row r="220">
          <cell r="B220" t="str">
            <v>ng/kg</v>
          </cell>
        </row>
        <row r="221">
          <cell r="B221" t="str">
            <v>ng/l</v>
          </cell>
        </row>
        <row r="222">
          <cell r="B222" t="str">
            <v>ng/m2</v>
          </cell>
        </row>
        <row r="223">
          <cell r="B223" t="str">
            <v>ng/m3</v>
          </cell>
        </row>
        <row r="224">
          <cell r="B224" t="str">
            <v>ng/ml</v>
          </cell>
        </row>
        <row r="225">
          <cell r="B225" t="str">
            <v>nm</v>
          </cell>
        </row>
        <row r="226">
          <cell r="B226" t="str">
            <v>nm-1</v>
          </cell>
        </row>
        <row r="227">
          <cell r="B227" t="str">
            <v>nmi</v>
          </cell>
        </row>
        <row r="228">
          <cell r="B228" t="str">
            <v>nmi2</v>
          </cell>
        </row>
        <row r="229">
          <cell r="B229" t="str">
            <v>nmol/g DW/h</v>
          </cell>
        </row>
        <row r="230">
          <cell r="B230" t="str">
            <v>nmol/hr/g</v>
          </cell>
        </row>
        <row r="231">
          <cell r="B231" t="str">
            <v>nmol/kg</v>
          </cell>
        </row>
        <row r="232">
          <cell r="B232" t="str">
            <v>None</v>
          </cell>
        </row>
        <row r="233">
          <cell r="B233" t="str">
            <v>Normal</v>
          </cell>
        </row>
        <row r="234">
          <cell r="B234" t="str">
            <v>NTMU</v>
          </cell>
        </row>
        <row r="235">
          <cell r="B235" t="str">
            <v>NTRU</v>
          </cell>
        </row>
        <row r="236">
          <cell r="B236" t="str">
            <v>NTU</v>
          </cell>
        </row>
        <row r="237">
          <cell r="B237" t="str">
            <v>nu</v>
          </cell>
        </row>
        <row r="238">
          <cell r="B238" t="str">
            <v>oz</v>
          </cell>
        </row>
        <row r="239">
          <cell r="B239" t="str">
            <v>Pascal</v>
          </cell>
        </row>
        <row r="240">
          <cell r="B240" t="str">
            <v>pCi/g</v>
          </cell>
        </row>
        <row r="241">
          <cell r="B241" t="str">
            <v>pCi/L</v>
          </cell>
        </row>
        <row r="242">
          <cell r="B242" t="str">
            <v>pCi/m2</v>
          </cell>
        </row>
        <row r="243">
          <cell r="B243" t="str">
            <v>pCi/m3</v>
          </cell>
        </row>
        <row r="244">
          <cell r="B244" t="str">
            <v>pCi/ml</v>
          </cell>
        </row>
        <row r="245">
          <cell r="B245" t="str">
            <v>PCU</v>
          </cell>
        </row>
        <row r="246">
          <cell r="B246" t="str">
            <v>per m</v>
          </cell>
        </row>
        <row r="247">
          <cell r="B247" t="str">
            <v>pfu/100ml</v>
          </cell>
        </row>
        <row r="248">
          <cell r="B248" t="str">
            <v>pg</v>
          </cell>
        </row>
        <row r="249">
          <cell r="B249" t="str">
            <v>pg/cm3</v>
          </cell>
        </row>
        <row r="250">
          <cell r="B250" t="str">
            <v>pg/g</v>
          </cell>
        </row>
        <row r="251">
          <cell r="B251" t="str">
            <v>pg/kg</v>
          </cell>
        </row>
        <row r="252">
          <cell r="B252" t="str">
            <v>pg/l</v>
          </cell>
        </row>
        <row r="253">
          <cell r="B253" t="str">
            <v>pg/m2</v>
          </cell>
        </row>
        <row r="254">
          <cell r="B254" t="str">
            <v>pg/m3</v>
          </cell>
        </row>
        <row r="255">
          <cell r="B255" t="str">
            <v>Plate cnt</v>
          </cell>
        </row>
        <row r="256">
          <cell r="B256" t="str">
            <v>ppb</v>
          </cell>
        </row>
        <row r="257">
          <cell r="B257" t="str">
            <v>ppm</v>
          </cell>
        </row>
        <row r="258">
          <cell r="B258" t="str">
            <v>ppt</v>
          </cell>
        </row>
        <row r="259">
          <cell r="B259" t="str">
            <v>ppth</v>
          </cell>
        </row>
        <row r="260">
          <cell r="B260" t="str">
            <v>psi</v>
          </cell>
        </row>
        <row r="261">
          <cell r="B261" t="str">
            <v>PSS</v>
          </cell>
        </row>
        <row r="262">
          <cell r="B262" t="str">
            <v>pt</v>
          </cell>
        </row>
        <row r="263">
          <cell r="B263" t="str">
            <v>qt</v>
          </cell>
        </row>
        <row r="264">
          <cell r="B264" t="str">
            <v>RLU</v>
          </cell>
        </row>
        <row r="265">
          <cell r="B265" t="str">
            <v>S/m</v>
          </cell>
        </row>
        <row r="266">
          <cell r="B266" t="str">
            <v>Sec</v>
          </cell>
        </row>
        <row r="267">
          <cell r="B267" t="str">
            <v>seconds</v>
          </cell>
        </row>
        <row r="268">
          <cell r="B268" t="str">
            <v>T.U.</v>
          </cell>
        </row>
        <row r="269">
          <cell r="B269" t="str">
            <v>tCaCO3/Kt</v>
          </cell>
        </row>
        <row r="270">
          <cell r="B270" t="str">
            <v>TON</v>
          </cell>
        </row>
        <row r="271">
          <cell r="B271" t="str">
            <v>tons</v>
          </cell>
        </row>
        <row r="272">
          <cell r="B272" t="str">
            <v>tons/ac ft</v>
          </cell>
        </row>
        <row r="273">
          <cell r="B273" t="str">
            <v>tons/day</v>
          </cell>
        </row>
        <row r="274">
          <cell r="B274" t="str">
            <v>Torr</v>
          </cell>
        </row>
        <row r="275">
          <cell r="B275" t="str">
            <v>TU</v>
          </cell>
        </row>
        <row r="276">
          <cell r="B276" t="str">
            <v>TUc</v>
          </cell>
        </row>
        <row r="277">
          <cell r="B277" t="str">
            <v>uE/m2/sec</v>
          </cell>
        </row>
        <row r="278">
          <cell r="B278" t="str">
            <v>ueq/L</v>
          </cell>
        </row>
        <row r="279">
          <cell r="B279" t="str">
            <v>ug</v>
          </cell>
        </row>
        <row r="280">
          <cell r="B280" t="str">
            <v>ug/cart</v>
          </cell>
        </row>
        <row r="281">
          <cell r="B281" t="str">
            <v>ug/cm2</v>
          </cell>
        </row>
        <row r="282">
          <cell r="B282" t="str">
            <v>ug/cm2/day</v>
          </cell>
        </row>
        <row r="283">
          <cell r="B283" t="str">
            <v>ug/cm3</v>
          </cell>
        </row>
        <row r="284">
          <cell r="B284" t="str">
            <v>ug/g</v>
          </cell>
        </row>
        <row r="285">
          <cell r="B285" t="str">
            <v>ug/g DW/hr</v>
          </cell>
        </row>
        <row r="286">
          <cell r="B286" t="str">
            <v>ug/hr/g</v>
          </cell>
        </row>
        <row r="287">
          <cell r="B287" t="str">
            <v>ug/kg</v>
          </cell>
        </row>
        <row r="288">
          <cell r="B288" t="str">
            <v>ug/l</v>
          </cell>
        </row>
        <row r="289">
          <cell r="B289" t="str">
            <v>ug/m2</v>
          </cell>
        </row>
        <row r="290">
          <cell r="B290" t="str">
            <v>ug/m3</v>
          </cell>
        </row>
        <row r="291">
          <cell r="B291" t="str">
            <v>um3/cm2</v>
          </cell>
        </row>
        <row r="292">
          <cell r="B292" t="str">
            <v>um3/l</v>
          </cell>
        </row>
        <row r="293">
          <cell r="B293" t="str">
            <v>um3/ml</v>
          </cell>
        </row>
        <row r="294">
          <cell r="B294" t="str">
            <v>umho/cm</v>
          </cell>
        </row>
        <row r="295">
          <cell r="B295" t="str">
            <v>umol</v>
          </cell>
        </row>
        <row r="296">
          <cell r="B296" t="str">
            <v>umol/g</v>
          </cell>
        </row>
        <row r="297">
          <cell r="B297" t="str">
            <v>umol/m2/s</v>
          </cell>
        </row>
        <row r="298">
          <cell r="B298" t="str">
            <v>umol/S/m2</v>
          </cell>
        </row>
        <row r="299">
          <cell r="B299" t="str">
            <v>units/cm</v>
          </cell>
        </row>
        <row r="300">
          <cell r="B300" t="str">
            <v>uS/cm</v>
          </cell>
        </row>
        <row r="301">
          <cell r="B301" t="str">
            <v>volts</v>
          </cell>
        </row>
        <row r="302">
          <cell r="B302" t="str">
            <v>Watts</v>
          </cell>
        </row>
        <row r="303">
          <cell r="B303" t="str">
            <v>weeks</v>
          </cell>
        </row>
        <row r="304">
          <cell r="B304" t="str">
            <v>y/m/d</v>
          </cell>
        </row>
        <row r="305">
          <cell r="B305" t="str">
            <v>yd</v>
          </cell>
        </row>
        <row r="306">
          <cell r="B306" t="str">
            <v>yd2</v>
          </cell>
        </row>
        <row r="307">
          <cell r="B307" t="str">
            <v>yd3</v>
          </cell>
        </row>
        <row r="308">
          <cell r="B308" t="str">
            <v>years</v>
          </cell>
        </row>
        <row r="309">
          <cell r="B309" t="str">
            <v>#/10l</v>
          </cell>
        </row>
        <row r="310">
          <cell r="B310" t="str">
            <v>bbl</v>
          </cell>
        </row>
        <row r="311">
          <cell r="B311" t="str">
            <v>lm/m2</v>
          </cell>
        </row>
        <row r="312">
          <cell r="B312" t="str">
            <v>mCi/km2</v>
          </cell>
        </row>
        <row r="313">
          <cell r="B313" t="str">
            <v>mm3</v>
          </cell>
        </row>
        <row r="314">
          <cell r="B314" t="str">
            <v>kgal</v>
          </cell>
        </row>
        <row r="315">
          <cell r="B315" t="str">
            <v>Mgal</v>
          </cell>
        </row>
        <row r="316">
          <cell r="B316" t="str">
            <v>mmol/L</v>
          </cell>
        </row>
        <row r="317">
          <cell r="B317" t="str">
            <v>umol/L</v>
          </cell>
        </row>
        <row r="318">
          <cell r="B318" t="str">
            <v>mEq/100g</v>
          </cell>
        </row>
        <row r="319">
          <cell r="B319" t="str">
            <v>lbs/kgal</v>
          </cell>
        </row>
        <row r="320">
          <cell r="B320" t="str">
            <v>ohm</v>
          </cell>
        </row>
        <row r="321">
          <cell r="B321" t="str">
            <v>pmc</v>
          </cell>
        </row>
        <row r="322">
          <cell r="B322" t="str">
            <v>cal/cm2/hr</v>
          </cell>
        </row>
        <row r="323">
          <cell r="B323" t="str">
            <v>dpm/100l</v>
          </cell>
        </row>
        <row r="324">
          <cell r="B324" t="str">
            <v>grains</v>
          </cell>
        </row>
        <row r="325">
          <cell r="B325" t="str">
            <v>Granules</v>
          </cell>
        </row>
        <row r="326">
          <cell r="B326" t="str">
            <v>umho</v>
          </cell>
        </row>
        <row r="327">
          <cell r="B327" t="str">
            <v>% recovery</v>
          </cell>
        </row>
        <row r="328">
          <cell r="B328" t="str">
            <v>cfu/gdw</v>
          </cell>
        </row>
        <row r="329">
          <cell r="B329" t="str">
            <v>ng/cm2</v>
          </cell>
        </row>
        <row r="330">
          <cell r="B330" t="str">
            <v>Millimolar</v>
          </cell>
        </row>
        <row r="331">
          <cell r="B331" t="str">
            <v>umol/kg</v>
          </cell>
        </row>
        <row r="332">
          <cell r="B332" t="str">
            <v>KOhm/cm</v>
          </cell>
        </row>
        <row r="333">
          <cell r="B333" t="str">
            <v>PSU</v>
          </cell>
        </row>
        <row r="334">
          <cell r="B334" t="str">
            <v>millibar</v>
          </cell>
        </row>
        <row r="335">
          <cell r="B335" t="str">
            <v>decibar</v>
          </cell>
        </row>
        <row r="336">
          <cell r="B336" t="str">
            <v>bar</v>
          </cell>
        </row>
        <row r="337">
          <cell r="B337" t="str">
            <v>MSC</v>
          </cell>
        </row>
        <row r="338">
          <cell r="B338" t="str">
            <v>uW/cm2</v>
          </cell>
        </row>
        <row r="339">
          <cell r="B339" t="str">
            <v>cfm</v>
          </cell>
        </row>
        <row r="340">
          <cell r="B340" t="str">
            <v>CCE/100ml</v>
          </cell>
        </row>
        <row r="341">
          <cell r="B341" t="str">
            <v>#/cm</v>
          </cell>
        </row>
        <row r="342">
          <cell r="B342" t="str">
            <v>L/mg-cm</v>
          </cell>
        </row>
        <row r="343">
          <cell r="B343" t="str">
            <v>cfs</v>
          </cell>
        </row>
        <row r="344">
          <cell r="B344" t="str">
            <v>phi</v>
          </cell>
        </row>
        <row r="345">
          <cell r="B345" t="str">
            <v>fg/kg</v>
          </cell>
        </row>
        <row r="346">
          <cell r="B346" t="str">
            <v>Kg/m3-1000</v>
          </cell>
        </row>
        <row r="347">
          <cell r="B347" t="str">
            <v>mmol/mg</v>
          </cell>
        </row>
        <row r="348">
          <cell r="B348" t="str">
            <v>ug/m2-hr</v>
          </cell>
        </row>
        <row r="349">
          <cell r="B349" t="str">
            <v>mg/m2-hr</v>
          </cell>
        </row>
        <row r="350">
          <cell r="B350" t="str">
            <v>mg/m2-day</v>
          </cell>
        </row>
        <row r="351">
          <cell r="B351" t="str">
            <v>ug/cm2-day</v>
          </cell>
        </row>
        <row r="352">
          <cell r="B352" t="str">
            <v>#/100L</v>
          </cell>
        </row>
        <row r="353">
          <cell r="B353" t="str">
            <v>ng/m2-day</v>
          </cell>
        </row>
        <row r="354">
          <cell r="B354" t="str">
            <v>pmol/mg/min</v>
          </cell>
        </row>
        <row r="355">
          <cell r="B355" t="str">
            <v>% passing</v>
          </cell>
        </row>
        <row r="356">
          <cell r="B356" t="str">
            <v>per mil</v>
          </cell>
        </row>
        <row r="357">
          <cell r="B357" t="str">
            <v>counts/sec</v>
          </cell>
        </row>
        <row r="358">
          <cell r="B358" t="str">
            <v>code</v>
          </cell>
        </row>
        <row r="359">
          <cell r="B359" t="str">
            <v>% saturatn</v>
          </cell>
        </row>
        <row r="360">
          <cell r="B360" t="str">
            <v>gpm</v>
          </cell>
        </row>
        <row r="361">
          <cell r="B361" t="str">
            <v>RmV</v>
          </cell>
        </row>
        <row r="362">
          <cell r="B362" t="str">
            <v>ml/min</v>
          </cell>
        </row>
        <row r="363">
          <cell r="B363" t="str">
            <v>cfu/ml</v>
          </cell>
        </row>
        <row r="364">
          <cell r="B364" t="str">
            <v>ml/l/hr</v>
          </cell>
        </row>
        <row r="365">
          <cell r="B365" t="str">
            <v>% solids</v>
          </cell>
        </row>
        <row r="366">
          <cell r="B366" t="str">
            <v>uL</v>
          </cell>
        </row>
        <row r="367">
          <cell r="B367" t="str">
            <v>ohm-cm</v>
          </cell>
        </row>
      </sheetData>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LocationSheet"/>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NUTRIENT"/>
      <sheetName val="NUT_SM"/>
      <sheetName val="Stations"/>
      <sheetName val="Analysis"/>
      <sheetName val="Silicate-TN"/>
      <sheetName val="Sheet2"/>
      <sheetName val="Stations (2)"/>
      <sheetName val="Sites Ref"/>
    </sheetNames>
    <sheetDataSet>
      <sheetData sheetId="0" refreshError="1"/>
      <sheetData sheetId="1" refreshError="1"/>
      <sheetData sheetId="2" refreshError="1"/>
      <sheetData sheetId="3">
        <row r="1">
          <cell r="B1" t="str">
            <v>Hui_Station_Abbrev</v>
          </cell>
          <cell r="D1" t="str">
            <v>Location_Name</v>
          </cell>
        </row>
        <row r="2">
          <cell r="B2" t="str">
            <v>HBW</v>
          </cell>
          <cell r="D2" t="str">
            <v>Hana Bay Wharf</v>
          </cell>
        </row>
        <row r="3">
          <cell r="B3" t="str">
            <v>HHC</v>
          </cell>
          <cell r="D3" t="str">
            <v>Helene Hall Cesspool Discharge</v>
          </cell>
        </row>
        <row r="4">
          <cell r="B4" t="str">
            <v>HIW</v>
          </cell>
          <cell r="D4" t="str">
            <v>Holoinawawae Stream</v>
          </cell>
        </row>
        <row r="5">
          <cell r="B5" t="str">
            <v>HKC</v>
          </cell>
          <cell r="D5" t="str">
            <v>Hana Kai Condo</v>
          </cell>
        </row>
        <row r="6">
          <cell r="B6" t="str">
            <v>HLD</v>
          </cell>
          <cell r="D6" t="str">
            <v>Hana Landfill Discharge</v>
          </cell>
        </row>
        <row r="7">
          <cell r="B7" t="str">
            <v>HPV</v>
          </cell>
          <cell r="D7" t="str">
            <v>Pavilion</v>
          </cell>
        </row>
        <row r="8">
          <cell r="B8" t="str">
            <v>HRR</v>
          </cell>
          <cell r="D8" t="str">
            <v>Ranch/Residential Runoff</v>
          </cell>
        </row>
        <row r="9">
          <cell r="B9" t="str">
            <v>KKE</v>
          </cell>
          <cell r="D9" t="str">
            <v>Kealia</v>
          </cell>
        </row>
        <row r="10">
          <cell r="B10" t="str">
            <v>KKR</v>
          </cell>
          <cell r="D10" t="str">
            <v>Kealia river mouth</v>
          </cell>
        </row>
        <row r="11">
          <cell r="B11" t="str">
            <v>KSB</v>
          </cell>
          <cell r="D11" t="str">
            <v>Sugar Beach</v>
          </cell>
        </row>
        <row r="12">
          <cell r="B12" t="str">
            <v>KWF</v>
          </cell>
          <cell r="D12" t="str">
            <v>Waterfront</v>
          </cell>
        </row>
        <row r="13">
          <cell r="B13" t="str">
            <v>KWH</v>
          </cell>
          <cell r="D13" t="str">
            <v>Waiohuli</v>
          </cell>
        </row>
        <row r="14">
          <cell r="B14" t="str">
            <v>NBR</v>
          </cell>
          <cell r="D14" t="str">
            <v>Boat ramp</v>
          </cell>
        </row>
        <row r="15">
          <cell r="B15" t="str">
            <v>NDH</v>
          </cell>
          <cell r="D15" t="str">
            <v>DOH site 2</v>
          </cell>
        </row>
        <row r="16">
          <cell r="B16" t="str">
            <v>NHA</v>
          </cell>
          <cell r="D16" t="str">
            <v>Kahului Harbor Pier 2 stream</v>
          </cell>
        </row>
        <row r="17">
          <cell r="B17" t="str">
            <v>NHB</v>
          </cell>
          <cell r="D17" t="str">
            <v>Kahului Harbor Pier1 and Pier 2</v>
          </cell>
        </row>
        <row r="18">
          <cell r="B18" t="str">
            <v>NHL</v>
          </cell>
          <cell r="D18" t="str">
            <v>Harbor lights DOH site</v>
          </cell>
        </row>
        <row r="19">
          <cell r="B19" t="str">
            <v>NKA</v>
          </cell>
          <cell r="D19" t="str">
            <v>Kaa point</v>
          </cell>
        </row>
        <row r="20">
          <cell r="B20" t="str">
            <v>NKC</v>
          </cell>
          <cell r="D20" t="str">
            <v>Kahului Harbor Canoe Hale</v>
          </cell>
        </row>
        <row r="21">
          <cell r="B21" t="str">
            <v>NKN</v>
          </cell>
          <cell r="D21" t="str">
            <v>Kailua nui</v>
          </cell>
        </row>
        <row r="22">
          <cell r="B22" t="str">
            <v>NKW</v>
          </cell>
          <cell r="D22" t="str">
            <v>Kahului WWRF</v>
          </cell>
        </row>
        <row r="23">
          <cell r="B23" t="str">
            <v>NME</v>
          </cell>
          <cell r="D23" t="str">
            <v>MECO</v>
          </cell>
        </row>
        <row r="24">
          <cell r="B24" t="str">
            <v>NMG</v>
          </cell>
          <cell r="D24" t="str">
            <v>McGregor Point</v>
          </cell>
        </row>
        <row r="25">
          <cell r="B25" t="str">
            <v>NPA</v>
          </cell>
          <cell r="D25" t="str">
            <v>Papaula</v>
          </cell>
        </row>
        <row r="26">
          <cell r="B26" t="str">
            <v>NSB</v>
          </cell>
          <cell r="D26" t="str">
            <v>Beach</v>
          </cell>
        </row>
        <row r="27">
          <cell r="B27" t="str">
            <v>NSC</v>
          </cell>
          <cell r="D27" t="str">
            <v>Sugar cove</v>
          </cell>
        </row>
        <row r="28">
          <cell r="B28" t="str">
            <v>NWA</v>
          </cell>
          <cell r="D28" t="str">
            <v>Wawau</v>
          </cell>
        </row>
        <row r="29">
          <cell r="B29" t="str">
            <v>NWG</v>
          </cell>
          <cell r="D29" t="str">
            <v>Waiehu Golf course</v>
          </cell>
        </row>
        <row r="30">
          <cell r="B30" t="str">
            <v>NWI</v>
          </cell>
          <cell r="D30" t="str">
            <v>Wailuku stream</v>
          </cell>
        </row>
        <row r="31">
          <cell r="B31" t="str">
            <v>NWK</v>
          </cell>
          <cell r="D31" t="str">
            <v>Waihee kalepa</v>
          </cell>
        </row>
        <row r="32">
          <cell r="B32" t="str">
            <v>NWS</v>
          </cell>
          <cell r="D32" t="str">
            <v>Waiehu stream</v>
          </cell>
        </row>
        <row r="33">
          <cell r="B33" t="str">
            <v>OBR</v>
          </cell>
          <cell r="D33" t="str">
            <v>Ukumehame Bridge</v>
          </cell>
        </row>
        <row r="34">
          <cell r="B34" t="str">
            <v>OCO</v>
          </cell>
          <cell r="D34" t="str">
            <v>Camp Olowalu</v>
          </cell>
        </row>
        <row r="35">
          <cell r="B35" t="str">
            <v>OLP</v>
          </cell>
          <cell r="D35" t="str">
            <v>Launiupoko</v>
          </cell>
        </row>
        <row r="36">
          <cell r="B36" t="str">
            <v>OMM</v>
          </cell>
          <cell r="D36" t="str">
            <v>Mile Marker 14</v>
          </cell>
        </row>
        <row r="37">
          <cell r="B37" t="str">
            <v>OPB</v>
          </cell>
          <cell r="D37" t="str">
            <v>Papalaua</v>
          </cell>
        </row>
        <row r="38">
          <cell r="B38" t="str">
            <v>OPM</v>
          </cell>
          <cell r="D38" t="str">
            <v>Peter Martin Hale</v>
          </cell>
        </row>
        <row r="39">
          <cell r="B39" t="str">
            <v>OPP</v>
          </cell>
          <cell r="D39" t="str">
            <v>Papalaua Pali</v>
          </cell>
        </row>
        <row r="40">
          <cell r="B40" t="str">
            <v>OSB</v>
          </cell>
          <cell r="D40" t="str">
            <v>Olowalu surf break</v>
          </cell>
        </row>
        <row r="41">
          <cell r="B41" t="str">
            <v>OSF</v>
          </cell>
          <cell r="D41" t="str">
            <v>Olowalu shore front</v>
          </cell>
        </row>
        <row r="42">
          <cell r="B42" t="str">
            <v>OTC</v>
          </cell>
          <cell r="D42" t="str">
            <v>Teen Challenge</v>
          </cell>
        </row>
        <row r="43">
          <cell r="B43" t="str">
            <v>OUB</v>
          </cell>
          <cell r="D43" t="str">
            <v>Ukumehame Beach</v>
          </cell>
        </row>
        <row r="44">
          <cell r="B44" t="str">
            <v>PFF</v>
          </cell>
          <cell r="D44" t="str">
            <v>505 Front Street</v>
          </cell>
        </row>
        <row r="45">
          <cell r="B45" t="str">
            <v>PLH</v>
          </cell>
          <cell r="D45" t="str">
            <v>Lindsey Hale</v>
          </cell>
        </row>
        <row r="46">
          <cell r="B46" t="str">
            <v>PLT</v>
          </cell>
          <cell r="D46" t="str">
            <v>Lahaina Town</v>
          </cell>
        </row>
        <row r="47">
          <cell r="B47" t="str">
            <v>PPU</v>
          </cell>
          <cell r="D47" t="str">
            <v>Puamana</v>
          </cell>
        </row>
        <row r="48">
          <cell r="B48" t="str">
            <v>RAB</v>
          </cell>
          <cell r="D48" t="str">
            <v>Airport Beach</v>
          </cell>
        </row>
        <row r="49">
          <cell r="B49" t="str">
            <v>RAP</v>
          </cell>
          <cell r="D49" t="str">
            <v>Airport2</v>
          </cell>
        </row>
        <row r="50">
          <cell r="B50" t="str">
            <v>RBR</v>
          </cell>
          <cell r="D50" t="str">
            <v>Black Rock</v>
          </cell>
        </row>
        <row r="51">
          <cell r="B51" t="str">
            <v>RCB</v>
          </cell>
          <cell r="D51" t="str">
            <v>Canoe Beach</v>
          </cell>
        </row>
        <row r="52">
          <cell r="B52" t="str">
            <v>RFN</v>
          </cell>
          <cell r="D52" t="str">
            <v>Fleming N</v>
          </cell>
        </row>
        <row r="53">
          <cell r="B53" t="str">
            <v>RFS</v>
          </cell>
          <cell r="D53" t="str">
            <v>Kapalua Bay</v>
          </cell>
        </row>
        <row r="54">
          <cell r="B54" t="str">
            <v>RHL</v>
          </cell>
          <cell r="D54" t="str">
            <v>Honolua</v>
          </cell>
        </row>
        <row r="55">
          <cell r="B55" t="str">
            <v>RHO</v>
          </cell>
          <cell r="D55" t="str">
            <v>Honokowai</v>
          </cell>
        </row>
        <row r="56">
          <cell r="B56" t="str">
            <v>RKA</v>
          </cell>
          <cell r="D56" t="str">
            <v>South seep (Kahekili 4)</v>
          </cell>
        </row>
        <row r="57">
          <cell r="B57" t="str">
            <v>RKN</v>
          </cell>
          <cell r="D57" t="str">
            <v>North seep (Kehekili 3)</v>
          </cell>
        </row>
        <row r="58">
          <cell r="B58" t="str">
            <v>RKO</v>
          </cell>
          <cell r="D58" t="str">
            <v>Ka'opala</v>
          </cell>
        </row>
        <row r="59">
          <cell r="B59" t="str">
            <v>RKS</v>
          </cell>
          <cell r="D59" t="str">
            <v>Kaanapali Shores</v>
          </cell>
        </row>
        <row r="60">
          <cell r="B60" t="str">
            <v>RKV</v>
          </cell>
          <cell r="D60" t="str">
            <v>Kahana Village</v>
          </cell>
        </row>
        <row r="61">
          <cell r="B61" t="str">
            <v>RLO</v>
          </cell>
          <cell r="D61" t="str">
            <v>Lokelani</v>
          </cell>
        </row>
        <row r="62">
          <cell r="B62" t="str">
            <v>RMO</v>
          </cell>
          <cell r="D62" t="str">
            <v>Mokuleia</v>
          </cell>
        </row>
        <row r="63">
          <cell r="B63" t="str">
            <v>RNN</v>
          </cell>
          <cell r="D63" t="str">
            <v>Napili N</v>
          </cell>
        </row>
        <row r="64">
          <cell r="B64" t="str">
            <v>RNS</v>
          </cell>
          <cell r="D64" t="str">
            <v>Napili (south end)</v>
          </cell>
        </row>
        <row r="65">
          <cell r="B65" t="str">
            <v>RON</v>
          </cell>
          <cell r="D65" t="str">
            <v>Oneloa</v>
          </cell>
        </row>
        <row r="66">
          <cell r="B66" t="str">
            <v>RPA</v>
          </cell>
          <cell r="D66" t="str">
            <v>Papakea</v>
          </cell>
        </row>
        <row r="67">
          <cell r="B67" t="str">
            <v>RPO</v>
          </cell>
          <cell r="D67" t="str">
            <v>Pohaku</v>
          </cell>
        </row>
        <row r="68">
          <cell r="B68" t="str">
            <v>RPU</v>
          </cell>
          <cell r="D68" t="str">
            <v>Pohaku 2</v>
          </cell>
        </row>
        <row r="69">
          <cell r="B69" t="str">
            <v>RSK</v>
          </cell>
          <cell r="D69" t="str">
            <v>Sheraton Ka'anapali</v>
          </cell>
        </row>
        <row r="70">
          <cell r="B70" t="str">
            <v>RWA</v>
          </cell>
          <cell r="D70" t="str">
            <v>Wahikuli</v>
          </cell>
        </row>
        <row r="71">
          <cell r="B71" t="str">
            <v>SAK</v>
          </cell>
          <cell r="D71" t="str">
            <v>Ahihi Kina'u</v>
          </cell>
        </row>
        <row r="72">
          <cell r="B72" t="str">
            <v>SHP</v>
          </cell>
          <cell r="D72" t="str">
            <v>Haycraft Park</v>
          </cell>
        </row>
        <row r="73">
          <cell r="B73" t="str">
            <v>SKI</v>
          </cell>
          <cell r="D73" t="str">
            <v>Kihei Pier</v>
          </cell>
        </row>
        <row r="74">
          <cell r="B74" t="str">
            <v>SKO</v>
          </cell>
          <cell r="D74" t="str">
            <v>Kō'ie'ie Fishpond</v>
          </cell>
        </row>
        <row r="75">
          <cell r="B75" t="str">
            <v>SKP</v>
          </cell>
          <cell r="D75" t="str">
            <v>Kalama Park</v>
          </cell>
        </row>
      </sheetData>
      <sheetData sheetId="4" refreshError="1"/>
      <sheetData sheetId="5" refreshError="1"/>
      <sheetData sheetId="6" refreshError="1"/>
      <sheetData sheetId="7" refreshError="1"/>
      <sheetData sheetId="8">
        <row r="1">
          <cell r="A1" t="str">
            <v>OCO</v>
          </cell>
          <cell r="B1" t="str">
            <v>Camp Olowalu</v>
          </cell>
          <cell r="C1">
            <v>13</v>
          </cell>
        </row>
        <row r="2">
          <cell r="A2" t="str">
            <v>OLP</v>
          </cell>
          <cell r="B2" t="str">
            <v>Launiupoko</v>
          </cell>
          <cell r="C2">
            <v>11</v>
          </cell>
        </row>
        <row r="3">
          <cell r="A3" t="str">
            <v>OMM</v>
          </cell>
          <cell r="B3" t="str">
            <v>Mile Marker 14</v>
          </cell>
          <cell r="C3">
            <v>14</v>
          </cell>
        </row>
        <row r="4">
          <cell r="A4" t="str">
            <v>OPB</v>
          </cell>
          <cell r="B4" t="str">
            <v>Papalaua</v>
          </cell>
          <cell r="C4">
            <v>16</v>
          </cell>
        </row>
        <row r="5">
          <cell r="A5" t="str">
            <v>OPM</v>
          </cell>
          <cell r="B5" t="str">
            <v>Peter Martin Hale</v>
          </cell>
          <cell r="C5">
            <v>12</v>
          </cell>
        </row>
        <row r="6">
          <cell r="A6" t="str">
            <v>OPP</v>
          </cell>
          <cell r="B6" t="str">
            <v>Papalaua Pali</v>
          </cell>
          <cell r="C6">
            <v>17</v>
          </cell>
        </row>
        <row r="7">
          <cell r="A7" t="str">
            <v>OSF</v>
          </cell>
          <cell r="B7" t="str">
            <v>Olowalu shore front</v>
          </cell>
          <cell r="C7">
            <v>10</v>
          </cell>
        </row>
        <row r="8">
          <cell r="A8" t="str">
            <v>OUB</v>
          </cell>
          <cell r="B8" t="str">
            <v>Ukumehame Beach</v>
          </cell>
          <cell r="C8">
            <v>15</v>
          </cell>
        </row>
        <row r="9">
          <cell r="A9" t="str">
            <v>PFF</v>
          </cell>
          <cell r="B9" t="str">
            <v>505 Front Street</v>
          </cell>
          <cell r="C9">
            <v>6</v>
          </cell>
        </row>
        <row r="10">
          <cell r="A10" t="str">
            <v>PLH</v>
          </cell>
          <cell r="B10" t="str">
            <v>Lindsey Hale</v>
          </cell>
          <cell r="C10">
            <v>7</v>
          </cell>
        </row>
        <row r="11">
          <cell r="A11" t="str">
            <v>PLT</v>
          </cell>
          <cell r="B11" t="str">
            <v>Lahaina Town</v>
          </cell>
          <cell r="C11">
            <v>8</v>
          </cell>
        </row>
        <row r="12">
          <cell r="A12" t="str">
            <v>PPU</v>
          </cell>
          <cell r="B12" t="str">
            <v>Puamana</v>
          </cell>
          <cell r="C12">
            <v>9</v>
          </cell>
        </row>
        <row r="13">
          <cell r="A13" t="str">
            <v>RAB</v>
          </cell>
          <cell r="B13" t="str">
            <v>Airport Beach</v>
          </cell>
          <cell r="C13">
            <v>3</v>
          </cell>
        </row>
        <row r="14">
          <cell r="A14" t="str">
            <v>RCB</v>
          </cell>
          <cell r="B14" t="str">
            <v>Canoe Beach</v>
          </cell>
          <cell r="C14">
            <v>4</v>
          </cell>
        </row>
        <row r="15">
          <cell r="A15" t="str">
            <v>RKS</v>
          </cell>
          <cell r="B15" t="str">
            <v>Kaanapali Shores</v>
          </cell>
          <cell r="C15">
            <v>2</v>
          </cell>
        </row>
        <row r="16">
          <cell r="A16" t="str">
            <v>RNS</v>
          </cell>
          <cell r="B16" t="str">
            <v>Napili South</v>
          </cell>
          <cell r="C16">
            <v>18</v>
          </cell>
        </row>
        <row r="17">
          <cell r="A17" t="str">
            <v>RPO</v>
          </cell>
          <cell r="B17" t="str">
            <v>Pohaku</v>
          </cell>
          <cell r="C17">
            <v>1</v>
          </cell>
        </row>
        <row r="18">
          <cell r="A18" t="str">
            <v>RWA</v>
          </cell>
          <cell r="B18" t="str">
            <v>Wahikuli</v>
          </cell>
          <cell r="C18">
            <v>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583"/>
  <sheetViews>
    <sheetView tabSelected="1" topLeftCell="E1" workbookViewId="0">
      <pane ySplit="1" topLeftCell="A560" activePane="bottomLeft" state="frozen"/>
      <selection pane="bottomLeft" activeCell="L464" sqref="L464"/>
    </sheetView>
  </sheetViews>
  <sheetFormatPr defaultRowHeight="15" x14ac:dyDescent="0.25"/>
  <cols>
    <col min="1" max="1" width="14.42578125" style="1" bestFit="1" customWidth="1"/>
    <col min="2" max="2" width="17.42578125" style="2" customWidth="1"/>
    <col min="3" max="3" width="10.7109375" style="1" bestFit="1" customWidth="1"/>
    <col min="4" max="4" width="10.7109375" style="1" customWidth="1"/>
    <col min="5" max="5" width="14.28515625" style="1" bestFit="1" customWidth="1"/>
    <col min="6" max="6" width="12.7109375" style="1" bestFit="1" customWidth="1"/>
    <col min="7" max="7" width="25.85546875" style="1" customWidth="1"/>
    <col min="8" max="8" width="12.42578125" style="54" bestFit="1" customWidth="1"/>
    <col min="9" max="9" width="10.140625" style="54" customWidth="1"/>
    <col min="10" max="10" width="10.140625" style="55" customWidth="1"/>
    <col min="11" max="11" width="13.5703125" style="56" bestFit="1" customWidth="1"/>
    <col min="12" max="12" width="10.5703125" style="56" customWidth="1"/>
    <col min="13" max="13" width="14.5703125" style="56" customWidth="1"/>
    <col min="14" max="14" width="13.5703125" style="56" bestFit="1" customWidth="1"/>
    <col min="15" max="15" width="16.7109375" style="56" bestFit="1" customWidth="1"/>
    <col min="16" max="16" width="14" style="56" bestFit="1" customWidth="1"/>
    <col min="17" max="17" width="83.85546875" style="57" customWidth="1"/>
    <col min="18" max="16384" width="9.140625" style="1"/>
  </cols>
  <sheetData>
    <row r="1" spans="1:17" x14ac:dyDescent="0.25">
      <c r="A1" s="1" t="s">
        <v>0</v>
      </c>
      <c r="B1" s="2" t="s">
        <v>1</v>
      </c>
      <c r="C1" s="3" t="s">
        <v>2</v>
      </c>
      <c r="D1" s="3" t="s">
        <v>3</v>
      </c>
      <c r="E1" s="3" t="s">
        <v>4</v>
      </c>
      <c r="F1" s="3" t="s">
        <v>5</v>
      </c>
      <c r="G1" s="3" t="s">
        <v>6</v>
      </c>
      <c r="H1" s="4" t="s">
        <v>7</v>
      </c>
      <c r="I1" s="4" t="s">
        <v>8</v>
      </c>
      <c r="J1" s="5" t="s">
        <v>9</v>
      </c>
      <c r="K1" s="6" t="s">
        <v>10</v>
      </c>
      <c r="L1" s="7" t="s">
        <v>11</v>
      </c>
      <c r="M1" s="7" t="s">
        <v>12</v>
      </c>
      <c r="N1" s="8" t="s">
        <v>13</v>
      </c>
      <c r="O1" s="8" t="s">
        <v>14</v>
      </c>
      <c r="P1" s="8" t="s">
        <v>15</v>
      </c>
      <c r="Q1" s="9" t="s">
        <v>16</v>
      </c>
    </row>
    <row r="2" spans="1:17" x14ac:dyDescent="0.25">
      <c r="A2" t="str">
        <f>LEFT(B2,9)</f>
        <v>RPO160614</v>
      </c>
      <c r="B2" s="2" t="s">
        <v>17</v>
      </c>
      <c r="C2" s="10" t="str">
        <f>IF(RIGHT(B2, 1)=2, "yes", "no")</f>
        <v>no</v>
      </c>
      <c r="D2" s="10">
        <f>IF(C2="no", 0, 1)</f>
        <v>0</v>
      </c>
      <c r="E2" s="11" t="str">
        <f>LEFT(B2,3)</f>
        <v>RPO</v>
      </c>
      <c r="F2" s="12">
        <v>42535</v>
      </c>
      <c r="G2" s="1" t="str">
        <f>LOOKUP(E2, '[3]Sites Ref'!A$1:A$23, '[3]Sites Ref'!B$1:B$23)</f>
        <v>Pohaku</v>
      </c>
      <c r="H2" s="13">
        <f>IF(ISBLANK(E2), "", LOOKUP(E2, '[3]Sites Ref'!$A$1:$A$18, '[3]Sites Ref'!$C$1:$C$18))</f>
        <v>1</v>
      </c>
      <c r="I2" s="13">
        <f>MONTH(F2)</f>
        <v>6</v>
      </c>
      <c r="J2" s="14">
        <v>1</v>
      </c>
      <c r="K2" s="15">
        <v>311.06806888185218</v>
      </c>
      <c r="L2" s="15">
        <v>26.258550299372825</v>
      </c>
      <c r="M2" s="15">
        <v>18.720340941396081</v>
      </c>
      <c r="N2" s="15">
        <v>1697.4654600053616</v>
      </c>
      <c r="O2" s="15">
        <v>233.11357921974522</v>
      </c>
      <c r="P2" s="15">
        <v>2.8062836974137984</v>
      </c>
      <c r="Q2" s="16" t="s">
        <v>18</v>
      </c>
    </row>
    <row r="3" spans="1:17" x14ac:dyDescent="0.25">
      <c r="A3" t="str">
        <f>LEFT(B3,9)</f>
        <v>RKS160614</v>
      </c>
      <c r="B3" s="2" t="s">
        <v>19</v>
      </c>
      <c r="C3" s="10" t="str">
        <f>IF(RIGHT(B3, 1)=2, "yes", "no")</f>
        <v>no</v>
      </c>
      <c r="D3" s="10">
        <f>IF(C3="no", 0, 1)</f>
        <v>0</v>
      </c>
      <c r="E3" s="11" t="str">
        <f>LEFT(B3,3)</f>
        <v>RKS</v>
      </c>
      <c r="F3" s="12">
        <v>42535</v>
      </c>
      <c r="G3" s="1" t="str">
        <f>LOOKUP(E3, '[3]Sites Ref'!A$1:A$23, '[3]Sites Ref'!B$1:B$23)</f>
        <v>Kaanapali Shores</v>
      </c>
      <c r="H3" s="13">
        <f>IF(ISBLANK(E3), "", LOOKUP(E3, '[3]Sites Ref'!$A$1:$A$18, '[3]Sites Ref'!$C$1:$C$18))</f>
        <v>2</v>
      </c>
      <c r="I3" s="13">
        <f>MONTH(F3)</f>
        <v>6</v>
      </c>
      <c r="J3" s="14">
        <v>1</v>
      </c>
      <c r="K3" s="15">
        <v>75.076026710518803</v>
      </c>
      <c r="L3" s="15">
        <v>18.800912921714186</v>
      </c>
      <c r="M3" s="15">
        <v>9.057886592199381</v>
      </c>
      <c r="N3" s="15">
        <v>1720.3746354871421</v>
      </c>
      <c r="O3" s="15">
        <v>5.6466648089171967</v>
      </c>
      <c r="P3" s="15">
        <v>4.152828988815644</v>
      </c>
      <c r="Q3" s="17" t="s">
        <v>18</v>
      </c>
    </row>
    <row r="4" spans="1:17" x14ac:dyDescent="0.25">
      <c r="A4" t="str">
        <f>LEFT(B4,9)</f>
        <v>RAB160614</v>
      </c>
      <c r="B4" s="2" t="s">
        <v>20</v>
      </c>
      <c r="C4" s="10" t="str">
        <f>IF(RIGHT(B4, 1)=2, "yes", "no")</f>
        <v>no</v>
      </c>
      <c r="D4" s="10">
        <f>IF(C4="no", 0, 1)</f>
        <v>0</v>
      </c>
      <c r="E4" s="11" t="str">
        <f>LEFT(B4,3)</f>
        <v>RAB</v>
      </c>
      <c r="F4" s="12">
        <v>42535</v>
      </c>
      <c r="G4" s="1" t="str">
        <f>LOOKUP(E4, '[3]Sites Ref'!A$1:A$23, '[3]Sites Ref'!B$1:B$23)</f>
        <v>Airport Beach</v>
      </c>
      <c r="H4" s="13">
        <f>IF(ISBLANK(E4), "", LOOKUP(E4, '[3]Sites Ref'!$A$1:$A$18, '[3]Sites Ref'!$C$1:$C$18))</f>
        <v>3</v>
      </c>
      <c r="I4" s="13">
        <f>MONTH(F4)</f>
        <v>6</v>
      </c>
      <c r="J4" s="14">
        <v>1</v>
      </c>
      <c r="K4" s="15">
        <v>91.263331856881194</v>
      </c>
      <c r="L4" s="15">
        <v>10.733422020181594</v>
      </c>
      <c r="M4" s="15">
        <v>8.4626198776174064</v>
      </c>
      <c r="N4" s="15">
        <v>604.37469889450369</v>
      </c>
      <c r="O4" s="15">
        <v>24.719337745488318</v>
      </c>
      <c r="P4" s="15">
        <v>1.8808167923615555</v>
      </c>
      <c r="Q4" s="17" t="s">
        <v>18</v>
      </c>
    </row>
    <row r="5" spans="1:17" x14ac:dyDescent="0.25">
      <c r="A5" t="str">
        <f>LEFT(B5,9)</f>
        <v>RCB160614</v>
      </c>
      <c r="B5" s="2" t="s">
        <v>21</v>
      </c>
      <c r="C5" s="10" t="str">
        <f>IF(RIGHT(B5, 1)=2, "yes", "no")</f>
        <v>no</v>
      </c>
      <c r="D5" s="10">
        <f>IF(C5="no", 0, 1)</f>
        <v>0</v>
      </c>
      <c r="E5" s="11" t="str">
        <f>LEFT(B5,3)</f>
        <v>RCB</v>
      </c>
      <c r="F5" s="12">
        <v>42535</v>
      </c>
      <c r="G5" s="1" t="str">
        <f>LOOKUP(E5, '[3]Sites Ref'!A$1:A$23, '[3]Sites Ref'!B$1:B$23)</f>
        <v>Canoe Beach</v>
      </c>
      <c r="H5" s="13">
        <f>IF(ISBLANK(E5), "", LOOKUP(E5, '[3]Sites Ref'!$A$1:$A$18, '[3]Sites Ref'!$C$1:$C$18))</f>
        <v>4</v>
      </c>
      <c r="I5" s="13">
        <f>MONTH(F5)</f>
        <v>6</v>
      </c>
      <c r="J5" s="14">
        <v>1</v>
      </c>
      <c r="K5" s="15">
        <v>117.21973642657564</v>
      </c>
      <c r="L5" s="15">
        <v>16.683849974551745</v>
      </c>
      <c r="M5" s="15">
        <v>9.4020251615670851</v>
      </c>
      <c r="N5" s="15">
        <v>576.28240786912488</v>
      </c>
      <c r="O5" s="15">
        <v>49.04401612261146</v>
      </c>
      <c r="P5" s="18">
        <v>2.2702011066203265</v>
      </c>
      <c r="Q5" s="17" t="s">
        <v>22</v>
      </c>
    </row>
    <row r="6" spans="1:17" x14ac:dyDescent="0.25">
      <c r="A6" t="str">
        <f>LEFT(B6,9)</f>
        <v>RWA160614</v>
      </c>
      <c r="B6" s="2" t="s">
        <v>23</v>
      </c>
      <c r="C6" s="10" t="str">
        <f>IF(RIGHT(B6, 1)="2", "yes", "no")</f>
        <v>no</v>
      </c>
      <c r="D6" s="10">
        <f>IF(C6="no", 0, 1)</f>
        <v>0</v>
      </c>
      <c r="E6" s="11" t="str">
        <f>LEFT(B6,3)</f>
        <v>RWA</v>
      </c>
      <c r="F6" s="12">
        <v>42536</v>
      </c>
      <c r="G6" s="1" t="str">
        <f>LOOKUP(E6, '[3]Sites Ref'!A$1:A$23, '[3]Sites Ref'!B$1:B$23)</f>
        <v>Wahikuli</v>
      </c>
      <c r="H6" s="13">
        <f>IF(ISBLANK(E6), "", LOOKUP(E6, '[3]Sites Ref'!$A$1:$A$18, '[3]Sites Ref'!$C$1:$C$18))</f>
        <v>5</v>
      </c>
      <c r="I6" s="13">
        <f>MONTH(F6)</f>
        <v>6</v>
      </c>
      <c r="J6" s="14">
        <v>1</v>
      </c>
      <c r="K6" s="15">
        <v>84.59626874332757</v>
      </c>
      <c r="L6" s="15">
        <v>24.071789806624789</v>
      </c>
      <c r="M6" s="15">
        <v>12.377030014131911</v>
      </c>
      <c r="N6" s="15">
        <v>822.07531277185751</v>
      </c>
      <c r="O6" s="15">
        <v>21.350638136942671</v>
      </c>
      <c r="P6" s="15" t="s">
        <v>24</v>
      </c>
      <c r="Q6" s="17" t="s">
        <v>25</v>
      </c>
    </row>
    <row r="7" spans="1:17" x14ac:dyDescent="0.25">
      <c r="A7" t="str">
        <f>LEFT(B7,9)</f>
        <v>PFF160615</v>
      </c>
      <c r="B7" s="2" t="s">
        <v>26</v>
      </c>
      <c r="C7" s="10" t="str">
        <f>IF(RIGHT(B7, 1)="2", "yes", "no")</f>
        <v>no</v>
      </c>
      <c r="D7" s="10">
        <f>IF(C7="no", 0, 1)</f>
        <v>0</v>
      </c>
      <c r="E7" s="11" t="str">
        <f>LEFT(B7,3)</f>
        <v>PFF</v>
      </c>
      <c r="F7" s="12">
        <v>42536</v>
      </c>
      <c r="G7" s="1" t="str">
        <f>LOOKUP(E7, '[3]Sites Ref'!A$1:A$23, '[3]Sites Ref'!B$1:B$23)</f>
        <v>505 Front Street</v>
      </c>
      <c r="H7" s="13">
        <f>IF(ISBLANK(E7), "", LOOKUP(E7, '[3]Sites Ref'!$A$1:$A$18, '[3]Sites Ref'!$C$1:$C$18))</f>
        <v>6</v>
      </c>
      <c r="I7" s="13">
        <f>MONTH(F7)</f>
        <v>6</v>
      </c>
      <c r="J7" s="14">
        <v>1</v>
      </c>
      <c r="K7" s="15">
        <v>65.903027548207604</v>
      </c>
      <c r="L7" s="15">
        <v>17.637835129754574</v>
      </c>
      <c r="M7" s="15">
        <v>7.8195192306136647</v>
      </c>
      <c r="N7" s="15">
        <v>461.59011476690057</v>
      </c>
      <c r="O7" s="15">
        <v>2.6953933784501052</v>
      </c>
      <c r="P7" s="15">
        <v>1.8382561812681544</v>
      </c>
      <c r="Q7" s="17" t="s">
        <v>25</v>
      </c>
    </row>
    <row r="8" spans="1:17" x14ac:dyDescent="0.25">
      <c r="A8" t="str">
        <f>LEFT(B8,9)</f>
        <v>PLH160615</v>
      </c>
      <c r="B8" s="2" t="s">
        <v>27</v>
      </c>
      <c r="C8" s="10" t="str">
        <f>IF(RIGHT(B8, 1)="2", "yes", "no")</f>
        <v>no</v>
      </c>
      <c r="D8" s="10">
        <f>IF(C8="no", 0, 1)</f>
        <v>0</v>
      </c>
      <c r="E8" s="11" t="str">
        <f>LEFT(B8,3)</f>
        <v>PLH</v>
      </c>
      <c r="F8" s="12">
        <v>42536</v>
      </c>
      <c r="G8" s="1" t="str">
        <f>LOOKUP(E8, '[3]Sites Ref'!A$1:A$23, '[3]Sites Ref'!B$1:B$23)</f>
        <v>Lindsey Hale</v>
      </c>
      <c r="H8" s="13">
        <f>IF(ISBLANK(E8), "", LOOKUP(E8, '[3]Sites Ref'!$A$1:$A$18, '[3]Sites Ref'!$C$1:$C$18))</f>
        <v>7</v>
      </c>
      <c r="I8" s="13">
        <f>MONTH(F8)</f>
        <v>6</v>
      </c>
      <c r="J8" s="14">
        <v>1</v>
      </c>
      <c r="K8" s="15">
        <v>90.042194428964692</v>
      </c>
      <c r="L8" s="15">
        <v>14.322845617839723</v>
      </c>
      <c r="M8" s="15">
        <v>6.2170824944845098</v>
      </c>
      <c r="N8" s="15">
        <v>169.92029262327824</v>
      </c>
      <c r="O8" s="15">
        <v>2.7864686173036093</v>
      </c>
      <c r="P8" s="15">
        <v>2.885066105182434</v>
      </c>
      <c r="Q8" s="16" t="s">
        <v>28</v>
      </c>
    </row>
    <row r="9" spans="1:17" x14ac:dyDescent="0.25">
      <c r="A9" t="str">
        <f>LEFT(B9,9)</f>
        <v>PLT160615</v>
      </c>
      <c r="B9" s="2" t="s">
        <v>29</v>
      </c>
      <c r="C9" s="10" t="str">
        <f>IF(RIGHT(B9, 1)="2", "yes", "no")</f>
        <v>no</v>
      </c>
      <c r="D9" s="10">
        <f>IF(C9="no", 0, 1)</f>
        <v>0</v>
      </c>
      <c r="E9" s="11" t="str">
        <f>LEFT(B9,3)</f>
        <v>PLT</v>
      </c>
      <c r="F9" s="12">
        <v>42536</v>
      </c>
      <c r="G9" s="1" t="str">
        <f>LOOKUP(E9, '[3]Sites Ref'!A$1:A$23, '[3]Sites Ref'!B$1:B$23)</f>
        <v>Lahaina Town</v>
      </c>
      <c r="H9" s="13">
        <f>IF(ISBLANK(E9), "", LOOKUP(E9, '[3]Sites Ref'!$A$1:$A$18, '[3]Sites Ref'!$C$1:$C$18))</f>
        <v>8</v>
      </c>
      <c r="I9" s="13">
        <f>MONTH(F9)</f>
        <v>6</v>
      </c>
      <c r="J9" s="14">
        <v>1</v>
      </c>
      <c r="K9" s="15">
        <v>72.13024969246429</v>
      </c>
      <c r="L9" s="15">
        <v>11.003500009325773</v>
      </c>
      <c r="M9" s="15">
        <v>5.5792967288609647</v>
      </c>
      <c r="N9" s="15">
        <v>125.36111662228646</v>
      </c>
      <c r="O9" s="15">
        <v>4.2382512937898085</v>
      </c>
      <c r="P9" s="15">
        <v>2.5654087495234892</v>
      </c>
      <c r="Q9" s="17" t="s">
        <v>30</v>
      </c>
    </row>
    <row r="10" spans="1:17" x14ac:dyDescent="0.25">
      <c r="A10" t="str">
        <f>LEFT(B10,9)</f>
        <v>OSF160615</v>
      </c>
      <c r="B10" s="2" t="s">
        <v>31</v>
      </c>
      <c r="C10" s="10" t="str">
        <f>IF(RIGHT(B10, 1)=2, "yes", "no")</f>
        <v>no</v>
      </c>
      <c r="D10" s="10">
        <f>IF(C10="no", 0, 1)</f>
        <v>0</v>
      </c>
      <c r="E10" s="11" t="str">
        <f>LEFT(B10,3)</f>
        <v>OSF</v>
      </c>
      <c r="F10" s="12">
        <v>42536</v>
      </c>
      <c r="G10" s="1" t="str">
        <f>LOOKUP(E10, '[3]Sites Ref'!A$1:A$23, '[3]Sites Ref'!B$1:B$23)</f>
        <v>Olowalu shore front</v>
      </c>
      <c r="H10" s="13">
        <f>IF(ISBLANK(E10), "", LOOKUP(E10, '[3]Sites Ref'!$A$1:$A$18, '[3]Sites Ref'!$C$1:$C$18))</f>
        <v>10</v>
      </c>
      <c r="I10" s="13">
        <f>MONTH(F10)</f>
        <v>6</v>
      </c>
      <c r="J10" s="14">
        <v>1</v>
      </c>
      <c r="K10" s="15">
        <v>71.071158937446654</v>
      </c>
      <c r="L10" s="15">
        <v>14.405611453222617</v>
      </c>
      <c r="M10" s="15">
        <v>4.8471718187389383</v>
      </c>
      <c r="N10" s="15">
        <v>72.895493181907284</v>
      </c>
      <c r="O10" s="15">
        <v>4.0723642515923562</v>
      </c>
      <c r="P10" s="15">
        <v>2.7990393380787517</v>
      </c>
      <c r="Q10" s="17" t="s">
        <v>32</v>
      </c>
    </row>
    <row r="11" spans="1:17" x14ac:dyDescent="0.25">
      <c r="A11" t="str">
        <f>LEFT(B11,9)</f>
        <v>OCO160616</v>
      </c>
      <c r="B11" s="2" t="s">
        <v>33</v>
      </c>
      <c r="C11" s="10" t="str">
        <f>IF(RIGHT(B11, 1)=2, "yes", "no")</f>
        <v>no</v>
      </c>
      <c r="D11" s="10">
        <f>IF(C11="no", 0, 1)</f>
        <v>0</v>
      </c>
      <c r="E11" s="11" t="str">
        <f>LEFT(B11,3)</f>
        <v>OCO</v>
      </c>
      <c r="F11" s="12">
        <v>42536</v>
      </c>
      <c r="G11" s="1" t="str">
        <f>LOOKUP(E11, '[3]Sites Ref'!A$1:A$23, '[3]Sites Ref'!B$1:B$23)</f>
        <v>Camp Olowalu</v>
      </c>
      <c r="H11" s="13">
        <f>IF(ISBLANK(E11), "", LOOKUP(E11, '[3]Sites Ref'!$A$1:$A$18, '[3]Sites Ref'!$C$1:$C$18))</f>
        <v>13</v>
      </c>
      <c r="I11" s="13">
        <f>MONTH(F11)</f>
        <v>6</v>
      </c>
      <c r="J11" s="14">
        <v>1</v>
      </c>
      <c r="K11" s="15">
        <v>78.21857468852194</v>
      </c>
      <c r="L11" s="15">
        <v>10.803119565767188</v>
      </c>
      <c r="M11" s="15">
        <v>7.5564326022939534</v>
      </c>
      <c r="N11" s="15">
        <v>330.60663552104972</v>
      </c>
      <c r="O11" s="15">
        <v>5.913385151273884</v>
      </c>
      <c r="P11" s="15">
        <v>2.7447066430659</v>
      </c>
      <c r="Q11" s="17" t="s">
        <v>28</v>
      </c>
    </row>
    <row r="12" spans="1:17" x14ac:dyDescent="0.25">
      <c r="A12" t="str">
        <f>LEFT(B12,9)</f>
        <v>OMM160616</v>
      </c>
      <c r="B12" s="2" t="s">
        <v>34</v>
      </c>
      <c r="C12" s="10" t="str">
        <f>IF(RIGHT(B12, 1)="2", "yes", "no")</f>
        <v>no</v>
      </c>
      <c r="D12" s="10">
        <f>IF(C12="no", 0, 1)</f>
        <v>0</v>
      </c>
      <c r="E12" s="11" t="str">
        <f>LEFT(B12,3)</f>
        <v>OMM</v>
      </c>
      <c r="F12" s="12">
        <v>42537</v>
      </c>
      <c r="G12" s="1" t="str">
        <f>LOOKUP(E12, '[3]Sites Ref'!A$1:A$23, '[3]Sites Ref'!B$1:B$23)</f>
        <v>Mile Marker 14</v>
      </c>
      <c r="H12" s="13">
        <f>IF(ISBLANK(E12), "", LOOKUP(E12, '[3]Sites Ref'!$A$1:$A$18, '[3]Sites Ref'!$C$1:$C$18))</f>
        <v>14</v>
      </c>
      <c r="I12" s="13">
        <f>MONTH(F12)</f>
        <v>6</v>
      </c>
      <c r="J12" s="14">
        <v>1</v>
      </c>
      <c r="K12" s="15">
        <v>107.56638462674279</v>
      </c>
      <c r="L12" s="15">
        <v>15.368308801623645</v>
      </c>
      <c r="M12" s="15">
        <v>7.2760726094886046</v>
      </c>
      <c r="N12" s="15">
        <v>451.54599820501227</v>
      </c>
      <c r="O12" s="15">
        <v>7.11471092091295</v>
      </c>
      <c r="P12" s="15">
        <v>8.692325657139417</v>
      </c>
      <c r="Q12" s="17" t="s">
        <v>28</v>
      </c>
    </row>
    <row r="13" spans="1:17" x14ac:dyDescent="0.25">
      <c r="A13" t="str">
        <f>LEFT(B13,9)</f>
        <v>OUP160616</v>
      </c>
      <c r="B13" s="2" t="s">
        <v>35</v>
      </c>
      <c r="C13" s="10" t="str">
        <f>IF(RIGHT(B13, 1)="2", "yes", "no")</f>
        <v>no</v>
      </c>
      <c r="D13" s="10">
        <f>IF(C13="no", 0, 1)</f>
        <v>0</v>
      </c>
      <c r="E13" s="11" t="str">
        <f>LEFT(B13,3)</f>
        <v>OUP</v>
      </c>
      <c r="F13" s="12">
        <v>42537</v>
      </c>
      <c r="G13" s="1" t="str">
        <f>LOOKUP(E13, '[3]Sites Ref'!A$1:A$23, '[3]Sites Ref'!B$1:B$23)</f>
        <v>Ukumehame Beach</v>
      </c>
      <c r="H13" s="13">
        <f>IF(ISBLANK(E13), "", LOOKUP(E13, '[3]Sites Ref'!$A$1:$A$18, '[3]Sites Ref'!$C$1:$C$18))</f>
        <v>15</v>
      </c>
      <c r="I13" s="13">
        <f>MONTH(F13)</f>
        <v>6</v>
      </c>
      <c r="J13" s="14">
        <v>1</v>
      </c>
      <c r="K13" s="15">
        <v>63.466540073549545</v>
      </c>
      <c r="L13" s="15">
        <v>16.770971906533742</v>
      </c>
      <c r="M13" s="15">
        <v>6.3406534865740722</v>
      </c>
      <c r="N13" s="15">
        <v>112.00800539132111</v>
      </c>
      <c r="O13" s="15">
        <v>2.6368450106157111</v>
      </c>
      <c r="P13" s="15">
        <v>1.7857345760890646</v>
      </c>
      <c r="Q13" s="17" t="s">
        <v>28</v>
      </c>
    </row>
    <row r="14" spans="1:17" x14ac:dyDescent="0.25">
      <c r="A14" t="str">
        <f>LEFT(B14,9)</f>
        <v>OPB160616</v>
      </c>
      <c r="B14" s="2" t="s">
        <v>36</v>
      </c>
      <c r="C14" s="10" t="str">
        <f>IF(RIGHT(B14, 1)="2", "yes", "no")</f>
        <v>no</v>
      </c>
      <c r="D14" s="10">
        <f>IF(C14="no", 0, 1)</f>
        <v>0</v>
      </c>
      <c r="E14" s="11" t="str">
        <f>LEFT(B14,3)</f>
        <v>OPB</v>
      </c>
      <c r="F14" s="12">
        <v>42537</v>
      </c>
      <c r="G14" s="1" t="str">
        <f>LOOKUP(E14, '[3]Sites Ref'!A$1:A$23, '[3]Sites Ref'!B$1:B$23)</f>
        <v>Papalaua</v>
      </c>
      <c r="H14" s="13">
        <f>IF(ISBLANK(E14), "", LOOKUP(E14, '[3]Sites Ref'!$A$1:$A$18, '[3]Sites Ref'!$C$1:$C$18))</f>
        <v>16</v>
      </c>
      <c r="I14" s="13">
        <f>MONTH(F14)</f>
        <v>6</v>
      </c>
      <c r="J14" s="14">
        <v>1</v>
      </c>
      <c r="K14" s="15">
        <v>66.157672319905842</v>
      </c>
      <c r="L14" s="15">
        <v>20.46929791916936</v>
      </c>
      <c r="M14" s="15">
        <v>5.7134974837109205</v>
      </c>
      <c r="N14" s="15">
        <v>137.90406101687014</v>
      </c>
      <c r="O14" s="15">
        <v>2.840680069002123</v>
      </c>
      <c r="P14" s="15">
        <v>1.9179441339536707</v>
      </c>
      <c r="Q14" s="17" t="s">
        <v>28</v>
      </c>
    </row>
    <row r="15" spans="1:17" x14ac:dyDescent="0.25">
      <c r="A15" t="str">
        <f>LEFT(B15,9)</f>
        <v>OPP160616</v>
      </c>
      <c r="B15" s="2" t="s">
        <v>37</v>
      </c>
      <c r="C15" s="10" t="str">
        <f>IF(RIGHT(B15, 1)="2", "yes", "no")</f>
        <v>no</v>
      </c>
      <c r="D15" s="10">
        <f>IF(C15="no", 0, 1)</f>
        <v>0</v>
      </c>
      <c r="E15" s="11" t="str">
        <f>LEFT(B15,3)</f>
        <v>OPP</v>
      </c>
      <c r="F15" s="12">
        <v>42537</v>
      </c>
      <c r="G15" s="1" t="str">
        <f>LOOKUP(E15, '[3]Sites Ref'!A$1:A$23, '[3]Sites Ref'!B$1:B$23)</f>
        <v>Papalaua Pali</v>
      </c>
      <c r="H15" s="13">
        <f>IF(ISBLANK(E15), "", LOOKUP(E15, '[3]Sites Ref'!$A$1:$A$18, '[3]Sites Ref'!$C$1:$C$18))</f>
        <v>17</v>
      </c>
      <c r="I15" s="13">
        <f>MONTH(F15)</f>
        <v>6</v>
      </c>
      <c r="J15" s="14">
        <v>1</v>
      </c>
      <c r="K15" s="15">
        <v>122.8450709286365</v>
      </c>
      <c r="L15" s="15">
        <v>20.395244276984666</v>
      </c>
      <c r="M15" s="15">
        <v>6.5226881738457916</v>
      </c>
      <c r="N15" s="15">
        <v>145.40054451495595</v>
      </c>
      <c r="O15" s="15">
        <v>3.2624451632165603</v>
      </c>
      <c r="P15" s="15">
        <v>4.4471310868019245</v>
      </c>
      <c r="Q15" s="17" t="s">
        <v>28</v>
      </c>
    </row>
    <row r="16" spans="1:17" s="23" customFormat="1" x14ac:dyDescent="0.25">
      <c r="A16" s="19" t="str">
        <f>LEFT(B16,9)</f>
        <v>RPO160628</v>
      </c>
      <c r="B16" s="20" t="s">
        <v>38</v>
      </c>
      <c r="C16" s="21" t="str">
        <f>IF(RIGHT(B16, 1)="2", "yes", "no")</f>
        <v>no</v>
      </c>
      <c r="D16" s="21">
        <f>IF(C16="no", 0, 1)</f>
        <v>0</v>
      </c>
      <c r="E16" s="11" t="str">
        <f>LEFT(B16,3)</f>
        <v>RPO</v>
      </c>
      <c r="F16" s="22">
        <v>42549</v>
      </c>
      <c r="G16" s="23" t="str">
        <f>LOOKUP(E16, '[3]Sites Ref'!A$1:A$23, '[3]Sites Ref'!B$1:B$23)</f>
        <v>Pohaku</v>
      </c>
      <c r="H16" s="24">
        <f>IF(ISBLANK(E16), "", LOOKUP(E16, '[3]Sites Ref'!$A$1:$A$18, '[3]Sites Ref'!$C$1:$C$18))</f>
        <v>1</v>
      </c>
      <c r="I16" s="24">
        <f>MONTH(F16)</f>
        <v>6</v>
      </c>
      <c r="J16" s="25">
        <v>2</v>
      </c>
      <c r="K16" s="26">
        <v>332.98488139142472</v>
      </c>
      <c r="L16" s="26">
        <v>24.796381272827819</v>
      </c>
      <c r="M16" s="26">
        <v>18.294176662456881</v>
      </c>
      <c r="N16" s="26">
        <v>1621.1482789939773</v>
      </c>
      <c r="O16" s="26">
        <v>259.14839305277104</v>
      </c>
      <c r="P16" s="26">
        <v>5.4303834877226089</v>
      </c>
      <c r="Q16" s="27" t="s">
        <v>18</v>
      </c>
    </row>
    <row r="17" spans="1:17" s="31" customFormat="1" x14ac:dyDescent="0.25">
      <c r="A17" s="28" t="str">
        <f>LEFT(B17,9)</f>
        <v>RKS160628</v>
      </c>
      <c r="B17" s="29" t="s">
        <v>39</v>
      </c>
      <c r="C17" s="11" t="str">
        <f>IF(RIGHT(B17, 1)="2", "yes", "no")</f>
        <v>no</v>
      </c>
      <c r="D17" s="11">
        <f>IF(C17="no", 0, 1)</f>
        <v>0</v>
      </c>
      <c r="E17" s="11" t="str">
        <f>LEFT(B17,3)</f>
        <v>RKS</v>
      </c>
      <c r="F17" s="30">
        <v>42549</v>
      </c>
      <c r="G17" s="31" t="str">
        <f>LOOKUP(E17, '[3]Sites Ref'!A$1:A$23, '[3]Sites Ref'!B$1:B$23)</f>
        <v>Kaanapali Shores</v>
      </c>
      <c r="H17" s="32">
        <f>IF(ISBLANK(E17), "", LOOKUP(E17, '[3]Sites Ref'!$A$1:$A$18, '[3]Sites Ref'!$C$1:$C$18))</f>
        <v>2</v>
      </c>
      <c r="I17" s="32">
        <f>MONTH(F17)</f>
        <v>6</v>
      </c>
      <c r="J17" s="33">
        <v>2</v>
      </c>
      <c r="K17" s="34">
        <v>75.122325759918468</v>
      </c>
      <c r="L17" s="34">
        <v>14.765055053706265</v>
      </c>
      <c r="M17" s="34">
        <v>8.4898249384820677</v>
      </c>
      <c r="N17" s="34">
        <v>1435.9223842758688</v>
      </c>
      <c r="O17" s="34">
        <v>6.1258373350769242</v>
      </c>
      <c r="P17" s="34">
        <v>3.5923171861738794</v>
      </c>
      <c r="Q17" s="35" t="s">
        <v>18</v>
      </c>
    </row>
    <row r="18" spans="1:17" s="31" customFormat="1" x14ac:dyDescent="0.25">
      <c r="A18" s="28" t="str">
        <f>LEFT(B18,9)</f>
        <v>RAB160628</v>
      </c>
      <c r="B18" s="29" t="s">
        <v>40</v>
      </c>
      <c r="C18" s="11" t="str">
        <f>IF(RIGHT(B18, 1)="2", "yes", "no")</f>
        <v>no</v>
      </c>
      <c r="D18" s="11">
        <f>IF(C18="no", 0, 1)</f>
        <v>0</v>
      </c>
      <c r="E18" s="11" t="str">
        <f>LEFT(B18,3)</f>
        <v>RAB</v>
      </c>
      <c r="F18" s="30">
        <v>42549</v>
      </c>
      <c r="G18" s="31" t="str">
        <f>LOOKUP(E18, '[3]Sites Ref'!A$1:A$23, '[3]Sites Ref'!B$1:B$23)</f>
        <v>Airport Beach</v>
      </c>
      <c r="H18" s="32">
        <f>IF(ISBLANK(E18), "", LOOKUP(E18, '[3]Sites Ref'!$A$1:$A$18, '[3]Sites Ref'!$C$1:$C$18))</f>
        <v>3</v>
      </c>
      <c r="I18" s="32">
        <f>MONTH(F18)</f>
        <v>6</v>
      </c>
      <c r="J18" s="33">
        <v>2</v>
      </c>
      <c r="K18" s="34">
        <v>90.927663748733522</v>
      </c>
      <c r="L18" s="34">
        <v>16.969211736977559</v>
      </c>
      <c r="M18" s="34">
        <v>8.2797218139869067</v>
      </c>
      <c r="N18" s="34">
        <v>510.71212238018154</v>
      </c>
      <c r="O18" s="34">
        <v>26.44178261980333</v>
      </c>
      <c r="P18" s="34">
        <v>2.5864102549780581</v>
      </c>
      <c r="Q18" s="35" t="s">
        <v>18</v>
      </c>
    </row>
    <row r="19" spans="1:17" s="31" customFormat="1" x14ac:dyDescent="0.25">
      <c r="A19" s="28" t="str">
        <f>LEFT(B19,9)</f>
        <v>RCB160628</v>
      </c>
      <c r="B19" s="29" t="s">
        <v>41</v>
      </c>
      <c r="C19" s="11" t="str">
        <f>IF(RIGHT(B19, 1)="2", "yes", "no")</f>
        <v>no</v>
      </c>
      <c r="D19" s="11">
        <f>IF(C19="no", 0, 1)</f>
        <v>0</v>
      </c>
      <c r="E19" s="11" t="str">
        <f>LEFT(B19,3)</f>
        <v>RCB</v>
      </c>
      <c r="F19" s="30">
        <v>42549</v>
      </c>
      <c r="G19" s="31" t="str">
        <f>LOOKUP(E19, '[3]Sites Ref'!A$1:A$23, '[3]Sites Ref'!B$1:B$23)</f>
        <v>Canoe Beach</v>
      </c>
      <c r="H19" s="32">
        <f>IF(ISBLANK(E19), "", LOOKUP(E19, '[3]Sites Ref'!$A$1:$A$18, '[3]Sites Ref'!$C$1:$C$18))</f>
        <v>4</v>
      </c>
      <c r="I19" s="32">
        <f>MONTH(F19)</f>
        <v>6</v>
      </c>
      <c r="J19" s="33">
        <v>2</v>
      </c>
      <c r="K19" s="34">
        <v>121.24775372434762</v>
      </c>
      <c r="L19" s="34">
        <v>18.887793375518452</v>
      </c>
      <c r="M19" s="34">
        <v>9.1256633415595267</v>
      </c>
      <c r="N19" s="34">
        <v>649.56994675879855</v>
      </c>
      <c r="O19" s="34">
        <v>57.283250786997556</v>
      </c>
      <c r="P19" s="34">
        <v>3.1980829545536986</v>
      </c>
      <c r="Q19" s="35" t="s">
        <v>18</v>
      </c>
    </row>
    <row r="20" spans="1:17" s="31" customFormat="1" x14ac:dyDescent="0.25">
      <c r="A20" s="28" t="str">
        <f>LEFT(B20,9)</f>
        <v>RWA160628</v>
      </c>
      <c r="B20" s="29" t="s">
        <v>42</v>
      </c>
      <c r="C20" s="11" t="str">
        <f>IF(RIGHT(B20, 1)="2", "yes", "no")</f>
        <v>no</v>
      </c>
      <c r="D20" s="11">
        <f>IF(C20="no", 0, 1)</f>
        <v>0</v>
      </c>
      <c r="E20" s="11" t="str">
        <f>LEFT(B20,3)</f>
        <v>RWA</v>
      </c>
      <c r="F20" s="30">
        <v>42550</v>
      </c>
      <c r="G20" s="31" t="str">
        <f>LOOKUP(E20, '[3]Sites Ref'!A$1:A$23, '[3]Sites Ref'!B$1:B$23)</f>
        <v>Wahikuli</v>
      </c>
      <c r="H20" s="32">
        <f>IF(ISBLANK(E20), "", LOOKUP(E20, '[3]Sites Ref'!$A$1:$A$18, '[3]Sites Ref'!$C$1:$C$18))</f>
        <v>5</v>
      </c>
      <c r="I20" s="32">
        <f>MONTH(F20)</f>
        <v>6</v>
      </c>
      <c r="J20" s="33">
        <v>2</v>
      </c>
      <c r="K20" s="34">
        <v>83.600839181234491</v>
      </c>
      <c r="L20" s="34">
        <v>20.428289743571199</v>
      </c>
      <c r="M20" s="34">
        <v>10.914304414564377</v>
      </c>
      <c r="N20" s="34">
        <v>633.70643771561254</v>
      </c>
      <c r="O20" s="34">
        <v>15.034381768503644</v>
      </c>
      <c r="P20" s="34">
        <v>3.3403324195712893</v>
      </c>
      <c r="Q20" s="35" t="s">
        <v>25</v>
      </c>
    </row>
    <row r="21" spans="1:17" s="31" customFormat="1" x14ac:dyDescent="0.25">
      <c r="A21" s="28" t="str">
        <f>LEFT(B21,9)</f>
        <v>PFF160629</v>
      </c>
      <c r="B21" s="29" t="s">
        <v>43</v>
      </c>
      <c r="C21" s="11" t="str">
        <f>IF(RIGHT(B21, 1)="2", "yes", "no")</f>
        <v>no</v>
      </c>
      <c r="D21" s="11">
        <f>IF(C21="no", 0, 1)</f>
        <v>0</v>
      </c>
      <c r="E21" s="11" t="str">
        <f>LEFT(B21,3)</f>
        <v>PFF</v>
      </c>
      <c r="F21" s="30">
        <v>42550</v>
      </c>
      <c r="G21" s="31" t="str">
        <f>LOOKUP(E21, '[3]Sites Ref'!A$1:A$23, '[3]Sites Ref'!B$1:B$23)</f>
        <v>505 Front Street</v>
      </c>
      <c r="H21" s="32">
        <f>IF(ISBLANK(E21), "", LOOKUP(E21, '[3]Sites Ref'!$A$1:$A$18, '[3]Sites Ref'!$C$1:$C$18))</f>
        <v>6</v>
      </c>
      <c r="I21" s="32">
        <f>MONTH(F21)</f>
        <v>6</v>
      </c>
      <c r="J21" s="33">
        <v>2</v>
      </c>
      <c r="K21" s="34">
        <v>63.472327454724514</v>
      </c>
      <c r="L21" s="34">
        <v>15.82691155805594</v>
      </c>
      <c r="M21" s="34">
        <v>6.7951773685408403</v>
      </c>
      <c r="N21" s="34">
        <v>317.30808650062158</v>
      </c>
      <c r="O21" s="34">
        <v>2.0573109149090025</v>
      </c>
      <c r="P21" s="34">
        <v>2.9146000921257857</v>
      </c>
      <c r="Q21" s="35" t="s">
        <v>25</v>
      </c>
    </row>
    <row r="22" spans="1:17" s="31" customFormat="1" x14ac:dyDescent="0.25">
      <c r="A22" s="28" t="str">
        <f>LEFT(B22,9)</f>
        <v>PLH160629</v>
      </c>
      <c r="B22" s="29" t="s">
        <v>44</v>
      </c>
      <c r="C22" s="11" t="str">
        <f>IF(RIGHT(B22, 1)="2", "yes", "no")</f>
        <v>no</v>
      </c>
      <c r="D22" s="11">
        <f>IF(C22="no", 0, 1)</f>
        <v>0</v>
      </c>
      <c r="E22" s="11" t="str">
        <f>LEFT(B22,3)</f>
        <v>PLH</v>
      </c>
      <c r="F22" s="30">
        <v>42550</v>
      </c>
      <c r="G22" s="31" t="str">
        <f>LOOKUP(E22, '[3]Sites Ref'!A$1:A$23, '[3]Sites Ref'!B$1:B$23)</f>
        <v>Lindsey Hale</v>
      </c>
      <c r="H22" s="32">
        <f>IF(ISBLANK(E22), "", LOOKUP(E22, '[3]Sites Ref'!$A$1:$A$18, '[3]Sites Ref'!$C$1:$C$18))</f>
        <v>7</v>
      </c>
      <c r="I22" s="32">
        <f>MONTH(F22)</f>
        <v>6</v>
      </c>
      <c r="J22" s="33">
        <v>2</v>
      </c>
      <c r="K22" s="34">
        <v>65.04649513431356</v>
      </c>
      <c r="L22" s="34">
        <v>15.923443967542275</v>
      </c>
      <c r="M22" s="34">
        <v>7.8304881596387022</v>
      </c>
      <c r="N22" s="34">
        <v>245.70433839410219</v>
      </c>
      <c r="O22" s="34">
        <v>5.6721614611524158</v>
      </c>
      <c r="P22" s="34">
        <v>2.2368829980776916</v>
      </c>
      <c r="Q22" s="36" t="s">
        <v>28</v>
      </c>
    </row>
    <row r="23" spans="1:17" s="31" customFormat="1" x14ac:dyDescent="0.25">
      <c r="A23" s="28" t="str">
        <f>LEFT(B23,9)</f>
        <v>PLT160629</v>
      </c>
      <c r="B23" s="29" t="s">
        <v>45</v>
      </c>
      <c r="C23" s="11" t="str">
        <f>IF(RIGHT(B23, 1)="2", "yes", "no")</f>
        <v>no</v>
      </c>
      <c r="D23" s="11">
        <f>IF(C23="no", 0, 1)</f>
        <v>0</v>
      </c>
      <c r="E23" s="11" t="str">
        <f>LEFT(B23,3)</f>
        <v>PLT</v>
      </c>
      <c r="F23" s="30">
        <v>42550</v>
      </c>
      <c r="G23" s="31" t="str">
        <f>LOOKUP(E23, '[3]Sites Ref'!A$1:A$23, '[3]Sites Ref'!B$1:B$23)</f>
        <v>Lahaina Town</v>
      </c>
      <c r="H23" s="32">
        <f>IF(ISBLANK(E23), "", LOOKUP(E23, '[3]Sites Ref'!$A$1:$A$18, '[3]Sites Ref'!$C$1:$C$18))</f>
        <v>8</v>
      </c>
      <c r="I23" s="32">
        <f>MONTH(F23)</f>
        <v>6</v>
      </c>
      <c r="J23" s="33">
        <v>2</v>
      </c>
      <c r="K23" s="34">
        <v>72.790011146409697</v>
      </c>
      <c r="L23" s="34">
        <v>15.90333304889929</v>
      </c>
      <c r="M23" s="34">
        <v>6.7827370519588905</v>
      </c>
      <c r="N23" s="34">
        <v>217.71102554250629</v>
      </c>
      <c r="O23" s="34">
        <v>6.2762539349877242</v>
      </c>
      <c r="P23" s="34">
        <v>3.1716651967647169</v>
      </c>
      <c r="Q23" s="35" t="s">
        <v>30</v>
      </c>
    </row>
    <row r="24" spans="1:17" s="31" customFormat="1" x14ac:dyDescent="0.25">
      <c r="A24" s="28" t="str">
        <f>LEFT(B24,9)</f>
        <v>OSF160629</v>
      </c>
      <c r="B24" s="29" t="s">
        <v>46</v>
      </c>
      <c r="C24" s="11" t="str">
        <f>IF(RIGHT(B24, 1)="2", "yes", "no")</f>
        <v>no</v>
      </c>
      <c r="D24" s="11">
        <f>IF(C24="no", 0, 1)</f>
        <v>0</v>
      </c>
      <c r="E24" s="11" t="str">
        <f>LEFT(B24,3)</f>
        <v>OSF</v>
      </c>
      <c r="F24" s="30">
        <v>42550</v>
      </c>
      <c r="G24" s="31" t="str">
        <f>LOOKUP(E24, '[3]Sites Ref'!A$1:A$23, '[3]Sites Ref'!B$1:B$23)</f>
        <v>Olowalu shore front</v>
      </c>
      <c r="H24" s="32">
        <f>IF(ISBLANK(E24), "", LOOKUP(E24, '[3]Sites Ref'!$A$1:$A$18, '[3]Sites Ref'!$C$1:$C$18))</f>
        <v>10</v>
      </c>
      <c r="I24" s="32">
        <f>MONTH(F24)</f>
        <v>6</v>
      </c>
      <c r="J24" s="33">
        <v>2</v>
      </c>
      <c r="K24" s="34">
        <v>87.437872900232804</v>
      </c>
      <c r="L24" s="34">
        <v>13.940507389343828</v>
      </c>
      <c r="M24" s="34">
        <v>4.5033946026660008</v>
      </c>
      <c r="N24" s="34">
        <v>84.662240019010682</v>
      </c>
      <c r="O24" s="34">
        <v>3.8792926331833675</v>
      </c>
      <c r="P24" s="34">
        <v>6.1975145312103317</v>
      </c>
      <c r="Q24" s="35" t="s">
        <v>28</v>
      </c>
    </row>
    <row r="25" spans="1:17" s="31" customFormat="1" ht="39" x14ac:dyDescent="0.25">
      <c r="A25" s="28" t="str">
        <f>LEFT(B25,9)</f>
        <v>OLP160629</v>
      </c>
      <c r="B25" s="29" t="s">
        <v>47</v>
      </c>
      <c r="C25" s="11" t="str">
        <f>IF(RIGHT(B25, 1)="2", "yes", "no")</f>
        <v>no</v>
      </c>
      <c r="D25" s="11">
        <f>IF(C25="no", 0, 1)</f>
        <v>0</v>
      </c>
      <c r="E25" s="11" t="str">
        <f>LEFT(B25,3)</f>
        <v>OLP</v>
      </c>
      <c r="F25" s="30">
        <v>42550</v>
      </c>
      <c r="G25" s="31" t="str">
        <f>LOOKUP(E25, '[3]Sites Ref'!A$1:A$23, '[3]Sites Ref'!B$1:B$23)</f>
        <v>Launiupoko</v>
      </c>
      <c r="H25" s="32">
        <f>IF(ISBLANK(E25), "", LOOKUP(E25, '[3]Sites Ref'!$A$1:$A$18, '[3]Sites Ref'!$C$1:$C$18))</f>
        <v>11</v>
      </c>
      <c r="I25" s="32">
        <f>MONTH(F25)</f>
        <v>6</v>
      </c>
      <c r="J25" s="33">
        <v>2</v>
      </c>
      <c r="K25" s="34">
        <v>97.704687104611381</v>
      </c>
      <c r="L25" s="34">
        <v>14.020951063915772</v>
      </c>
      <c r="M25" s="34">
        <v>6.1081954417375854</v>
      </c>
      <c r="N25" s="34">
        <v>201.83804009009495</v>
      </c>
      <c r="O25" s="34">
        <v>8.6125633819893395</v>
      </c>
      <c r="P25" s="34">
        <v>11.261595485836569</v>
      </c>
      <c r="Q25" s="35" t="s">
        <v>48</v>
      </c>
    </row>
    <row r="26" spans="1:17" s="31" customFormat="1" x14ac:dyDescent="0.25">
      <c r="A26" s="28" t="str">
        <f>LEFT(B26,9)</f>
        <v>OCO160630</v>
      </c>
      <c r="B26" s="29" t="s">
        <v>49</v>
      </c>
      <c r="C26" s="11" t="str">
        <f>IF(RIGHT(B26, 1)="2", "yes", "no")</f>
        <v>no</v>
      </c>
      <c r="D26" s="11">
        <f>IF(C26="no", 0, 1)</f>
        <v>0</v>
      </c>
      <c r="E26" s="11" t="str">
        <f>LEFT(B26,3)</f>
        <v>OCO</v>
      </c>
      <c r="F26" s="30">
        <v>42551</v>
      </c>
      <c r="G26" s="31" t="str">
        <f>LOOKUP(E26, '[3]Sites Ref'!A$1:A$23, '[3]Sites Ref'!B$1:B$23)</f>
        <v>Camp Olowalu</v>
      </c>
      <c r="H26" s="32">
        <f>IF(ISBLANK(E26), "", LOOKUP(E26, '[3]Sites Ref'!$A$1:$A$18, '[3]Sites Ref'!$C$1:$C$18))</f>
        <v>13</v>
      </c>
      <c r="I26" s="32">
        <f>MONTH(F26)</f>
        <v>6</v>
      </c>
      <c r="J26" s="33">
        <v>2</v>
      </c>
      <c r="K26" s="34">
        <v>84.092766581106076</v>
      </c>
      <c r="L26" s="34">
        <v>14.149660943230884</v>
      </c>
      <c r="M26" s="34">
        <v>5.2912813195228514</v>
      </c>
      <c r="N26" s="34">
        <v>354.48403989155275</v>
      </c>
      <c r="O26" s="34">
        <v>1.735856084454471</v>
      </c>
      <c r="P26" s="34">
        <v>4.0038245671176247</v>
      </c>
      <c r="Q26" s="35" t="s">
        <v>28</v>
      </c>
    </row>
    <row r="27" spans="1:17" s="31" customFormat="1" x14ac:dyDescent="0.25">
      <c r="A27" s="28" t="str">
        <f>LEFT(B27,9)</f>
        <v>OMM160630</v>
      </c>
      <c r="B27" s="29" t="s">
        <v>50</v>
      </c>
      <c r="C27" s="11" t="str">
        <f>IF(RIGHT(B27, 1)="2", "yes", "no")</f>
        <v>no</v>
      </c>
      <c r="D27" s="11">
        <f>IF(C27="no", 0, 1)</f>
        <v>0</v>
      </c>
      <c r="E27" s="11" t="str">
        <f>LEFT(B27,3)</f>
        <v>OMM</v>
      </c>
      <c r="F27" s="30">
        <v>42551</v>
      </c>
      <c r="G27" s="31" t="str">
        <f>LOOKUP(E27, '[3]Sites Ref'!A$1:A$23, '[3]Sites Ref'!B$1:B$23)</f>
        <v>Mile Marker 14</v>
      </c>
      <c r="H27" s="32">
        <f>IF(ISBLANK(E27), "", LOOKUP(E27, '[3]Sites Ref'!$A$1:$A$18, '[3]Sites Ref'!$C$1:$C$18))</f>
        <v>14</v>
      </c>
      <c r="I27" s="32">
        <f>MONTH(F27)</f>
        <v>6</v>
      </c>
      <c r="J27" s="33">
        <v>2</v>
      </c>
      <c r="K27" s="34">
        <v>62.476897892631442</v>
      </c>
      <c r="L27" s="34">
        <v>15.762556618398383</v>
      </c>
      <c r="M27" s="34">
        <v>5.3479538728406251</v>
      </c>
      <c r="N27" s="34">
        <v>396.38872148591872</v>
      </c>
      <c r="O27" s="34">
        <v>2.7281204290273271</v>
      </c>
      <c r="P27" s="34">
        <v>3.121877884008561</v>
      </c>
      <c r="Q27" s="35" t="s">
        <v>28</v>
      </c>
    </row>
    <row r="28" spans="1:17" s="31" customFormat="1" x14ac:dyDescent="0.25">
      <c r="A28" s="28" t="str">
        <f>LEFT(B28,9)</f>
        <v>OUP160630</v>
      </c>
      <c r="B28" s="29" t="s">
        <v>51</v>
      </c>
      <c r="C28" s="11" t="str">
        <f>IF(RIGHT(B28, 1)="2", "yes", "no")</f>
        <v>no</v>
      </c>
      <c r="D28" s="11">
        <f>IF(C28="no", 0, 1)</f>
        <v>0</v>
      </c>
      <c r="E28" s="11" t="str">
        <f>LEFT(B28,3)</f>
        <v>OUP</v>
      </c>
      <c r="F28" s="30">
        <v>42551</v>
      </c>
      <c r="G28" s="31" t="str">
        <f>LOOKUP(E28, '[3]Sites Ref'!A$1:A$23, '[3]Sites Ref'!B$1:B$23)</f>
        <v>Ukumehame Beach</v>
      </c>
      <c r="H28" s="32">
        <f>IF(ISBLANK(E28), "", LOOKUP(E28, '[3]Sites Ref'!$A$1:$A$18, '[3]Sites Ref'!$C$1:$C$18))</f>
        <v>15</v>
      </c>
      <c r="I28" s="32">
        <f>MONTH(F28)</f>
        <v>6</v>
      </c>
      <c r="J28" s="33">
        <v>2</v>
      </c>
      <c r="K28" s="34">
        <v>76.470785573684097</v>
      </c>
      <c r="L28" s="34">
        <v>12.295434244347549</v>
      </c>
      <c r="M28" s="34">
        <v>4.0472496613278235</v>
      </c>
      <c r="N28" s="34">
        <v>113.14832615032319</v>
      </c>
      <c r="O28" s="37">
        <v>0.11523852412520949</v>
      </c>
      <c r="P28" s="34">
        <v>2.9186643625548601</v>
      </c>
      <c r="Q28" s="35" t="s">
        <v>28</v>
      </c>
    </row>
    <row r="29" spans="1:17" s="31" customFormat="1" x14ac:dyDescent="0.25">
      <c r="A29" s="28" t="str">
        <f>LEFT(B29,9)</f>
        <v>OPB160630</v>
      </c>
      <c r="B29" s="29" t="s">
        <v>52</v>
      </c>
      <c r="C29" s="11" t="str">
        <f>IF(RIGHT(B29, 1)="2", "yes", "no")</f>
        <v>no</v>
      </c>
      <c r="D29" s="11">
        <f>IF(C29="no", 0, 1)</f>
        <v>0</v>
      </c>
      <c r="E29" s="11" t="str">
        <f>LEFT(B29,3)</f>
        <v>OPB</v>
      </c>
      <c r="F29" s="30">
        <v>42551</v>
      </c>
      <c r="G29" s="31" t="str">
        <f>LOOKUP(E29, '[3]Sites Ref'!A$1:A$23, '[3]Sites Ref'!B$1:B$23)</f>
        <v>Papalaua</v>
      </c>
      <c r="H29" s="32">
        <f>IF(ISBLANK(E29), "", LOOKUP(E29, '[3]Sites Ref'!$A$1:$A$18, '[3]Sites Ref'!$C$1:$C$18))</f>
        <v>16</v>
      </c>
      <c r="I29" s="32">
        <f>MONTH(F29)</f>
        <v>6</v>
      </c>
      <c r="J29" s="33">
        <v>2</v>
      </c>
      <c r="K29" s="34">
        <v>75.579528872740298</v>
      </c>
      <c r="L29" s="34">
        <v>12.243145855875785</v>
      </c>
      <c r="M29" s="34">
        <v>3.9891948506120558</v>
      </c>
      <c r="N29" s="34">
        <v>138.61143773875858</v>
      </c>
      <c r="O29" s="34">
        <v>3.4110603141062006</v>
      </c>
      <c r="P29" s="34">
        <v>3.9276194965724871</v>
      </c>
      <c r="Q29" s="35" t="s">
        <v>28</v>
      </c>
    </row>
    <row r="30" spans="1:17" s="42" customFormat="1" x14ac:dyDescent="0.25">
      <c r="A30" s="38" t="str">
        <f>LEFT(B30,9)</f>
        <v>OPP160630</v>
      </c>
      <c r="B30" s="39" t="s">
        <v>53</v>
      </c>
      <c r="C30" s="40" t="str">
        <f>IF(RIGHT(B30, 1)="2", "yes", "no")</f>
        <v>no</v>
      </c>
      <c r="D30" s="40">
        <f>IF(C30="no", 0, 1)</f>
        <v>0</v>
      </c>
      <c r="E30" s="11" t="str">
        <f>LEFT(B30,3)</f>
        <v>OPP</v>
      </c>
      <c r="F30" s="41">
        <v>42551</v>
      </c>
      <c r="G30" s="42" t="str">
        <f>LOOKUP(E30, '[3]Sites Ref'!A$1:A$23, '[3]Sites Ref'!B$1:B$23)</f>
        <v>Papalaua Pali</v>
      </c>
      <c r="H30" s="43">
        <f>IF(ISBLANK(E30), "", LOOKUP(E30, '[3]Sites Ref'!$A$1:$A$18, '[3]Sites Ref'!$C$1:$C$18))</f>
        <v>17</v>
      </c>
      <c r="I30" s="43">
        <f>MONTH(F30)</f>
        <v>6</v>
      </c>
      <c r="J30" s="44">
        <v>2</v>
      </c>
      <c r="K30" s="45">
        <v>60.960604024791991</v>
      </c>
      <c r="L30" s="45">
        <v>12.416099756205467</v>
      </c>
      <c r="M30" s="45">
        <v>4.4895720286860552</v>
      </c>
      <c r="N30" s="45">
        <v>72.627200302854007</v>
      </c>
      <c r="O30" s="45">
        <v>0.40636742717837021</v>
      </c>
      <c r="P30" s="45">
        <v>3.4785176141598058</v>
      </c>
      <c r="Q30" s="46" t="s">
        <v>28</v>
      </c>
    </row>
    <row r="31" spans="1:17" s="31" customFormat="1" x14ac:dyDescent="0.25">
      <c r="A31" s="28" t="str">
        <f>LEFT(B31,9)</f>
        <v>RPO160712</v>
      </c>
      <c r="B31" s="29" t="s">
        <v>54</v>
      </c>
      <c r="C31" s="11" t="s">
        <v>55</v>
      </c>
      <c r="D31" s="11">
        <f>IF(C31="no", 0, 1)</f>
        <v>0</v>
      </c>
      <c r="E31" s="11" t="str">
        <f>LEFT(B31,3)</f>
        <v>RPO</v>
      </c>
      <c r="F31" s="30">
        <v>42563</v>
      </c>
      <c r="G31" s="1" t="str">
        <f>LOOKUP(E31, '[3]Sites Ref'!A$1:A$23, '[3]Sites Ref'!B$1:B$23)</f>
        <v>Pohaku</v>
      </c>
      <c r="H31" s="32">
        <f>IF(ISBLANK(E31), "", LOOKUP(E31, '[3]Sites Ref'!$A$1:$A$18, '[3]Sites Ref'!$C$1:$C$18))</f>
        <v>1</v>
      </c>
      <c r="I31" s="32">
        <f>MONTH(F31)</f>
        <v>7</v>
      </c>
      <c r="J31" s="33">
        <v>3</v>
      </c>
      <c r="K31" s="34">
        <v>308.73783003523698</v>
      </c>
      <c r="L31" s="34">
        <v>24.521677535583397</v>
      </c>
      <c r="M31" s="34">
        <v>16.424225835517664</v>
      </c>
      <c r="N31" s="34">
        <v>1360.2542125965854</v>
      </c>
      <c r="O31" s="34">
        <v>250.73024814634289</v>
      </c>
      <c r="P31" s="34">
        <v>2.2519589521702232</v>
      </c>
      <c r="Q31" s="36" t="s">
        <v>56</v>
      </c>
    </row>
    <row r="32" spans="1:17" s="31" customFormat="1" x14ac:dyDescent="0.25">
      <c r="A32" s="28" t="str">
        <f>LEFT(B32,9)</f>
        <v>RKS160712</v>
      </c>
      <c r="B32" s="29" t="s">
        <v>57</v>
      </c>
      <c r="C32" s="11" t="s">
        <v>55</v>
      </c>
      <c r="D32" s="11">
        <f>IF(C32="no", 0, 1)</f>
        <v>0</v>
      </c>
      <c r="E32" s="11" t="str">
        <f>LEFT(B32,3)</f>
        <v>RKS</v>
      </c>
      <c r="F32" s="30">
        <v>42563</v>
      </c>
      <c r="G32" s="1" t="str">
        <f>LOOKUP(E32, '[3]Sites Ref'!A$1:A$23, '[3]Sites Ref'!B$1:B$23)</f>
        <v>Kaanapali Shores</v>
      </c>
      <c r="H32" s="32">
        <f>IF(ISBLANK(E32), "", LOOKUP(E32, '[3]Sites Ref'!$A$1:$A$18, '[3]Sites Ref'!$C$1:$C$18))</f>
        <v>2</v>
      </c>
      <c r="I32" s="32">
        <f>MONTH(F32)</f>
        <v>7</v>
      </c>
      <c r="J32" s="33">
        <v>3</v>
      </c>
      <c r="K32" s="34">
        <v>73.047541730737294</v>
      </c>
      <c r="L32" s="34">
        <v>14.52020904316943</v>
      </c>
      <c r="M32" s="34">
        <v>6.8537182997836874</v>
      </c>
      <c r="N32" s="34">
        <v>680.64189687308647</v>
      </c>
      <c r="O32" s="34">
        <v>2.9555960817636375</v>
      </c>
      <c r="P32" s="34">
        <v>2.6561376621605239</v>
      </c>
      <c r="Q32" s="35" t="s">
        <v>58</v>
      </c>
    </row>
    <row r="33" spans="1:17" s="31" customFormat="1" x14ac:dyDescent="0.25">
      <c r="A33" s="28" t="str">
        <f>LEFT(B33,9)</f>
        <v>RAB160712</v>
      </c>
      <c r="B33" s="29" t="s">
        <v>59</v>
      </c>
      <c r="C33" s="11" t="s">
        <v>55</v>
      </c>
      <c r="D33" s="11">
        <f>IF(C33="no", 0, 1)</f>
        <v>0</v>
      </c>
      <c r="E33" s="11" t="str">
        <f>LEFT(B33,3)</f>
        <v>RAB</v>
      </c>
      <c r="F33" s="30">
        <v>42563</v>
      </c>
      <c r="G33" s="1" t="str">
        <f>LOOKUP(E33, '[3]Sites Ref'!A$1:A$23, '[3]Sites Ref'!B$1:B$23)</f>
        <v>Airport Beach</v>
      </c>
      <c r="H33" s="32">
        <f>IF(ISBLANK(E33), "", LOOKUP(E33, '[3]Sites Ref'!$A$1:$A$18, '[3]Sites Ref'!$C$1:$C$18))</f>
        <v>3</v>
      </c>
      <c r="I33" s="32">
        <f>MONTH(F33)</f>
        <v>7</v>
      </c>
      <c r="J33" s="33">
        <v>3</v>
      </c>
      <c r="K33" s="34">
        <v>79.38210719346668</v>
      </c>
      <c r="L33" s="34">
        <v>16.451388053435348</v>
      </c>
      <c r="M33" s="34">
        <v>7.040267657377953</v>
      </c>
      <c r="N33" s="34">
        <v>331.02809099155826</v>
      </c>
      <c r="O33" s="34">
        <v>15.442566608724157</v>
      </c>
      <c r="P33" s="34">
        <v>1.5795660614694473</v>
      </c>
      <c r="Q33" s="35" t="s">
        <v>58</v>
      </c>
    </row>
    <row r="34" spans="1:17" s="31" customFormat="1" x14ac:dyDescent="0.25">
      <c r="A34" s="28" t="str">
        <f>LEFT(B34,9)</f>
        <v>RCB160712</v>
      </c>
      <c r="B34" s="29" t="s">
        <v>60</v>
      </c>
      <c r="C34" s="11" t="s">
        <v>55</v>
      </c>
      <c r="D34" s="11">
        <f>IF(C34="no", 0, 1)</f>
        <v>0</v>
      </c>
      <c r="E34" s="11" t="str">
        <f>LEFT(B34,3)</f>
        <v>RCB</v>
      </c>
      <c r="F34" s="30">
        <v>42563</v>
      </c>
      <c r="G34" s="1" t="str">
        <f>LOOKUP(E34, '[3]Sites Ref'!A$1:A$23, '[3]Sites Ref'!B$1:B$23)</f>
        <v>Canoe Beach</v>
      </c>
      <c r="H34" s="32">
        <f>IF(ISBLANK(E34), "", LOOKUP(E34, '[3]Sites Ref'!$A$1:$A$18, '[3]Sites Ref'!$C$1:$C$18))</f>
        <v>4</v>
      </c>
      <c r="I34" s="32">
        <f>MONTH(F34)</f>
        <v>7</v>
      </c>
      <c r="J34" s="33">
        <v>3</v>
      </c>
      <c r="K34" s="34">
        <v>122.69053106760074</v>
      </c>
      <c r="L34" s="34">
        <v>18.542141926879538</v>
      </c>
      <c r="M34" s="34">
        <v>8.4906232262798493</v>
      </c>
      <c r="N34" s="34">
        <v>620.86406030004525</v>
      </c>
      <c r="O34" s="34">
        <v>55.717698661571177</v>
      </c>
      <c r="P34" s="34">
        <v>2.0179216476721633</v>
      </c>
      <c r="Q34" s="35" t="s">
        <v>58</v>
      </c>
    </row>
    <row r="35" spans="1:17" s="31" customFormat="1" x14ac:dyDescent="0.25">
      <c r="A35" s="28" t="str">
        <f>LEFT(B35,9)</f>
        <v>RWA160712</v>
      </c>
      <c r="B35" s="29" t="s">
        <v>61</v>
      </c>
      <c r="C35" s="11" t="s">
        <v>55</v>
      </c>
      <c r="D35" s="11">
        <f>IF(C35="no", 0, 1)</f>
        <v>0</v>
      </c>
      <c r="E35" s="11" t="str">
        <f>LEFT(B35,3)</f>
        <v>RWA</v>
      </c>
      <c r="F35" s="30">
        <v>42563</v>
      </c>
      <c r="G35" s="1" t="str">
        <f>LOOKUP(E35, '[3]Sites Ref'!A$1:A$23, '[3]Sites Ref'!B$1:B$23)</f>
        <v>Wahikuli</v>
      </c>
      <c r="H35" s="32">
        <f>IF(ISBLANK(E35), "", LOOKUP(E35, '[3]Sites Ref'!$A$1:$A$18, '[3]Sites Ref'!$C$1:$C$18))</f>
        <v>5</v>
      </c>
      <c r="I35" s="32">
        <f>MONTH(F35)</f>
        <v>7</v>
      </c>
      <c r="J35" s="33">
        <v>3</v>
      </c>
      <c r="K35" s="34">
        <v>83.066157107317196</v>
      </c>
      <c r="L35" s="34">
        <v>19.360604629422408</v>
      </c>
      <c r="M35" s="34">
        <v>10.398156094074736</v>
      </c>
      <c r="N35" s="34">
        <v>617.53567296301628</v>
      </c>
      <c r="O35" s="34">
        <v>15.739817890863915</v>
      </c>
      <c r="P35" s="47" t="s">
        <v>24</v>
      </c>
      <c r="Q35" s="35" t="s">
        <v>58</v>
      </c>
    </row>
    <row r="36" spans="1:17" s="31" customFormat="1" x14ac:dyDescent="0.25">
      <c r="A36" s="28" t="str">
        <f>LEFT(B36,9)</f>
        <v>PFF160713</v>
      </c>
      <c r="B36" s="29" t="s">
        <v>62</v>
      </c>
      <c r="C36" s="11" t="str">
        <f>IF(RIGHT(B36, 1)="2", "yes", "no")</f>
        <v>no</v>
      </c>
      <c r="D36" s="11">
        <f>IF(C36="no", 0, 1)</f>
        <v>0</v>
      </c>
      <c r="E36" s="11" t="str">
        <f>LEFT(B36,3)</f>
        <v>PFF</v>
      </c>
      <c r="F36" s="30">
        <v>42564</v>
      </c>
      <c r="G36" s="1" t="str">
        <f>LOOKUP(E36, '[3]Sites Ref'!A$1:A$23, '[3]Sites Ref'!B$1:B$23)</f>
        <v>505 Front Street</v>
      </c>
      <c r="H36" s="32">
        <f>IF(ISBLANK(E36), "", LOOKUP(E36, '[3]Sites Ref'!$A$1:$A$18, '[3]Sites Ref'!$C$1:$C$18))</f>
        <v>6</v>
      </c>
      <c r="I36" s="32">
        <f>MONTH(F36)</f>
        <v>7</v>
      </c>
      <c r="J36" s="33">
        <v>3</v>
      </c>
      <c r="K36" s="34">
        <v>69.407944907853306</v>
      </c>
      <c r="L36" s="34">
        <v>17.377439891968521</v>
      </c>
      <c r="M36" s="34">
        <v>8.4315054721126526</v>
      </c>
      <c r="N36" s="34">
        <v>405.39757765013468</v>
      </c>
      <c r="O36" s="34">
        <v>3.0993883686523831</v>
      </c>
      <c r="P36" s="47" t="s">
        <v>24</v>
      </c>
      <c r="Q36" s="35" t="s">
        <v>63</v>
      </c>
    </row>
    <row r="37" spans="1:17" s="31" customFormat="1" x14ac:dyDescent="0.25">
      <c r="A37" s="28" t="str">
        <f>LEFT(B37,9)</f>
        <v>PLH160713</v>
      </c>
      <c r="B37" s="29" t="s">
        <v>64</v>
      </c>
      <c r="C37" s="11" t="str">
        <f>IF(RIGHT(B37, 1)="2", "yes", "no")</f>
        <v>no</v>
      </c>
      <c r="D37" s="11">
        <f>IF(C37="no", 0, 1)</f>
        <v>0</v>
      </c>
      <c r="E37" s="11" t="str">
        <f>LEFT(B37,3)</f>
        <v>PLH</v>
      </c>
      <c r="F37" s="30">
        <v>42564</v>
      </c>
      <c r="G37" s="1" t="str">
        <f>LOOKUP(E37, '[3]Sites Ref'!A$1:A$23, '[3]Sites Ref'!B$1:B$23)</f>
        <v>Lindsey Hale</v>
      </c>
      <c r="H37" s="32">
        <f>IF(ISBLANK(E37), "", LOOKUP(E37, '[3]Sites Ref'!$A$1:$A$18, '[3]Sites Ref'!$C$1:$C$18))</f>
        <v>7</v>
      </c>
      <c r="I37" s="32">
        <f>MONTH(F37)</f>
        <v>7</v>
      </c>
      <c r="J37" s="33">
        <v>3</v>
      </c>
      <c r="K37" s="34">
        <v>81.90482010581681</v>
      </c>
      <c r="L37" s="34">
        <v>17.347070706430088</v>
      </c>
      <c r="M37" s="34">
        <v>8.0531518454425939</v>
      </c>
      <c r="N37" s="34">
        <v>279.72654750348426</v>
      </c>
      <c r="O37" s="34">
        <v>8.0451180344980777</v>
      </c>
      <c r="P37" s="34">
        <v>2.7683269732056259</v>
      </c>
      <c r="Q37" s="35" t="s">
        <v>63</v>
      </c>
    </row>
    <row r="38" spans="1:17" s="31" customFormat="1" x14ac:dyDescent="0.25">
      <c r="A38" s="28" t="str">
        <f>LEFT(B38,9)</f>
        <v>PLT160713</v>
      </c>
      <c r="B38" s="29" t="s">
        <v>65</v>
      </c>
      <c r="C38" s="11" t="str">
        <f>IF(RIGHT(B38, 1)="2", "yes", "no")</f>
        <v>no</v>
      </c>
      <c r="D38" s="11">
        <f>IF(C38="no", 0, 1)</f>
        <v>0</v>
      </c>
      <c r="E38" s="11" t="str">
        <f>LEFT(B38,3)</f>
        <v>PLT</v>
      </c>
      <c r="F38" s="30">
        <v>42564</v>
      </c>
      <c r="G38" s="1" t="str">
        <f>LOOKUP(E38, '[3]Sites Ref'!A$1:A$23, '[3]Sites Ref'!B$1:B$23)</f>
        <v>Lahaina Town</v>
      </c>
      <c r="H38" s="32">
        <f>IF(ISBLANK(E38), "", LOOKUP(E38, '[3]Sites Ref'!$A$1:$A$18, '[3]Sites Ref'!$C$1:$C$18))</f>
        <v>8</v>
      </c>
      <c r="I38" s="32">
        <f>MONTH(F38)</f>
        <v>7</v>
      </c>
      <c r="J38" s="33">
        <v>3</v>
      </c>
      <c r="K38" s="34">
        <v>97.029984307175923</v>
      </c>
      <c r="L38" s="34">
        <v>18.157716157642721</v>
      </c>
      <c r="M38" s="34">
        <v>8.6916235904483194</v>
      </c>
      <c r="N38" s="34">
        <v>550.84366642852012</v>
      </c>
      <c r="O38" s="34">
        <v>22.191137384132951</v>
      </c>
      <c r="P38" s="34">
        <v>6.6117395959626588</v>
      </c>
      <c r="Q38" s="36" t="s">
        <v>66</v>
      </c>
    </row>
    <row r="39" spans="1:17" s="31" customFormat="1" x14ac:dyDescent="0.25">
      <c r="A39" s="28" t="str">
        <f>LEFT(B39,9)</f>
        <v>OSF160713</v>
      </c>
      <c r="B39" s="29" t="s">
        <v>67</v>
      </c>
      <c r="C39" s="11" t="str">
        <f>IF(RIGHT(B39, 1)="2", "yes", "no")</f>
        <v>no</v>
      </c>
      <c r="D39" s="11">
        <f>IF(C39="no", 0, 1)</f>
        <v>0</v>
      </c>
      <c r="E39" s="11" t="str">
        <f>LEFT(B39,3)</f>
        <v>OSF</v>
      </c>
      <c r="F39" s="30">
        <v>42564</v>
      </c>
      <c r="G39" s="1" t="str">
        <f>LOOKUP(E39, '[3]Sites Ref'!A$1:A$23, '[3]Sites Ref'!B$1:B$23)</f>
        <v>Olowalu shore front</v>
      </c>
      <c r="H39" s="32">
        <f>IF(ISBLANK(E39), "", LOOKUP(E39, '[3]Sites Ref'!$A$1:$A$18, '[3]Sites Ref'!$C$1:$C$18))</f>
        <v>10</v>
      </c>
      <c r="I39" s="32">
        <f>MONTH(F39)</f>
        <v>7</v>
      </c>
      <c r="J39" s="33">
        <v>3</v>
      </c>
      <c r="K39" s="34">
        <v>75.49801837026682</v>
      </c>
      <c r="L39" s="34">
        <v>13.921408684166629</v>
      </c>
      <c r="M39" s="34">
        <v>5.0998915928235151</v>
      </c>
      <c r="N39" s="34">
        <v>120.86040098219779</v>
      </c>
      <c r="O39" s="34">
        <v>5.0991886610967088</v>
      </c>
      <c r="P39" s="34">
        <v>3.3664223069228911</v>
      </c>
      <c r="Q39" s="35" t="s">
        <v>66</v>
      </c>
    </row>
    <row r="40" spans="1:17" s="31" customFormat="1" x14ac:dyDescent="0.25">
      <c r="A40" s="28" t="str">
        <f>LEFT(B40,9)</f>
        <v>OLP160713</v>
      </c>
      <c r="B40" s="29" t="s">
        <v>68</v>
      </c>
      <c r="C40" s="11" t="str">
        <f>IF(RIGHT(B40, 1)="2", "yes", "no")</f>
        <v>no</v>
      </c>
      <c r="D40" s="11">
        <f>IF(C40="no", 0, 1)</f>
        <v>0</v>
      </c>
      <c r="E40" s="11" t="str">
        <f>LEFT(B40,3)</f>
        <v>OLP</v>
      </c>
      <c r="F40" s="30">
        <v>42564</v>
      </c>
      <c r="G40" s="1" t="str">
        <f>LOOKUP(E40, '[3]Sites Ref'!A$1:A$23, '[3]Sites Ref'!B$1:B$23)</f>
        <v>Launiupoko</v>
      </c>
      <c r="H40" s="32">
        <f>IF(ISBLANK(E40), "", LOOKUP(E40, '[3]Sites Ref'!$A$1:$A$18, '[3]Sites Ref'!$C$1:$C$18))</f>
        <v>11</v>
      </c>
      <c r="I40" s="32">
        <f>MONTH(F40)</f>
        <v>7</v>
      </c>
      <c r="J40" s="33">
        <v>3</v>
      </c>
      <c r="K40" s="34">
        <v>98.885900855028211</v>
      </c>
      <c r="L40" s="34">
        <v>13.903490612903722</v>
      </c>
      <c r="M40" s="34">
        <v>6.0641678496840141</v>
      </c>
      <c r="N40" s="34">
        <v>87.567651912342171</v>
      </c>
      <c r="O40" s="34">
        <v>1.3775059416232815</v>
      </c>
      <c r="P40" s="34">
        <v>2.4852532810984482</v>
      </c>
      <c r="Q40" s="35" t="s">
        <v>30</v>
      </c>
    </row>
    <row r="41" spans="1:17" s="31" customFormat="1" x14ac:dyDescent="0.25">
      <c r="A41" s="28" t="str">
        <f>LEFT(B41,9)</f>
        <v>OPM160714</v>
      </c>
      <c r="B41" s="29" t="s">
        <v>69</v>
      </c>
      <c r="C41" s="11" t="str">
        <f>IF(RIGHT(B41, 1)="2", "yes", "no")</f>
        <v>no</v>
      </c>
      <c r="D41" s="11">
        <f>IF(C41="no", 0, 1)</f>
        <v>0</v>
      </c>
      <c r="E41" s="11" t="str">
        <f>LEFT(B41,3)</f>
        <v>OPM</v>
      </c>
      <c r="F41" s="30">
        <v>42564</v>
      </c>
      <c r="G41" s="1" t="str">
        <f>LOOKUP(E41, '[3]Sites Ref'!A$1:A$23, '[3]Sites Ref'!B$1:B$23)</f>
        <v>Peter Martin Hale</v>
      </c>
      <c r="H41" s="32">
        <f>IF(ISBLANK(E41), "", LOOKUP(E41, '[3]Sites Ref'!$A$1:$A$18, '[3]Sites Ref'!$C$1:$C$18))</f>
        <v>12</v>
      </c>
      <c r="I41" s="32">
        <f>MONTH(F41)</f>
        <v>7</v>
      </c>
      <c r="J41" s="33">
        <v>3</v>
      </c>
      <c r="K41" s="34">
        <v>79.94332746691903</v>
      </c>
      <c r="L41" s="34">
        <v>13.634719061799261</v>
      </c>
      <c r="M41" s="34">
        <v>4.6676751234677862</v>
      </c>
      <c r="N41" s="34">
        <v>136.11772853513881</v>
      </c>
      <c r="O41" s="34">
        <v>2.5399276221860858</v>
      </c>
      <c r="P41" s="34">
        <v>2.2118382713991274</v>
      </c>
      <c r="Q41" s="35" t="s">
        <v>66</v>
      </c>
    </row>
    <row r="42" spans="1:17" s="31" customFormat="1" x14ac:dyDescent="0.25">
      <c r="A42" s="28" t="str">
        <f>LEFT(B42,9)</f>
        <v>OCO160714</v>
      </c>
      <c r="B42" s="29" t="s">
        <v>70</v>
      </c>
      <c r="C42" s="11" t="str">
        <f>IF(RIGHT(B42, 1)="2", "yes", "no")</f>
        <v>no</v>
      </c>
      <c r="D42" s="11">
        <f>IF(C42="no", 0, 1)</f>
        <v>0</v>
      </c>
      <c r="E42" s="11" t="str">
        <f>LEFT(B42,3)</f>
        <v>OCO</v>
      </c>
      <c r="F42" s="30">
        <v>42565</v>
      </c>
      <c r="G42" s="1" t="str">
        <f>LOOKUP(E42, '[3]Sites Ref'!A$1:A$23, '[3]Sites Ref'!B$1:B$23)</f>
        <v>Camp Olowalu</v>
      </c>
      <c r="H42" s="32">
        <f>IF(ISBLANK(E42), "", LOOKUP(E42, '[3]Sites Ref'!$A$1:$A$18, '[3]Sites Ref'!$C$1:$C$18))</f>
        <v>13</v>
      </c>
      <c r="I42" s="32">
        <f>MONTH(F42)</f>
        <v>7</v>
      </c>
      <c r="J42" s="33">
        <v>3</v>
      </c>
      <c r="K42" s="34">
        <v>67.218630177752104</v>
      </c>
      <c r="L42" s="34">
        <v>14.862160114963395</v>
      </c>
      <c r="M42" s="34">
        <v>7.3621309856215804</v>
      </c>
      <c r="N42" s="34">
        <v>595.45293244427444</v>
      </c>
      <c r="O42" s="34">
        <v>1.4935064419705053</v>
      </c>
      <c r="P42" s="47" t="s">
        <v>24</v>
      </c>
      <c r="Q42" s="35" t="s">
        <v>66</v>
      </c>
    </row>
    <row r="43" spans="1:17" s="31" customFormat="1" x14ac:dyDescent="0.25">
      <c r="A43" s="28" t="str">
        <f>LEFT(B43,9)</f>
        <v>OMM160714</v>
      </c>
      <c r="B43" s="29" t="s">
        <v>71</v>
      </c>
      <c r="C43" s="11" t="str">
        <f>IF(RIGHT(B43, 1)="2", "yes", "no")</f>
        <v>no</v>
      </c>
      <c r="D43" s="11">
        <f>IF(C43="no", 0, 1)</f>
        <v>0</v>
      </c>
      <c r="E43" s="11" t="str">
        <f>LEFT(B43,3)</f>
        <v>OMM</v>
      </c>
      <c r="F43" s="30">
        <v>42565</v>
      </c>
      <c r="G43" s="1" t="str">
        <f>LOOKUP(E43, '[3]Sites Ref'!A$1:A$23, '[3]Sites Ref'!B$1:B$23)</f>
        <v>Mile Marker 14</v>
      </c>
      <c r="H43" s="32">
        <f>IF(ISBLANK(E43), "", LOOKUP(E43, '[3]Sites Ref'!$A$1:$A$18, '[3]Sites Ref'!$C$1:$C$18))</f>
        <v>14</v>
      </c>
      <c r="I43" s="32">
        <f>MONTH(F43)</f>
        <v>7</v>
      </c>
      <c r="J43" s="33">
        <v>3</v>
      </c>
      <c r="K43" s="34">
        <v>65.68499853940709</v>
      </c>
      <c r="L43" s="34">
        <v>15.899204343339061</v>
      </c>
      <c r="M43" s="34">
        <v>6.5778354470034364</v>
      </c>
      <c r="N43" s="34">
        <v>452.21689285767621</v>
      </c>
      <c r="O43" s="34">
        <v>3.8328498656395169</v>
      </c>
      <c r="P43" s="34">
        <v>3.0840915903855488</v>
      </c>
      <c r="Q43" s="35" t="s">
        <v>66</v>
      </c>
    </row>
    <row r="44" spans="1:17" s="31" customFormat="1" x14ac:dyDescent="0.25">
      <c r="A44" s="28" t="str">
        <f>LEFT(B44,9)</f>
        <v>OUP160714</v>
      </c>
      <c r="B44" s="29" t="s">
        <v>72</v>
      </c>
      <c r="C44" s="11" t="str">
        <f>IF(RIGHT(B44, 1)="2", "yes", "no")</f>
        <v>no</v>
      </c>
      <c r="D44" s="11">
        <f>IF(C44="no", 0, 1)</f>
        <v>0</v>
      </c>
      <c r="E44" s="11" t="str">
        <f>LEFT(B44,3)</f>
        <v>OUP</v>
      </c>
      <c r="F44" s="30">
        <v>42565</v>
      </c>
      <c r="G44" s="1" t="str">
        <f>LOOKUP(E44, '[3]Sites Ref'!A$1:A$23, '[3]Sites Ref'!B$1:B$23)</f>
        <v>Ukumehame Beach</v>
      </c>
      <c r="H44" s="32">
        <f>IF(ISBLANK(E44), "", LOOKUP(E44, '[3]Sites Ref'!$A$1:$A$18, '[3]Sites Ref'!$C$1:$C$18))</f>
        <v>15</v>
      </c>
      <c r="I44" s="32">
        <f>MONTH(F44)</f>
        <v>7</v>
      </c>
      <c r="J44" s="33">
        <v>3</v>
      </c>
      <c r="K44" s="34">
        <v>77.704003009480473</v>
      </c>
      <c r="L44" s="34">
        <v>11.772380631157962</v>
      </c>
      <c r="M44" s="34">
        <v>4.3734000805021847</v>
      </c>
      <c r="N44" s="34">
        <v>74.209724066399033</v>
      </c>
      <c r="O44" s="34">
        <v>1.8729247451895499</v>
      </c>
      <c r="P44" s="34">
        <v>2.1917779310135792</v>
      </c>
      <c r="Q44" s="35" t="s">
        <v>66</v>
      </c>
    </row>
    <row r="45" spans="1:17" s="31" customFormat="1" x14ac:dyDescent="0.25">
      <c r="A45" s="28" t="str">
        <f>LEFT(B45,9)</f>
        <v>OPB160714</v>
      </c>
      <c r="B45" s="29" t="s">
        <v>73</v>
      </c>
      <c r="C45" s="11" t="str">
        <f>IF(RIGHT(B45, 1)="2", "yes", "no")</f>
        <v>no</v>
      </c>
      <c r="D45" s="11">
        <f>IF(C45="no", 0, 1)</f>
        <v>0</v>
      </c>
      <c r="E45" s="11" t="str">
        <f>LEFT(B45,3)</f>
        <v>OPB</v>
      </c>
      <c r="F45" s="30">
        <v>42565</v>
      </c>
      <c r="G45" s="1" t="str">
        <f>LOOKUP(E45, '[3]Sites Ref'!A$1:A$23, '[3]Sites Ref'!B$1:B$23)</f>
        <v>Papalaua</v>
      </c>
      <c r="H45" s="32">
        <f>IF(ISBLANK(E45), "", LOOKUP(E45, '[3]Sites Ref'!$A$1:$A$18, '[3]Sites Ref'!$C$1:$C$18))</f>
        <v>16</v>
      </c>
      <c r="I45" s="32">
        <f>MONTH(F45)</f>
        <v>7</v>
      </c>
      <c r="J45" s="33">
        <v>3</v>
      </c>
      <c r="K45" s="34">
        <v>64.966273636991644</v>
      </c>
      <c r="L45" s="34">
        <v>11.631956457339895</v>
      </c>
      <c r="M45" s="34">
        <v>3.2627958989122434</v>
      </c>
      <c r="N45" s="34">
        <v>111.92255834336423</v>
      </c>
      <c r="O45" s="34">
        <v>3.0244713788448019</v>
      </c>
      <c r="P45" s="34">
        <v>2.4271385210918122</v>
      </c>
      <c r="Q45" s="35" t="s">
        <v>66</v>
      </c>
    </row>
    <row r="46" spans="1:17" s="42" customFormat="1" x14ac:dyDescent="0.25">
      <c r="A46" s="38" t="str">
        <f>LEFT(B46,9)</f>
        <v>OPP160714</v>
      </c>
      <c r="B46" s="39" t="s">
        <v>74</v>
      </c>
      <c r="C46" s="40" t="str">
        <f>IF(RIGHT(B46, 1)="2", "yes", "no")</f>
        <v>no</v>
      </c>
      <c r="D46" s="40">
        <f>IF(C46="no", 0, 1)</f>
        <v>0</v>
      </c>
      <c r="E46" s="11" t="str">
        <f>LEFT(B46,3)</f>
        <v>OPP</v>
      </c>
      <c r="F46" s="41">
        <v>42565</v>
      </c>
      <c r="G46" s="1" t="str">
        <f>LOOKUP(E46, '[3]Sites Ref'!A$1:A$23, '[3]Sites Ref'!B$1:B$23)</f>
        <v>Papalaua Pali</v>
      </c>
      <c r="H46" s="43">
        <f>IF(ISBLANK(E46), "", LOOKUP(E46, '[3]Sites Ref'!$A$1:$A$18, '[3]Sites Ref'!$C$1:$C$18))</f>
        <v>17</v>
      </c>
      <c r="I46" s="43">
        <f>MONTH(F46)</f>
        <v>7</v>
      </c>
      <c r="J46" s="44">
        <v>3</v>
      </c>
      <c r="K46" s="45">
        <v>59.677599345121109</v>
      </c>
      <c r="L46" s="45">
        <v>12.448011916955267</v>
      </c>
      <c r="M46" s="45">
        <v>4.420480468634989</v>
      </c>
      <c r="N46" s="45">
        <v>149.81520968592383</v>
      </c>
      <c r="O46" s="45">
        <v>1.3037972903609831</v>
      </c>
      <c r="P46" s="45">
        <v>1.9171864019851124</v>
      </c>
      <c r="Q46" s="46" t="s">
        <v>66</v>
      </c>
    </row>
    <row r="47" spans="1:17" s="23" customFormat="1" x14ac:dyDescent="0.25">
      <c r="A47" s="19" t="str">
        <f>LEFT(B47,9)</f>
        <v>RPO160726</v>
      </c>
      <c r="B47" s="20" t="s">
        <v>75</v>
      </c>
      <c r="C47" s="21" t="str">
        <f>IF(RIGHT(B47, 1)="2", "yes", "no")</f>
        <v>no</v>
      </c>
      <c r="D47" s="21">
        <f>IF(C47="no", 0, 1)</f>
        <v>0</v>
      </c>
      <c r="E47" s="11" t="str">
        <f>LEFT(B47,3)</f>
        <v>RPO</v>
      </c>
      <c r="F47" s="22">
        <v>42577</v>
      </c>
      <c r="G47" s="1" t="str">
        <f>LOOKUP(E47, '[3]Sites Ref'!A$1:A$23, '[3]Sites Ref'!B$1:B$23)</f>
        <v>Pohaku</v>
      </c>
      <c r="H47" s="24">
        <f>IF(ISBLANK(E47), "", LOOKUP(E47, '[3]Sites Ref'!$A$1:$A$18, '[3]Sites Ref'!$C$1:$C$18))</f>
        <v>1</v>
      </c>
      <c r="I47" s="24">
        <f>MONTH(F47)</f>
        <v>7</v>
      </c>
      <c r="J47" s="25">
        <v>4</v>
      </c>
      <c r="K47" s="26">
        <v>282.81360313195916</v>
      </c>
      <c r="L47" s="26">
        <v>23.890294770777786</v>
      </c>
      <c r="M47" s="26">
        <v>17.063339169226296</v>
      </c>
      <c r="N47" s="26">
        <v>1116.9624791472459</v>
      </c>
      <c r="O47" s="26">
        <v>200.6699333841529</v>
      </c>
      <c r="P47" s="26">
        <v>6.6931137598671846</v>
      </c>
      <c r="Q47" s="27" t="s">
        <v>76</v>
      </c>
    </row>
    <row r="48" spans="1:17" s="31" customFormat="1" ht="26.25" x14ac:dyDescent="0.25">
      <c r="A48" s="28" t="str">
        <f>LEFT(B48,9)</f>
        <v>RKS160726</v>
      </c>
      <c r="B48" s="29" t="s">
        <v>77</v>
      </c>
      <c r="C48" s="11" t="str">
        <f>IF(RIGHT(B48, 1)="2", "yes", "no")</f>
        <v>no</v>
      </c>
      <c r="D48" s="11">
        <f>IF(C48="no", 0, 1)</f>
        <v>0</v>
      </c>
      <c r="E48" s="11" t="str">
        <f>LEFT(B48,3)</f>
        <v>RKS</v>
      </c>
      <c r="F48" s="30">
        <v>42577</v>
      </c>
      <c r="G48" s="1" t="str">
        <f>LOOKUP(E48, '[3]Sites Ref'!A$1:A$23, '[3]Sites Ref'!B$1:B$23)</f>
        <v>Kaanapali Shores</v>
      </c>
      <c r="H48" s="32">
        <f>IF(ISBLANK(E48), "", LOOKUP(E48, '[3]Sites Ref'!$A$1:$A$18, '[3]Sites Ref'!$C$1:$C$18))</f>
        <v>2</v>
      </c>
      <c r="I48" s="32">
        <f>MONTH(F48)</f>
        <v>7</v>
      </c>
      <c r="J48" s="33">
        <v>4</v>
      </c>
      <c r="K48" s="34">
        <v>96.671163421380072</v>
      </c>
      <c r="L48" s="34">
        <v>12.998719380719429</v>
      </c>
      <c r="M48" s="34">
        <v>6.4071125558233932</v>
      </c>
      <c r="N48" s="34">
        <v>60.267117250405107</v>
      </c>
      <c r="O48" s="34">
        <v>3.7517565447081371</v>
      </c>
      <c r="P48" s="34">
        <v>6.3456921861909432</v>
      </c>
      <c r="Q48" s="35" t="s">
        <v>78</v>
      </c>
    </row>
    <row r="49" spans="1:17" s="31" customFormat="1" ht="26.25" x14ac:dyDescent="0.25">
      <c r="A49" s="28" t="str">
        <f>LEFT(B49,9)</f>
        <v>RAB160726</v>
      </c>
      <c r="B49" s="29" t="s">
        <v>79</v>
      </c>
      <c r="C49" s="11" t="str">
        <f>IF(RIGHT(B49, 1)="2", "yes", "no")</f>
        <v>no</v>
      </c>
      <c r="D49" s="11">
        <f>IF(C49="no", 0, 1)</f>
        <v>0</v>
      </c>
      <c r="E49" s="11" t="str">
        <f>LEFT(B49,3)</f>
        <v>RAB</v>
      </c>
      <c r="F49" s="30">
        <v>42577</v>
      </c>
      <c r="G49" s="1" t="str">
        <f>LOOKUP(E49, '[3]Sites Ref'!A$1:A$23, '[3]Sites Ref'!B$1:B$23)</f>
        <v>Airport Beach</v>
      </c>
      <c r="H49" s="32">
        <f>IF(ISBLANK(E49), "", LOOKUP(E49, '[3]Sites Ref'!$A$1:$A$18, '[3]Sites Ref'!$C$1:$C$18))</f>
        <v>3</v>
      </c>
      <c r="I49" s="32">
        <f>MONTH(F49)</f>
        <v>7</v>
      </c>
      <c r="J49" s="33">
        <v>4</v>
      </c>
      <c r="K49" s="34">
        <v>87.423059330496187</v>
      </c>
      <c r="L49" s="34">
        <v>13.386561823023269</v>
      </c>
      <c r="M49" s="34">
        <v>6.8220597686419504</v>
      </c>
      <c r="N49" s="34">
        <v>267.62525739329539</v>
      </c>
      <c r="O49" s="34">
        <v>16.56469172949468</v>
      </c>
      <c r="P49" s="34">
        <v>6.0178648878196528</v>
      </c>
      <c r="Q49" s="35" t="s">
        <v>78</v>
      </c>
    </row>
    <row r="50" spans="1:17" s="31" customFormat="1" ht="26.25" x14ac:dyDescent="0.25">
      <c r="A50" s="28" t="str">
        <f>LEFT(B50,9)</f>
        <v>RCB160726</v>
      </c>
      <c r="B50" s="29" t="s">
        <v>80</v>
      </c>
      <c r="C50" s="11" t="str">
        <f>IF(RIGHT(B50, 1)="2", "yes", "no")</f>
        <v>no</v>
      </c>
      <c r="D50" s="11">
        <f>IF(C50="no", 0, 1)</f>
        <v>0</v>
      </c>
      <c r="E50" s="11" t="str">
        <f>LEFT(B50,3)</f>
        <v>RCB</v>
      </c>
      <c r="F50" s="30">
        <v>42577</v>
      </c>
      <c r="G50" s="1" t="str">
        <f>LOOKUP(E50, '[3]Sites Ref'!A$1:A$23, '[3]Sites Ref'!B$1:B$23)</f>
        <v>Canoe Beach</v>
      </c>
      <c r="H50" s="32">
        <f>IF(ISBLANK(E50), "", LOOKUP(E50, '[3]Sites Ref'!$A$1:$A$18, '[3]Sites Ref'!$C$1:$C$18))</f>
        <v>4</v>
      </c>
      <c r="I50" s="32">
        <f>MONTH(F50)</f>
        <v>7</v>
      </c>
      <c r="J50" s="33">
        <v>4</v>
      </c>
      <c r="K50" s="34">
        <v>111.91548560820397</v>
      </c>
      <c r="L50" s="34">
        <v>14.070284066672306</v>
      </c>
      <c r="M50" s="34">
        <v>9.1411233034404056</v>
      </c>
      <c r="N50" s="34">
        <v>449.68418985204028</v>
      </c>
      <c r="O50" s="34">
        <v>40.029000068378494</v>
      </c>
      <c r="P50" s="34">
        <v>4.677164281377066</v>
      </c>
      <c r="Q50" s="35" t="s">
        <v>78</v>
      </c>
    </row>
    <row r="51" spans="1:17" s="31" customFormat="1" ht="26.25" x14ac:dyDescent="0.25">
      <c r="A51" s="28" t="str">
        <f>LEFT(B51,9)</f>
        <v>RWA160726</v>
      </c>
      <c r="B51" s="29" t="s">
        <v>81</v>
      </c>
      <c r="C51" s="11" t="str">
        <f>IF(RIGHT(B51, 1)="2", "yes", "no")</f>
        <v>no</v>
      </c>
      <c r="D51" s="11">
        <f>IF(C51="no", 0, 1)</f>
        <v>0</v>
      </c>
      <c r="E51" s="11" t="str">
        <f>LEFT(B51,3)</f>
        <v>RWA</v>
      </c>
      <c r="F51" s="30">
        <v>42577</v>
      </c>
      <c r="G51" s="1" t="str">
        <f>LOOKUP(E51, '[3]Sites Ref'!A$1:A$23, '[3]Sites Ref'!B$1:B$23)</f>
        <v>Wahikuli</v>
      </c>
      <c r="H51" s="32">
        <f>IF(ISBLANK(E51), "", LOOKUP(E51, '[3]Sites Ref'!$A$1:$A$18, '[3]Sites Ref'!$C$1:$C$18))</f>
        <v>5</v>
      </c>
      <c r="I51" s="32">
        <f>MONTH(F51)</f>
        <v>7</v>
      </c>
      <c r="J51" s="33">
        <v>4</v>
      </c>
      <c r="K51" s="34">
        <v>87.806675645689211</v>
      </c>
      <c r="L51" s="34">
        <v>15.669634344213915</v>
      </c>
      <c r="M51" s="34">
        <v>9.7717338702896619</v>
      </c>
      <c r="N51" s="34">
        <v>467.62549788820985</v>
      </c>
      <c r="O51" s="34">
        <v>13.187639045132336</v>
      </c>
      <c r="P51" s="34">
        <v>4.5475406139750838</v>
      </c>
      <c r="Q51" s="35" t="s">
        <v>78</v>
      </c>
    </row>
    <row r="52" spans="1:17" s="31" customFormat="1" x14ac:dyDescent="0.25">
      <c r="A52" s="28" t="str">
        <f>LEFT(B52,9)</f>
        <v>PFF160727</v>
      </c>
      <c r="B52" s="29" t="s">
        <v>82</v>
      </c>
      <c r="C52" s="11" t="str">
        <f>IF(RIGHT(B52, 1)="2", "yes", "no")</f>
        <v>no</v>
      </c>
      <c r="D52" s="11">
        <f>IF(C52="no", 0, 1)</f>
        <v>0</v>
      </c>
      <c r="E52" s="11" t="str">
        <f>LEFT(B52,3)</f>
        <v>PFF</v>
      </c>
      <c r="F52" s="30">
        <v>42578</v>
      </c>
      <c r="G52" s="1" t="str">
        <f>LOOKUP(E52, '[3]Sites Ref'!A$1:A$23, '[3]Sites Ref'!B$1:B$23)</f>
        <v>505 Front Street</v>
      </c>
      <c r="H52" s="32">
        <f>IF(ISBLANK(E52), "", LOOKUP(E52, '[3]Sites Ref'!$A$1:$A$18, '[3]Sites Ref'!$C$1:$C$18))</f>
        <v>6</v>
      </c>
      <c r="I52" s="32">
        <f>MONTH(F52)</f>
        <v>7</v>
      </c>
      <c r="J52" s="33">
        <v>4</v>
      </c>
      <c r="K52" s="34">
        <v>71.181334724170469</v>
      </c>
      <c r="L52" s="34">
        <v>13.838378276428772</v>
      </c>
      <c r="M52" s="34">
        <v>9.2134660740962744</v>
      </c>
      <c r="N52" s="34">
        <v>483.78108949138925</v>
      </c>
      <c r="O52" s="34">
        <v>3.0763460078356681</v>
      </c>
      <c r="P52" s="34">
        <v>9.4777617310899842</v>
      </c>
      <c r="Q52" s="35" t="s">
        <v>63</v>
      </c>
    </row>
    <row r="53" spans="1:17" s="31" customFormat="1" x14ac:dyDescent="0.25">
      <c r="A53" s="28" t="str">
        <f>LEFT(B53,9)</f>
        <v>PLH160727</v>
      </c>
      <c r="B53" s="29" t="s">
        <v>83</v>
      </c>
      <c r="C53" s="11" t="str">
        <f>IF(RIGHT(B53, 1)="2", "yes", "no")</f>
        <v>no</v>
      </c>
      <c r="D53" s="11">
        <f>IF(C53="no", 0, 1)</f>
        <v>0</v>
      </c>
      <c r="E53" s="11" t="str">
        <f>LEFT(B53,3)</f>
        <v>PLH</v>
      </c>
      <c r="F53" s="30">
        <v>42578</v>
      </c>
      <c r="G53" s="1" t="str">
        <f>LOOKUP(E53, '[3]Sites Ref'!A$1:A$23, '[3]Sites Ref'!B$1:B$23)</f>
        <v>Lindsey Hale</v>
      </c>
      <c r="H53" s="32">
        <f>IF(ISBLANK(E53), "", LOOKUP(E53, '[3]Sites Ref'!$A$1:$A$18, '[3]Sites Ref'!$C$1:$C$18))</f>
        <v>7</v>
      </c>
      <c r="I53" s="32">
        <f>MONTH(F53)</f>
        <v>7</v>
      </c>
      <c r="J53" s="33">
        <v>4</v>
      </c>
      <c r="K53" s="34">
        <v>85.14496859719614</v>
      </c>
      <c r="L53" s="34">
        <v>13.662449745899197</v>
      </c>
      <c r="M53" s="34">
        <v>10.107513522767837</v>
      </c>
      <c r="N53" s="34">
        <v>408.47247238281892</v>
      </c>
      <c r="O53" s="34">
        <v>7.6825465442269554</v>
      </c>
      <c r="P53" s="34">
        <v>6.5717799781711435</v>
      </c>
      <c r="Q53" s="35" t="s">
        <v>63</v>
      </c>
    </row>
    <row r="54" spans="1:17" s="31" customFormat="1" x14ac:dyDescent="0.25">
      <c r="A54" s="28" t="str">
        <f>LEFT(B54,9)</f>
        <v>PLT160727</v>
      </c>
      <c r="B54" s="29" t="s">
        <v>84</v>
      </c>
      <c r="C54" s="11" t="str">
        <f>IF(RIGHT(B54, 1)="2", "yes", "no")</f>
        <v>no</v>
      </c>
      <c r="D54" s="11">
        <f>IF(C54="no", 0, 1)</f>
        <v>0</v>
      </c>
      <c r="E54" s="11" t="str">
        <f>LEFT(B54,3)</f>
        <v>PLT</v>
      </c>
      <c r="F54" s="30">
        <v>42578</v>
      </c>
      <c r="G54" s="1" t="str">
        <f>LOOKUP(E54, '[3]Sites Ref'!A$1:A$23, '[3]Sites Ref'!B$1:B$23)</f>
        <v>Lahaina Town</v>
      </c>
      <c r="H54" s="32">
        <f>IF(ISBLANK(E54), "", LOOKUP(E54, '[3]Sites Ref'!$A$1:$A$18, '[3]Sites Ref'!$C$1:$C$18))</f>
        <v>8</v>
      </c>
      <c r="I54" s="32">
        <f>MONTH(F54)</f>
        <v>7</v>
      </c>
      <c r="J54" s="33">
        <v>4</v>
      </c>
      <c r="K54" s="34">
        <v>75.743417980235066</v>
      </c>
      <c r="L54" s="34">
        <v>11.26342432958678</v>
      </c>
      <c r="M54" s="34">
        <v>7.0882265663380659</v>
      </c>
      <c r="N54" s="34">
        <v>217.97112139532925</v>
      </c>
      <c r="O54" s="34">
        <v>7.1859211494677862</v>
      </c>
      <c r="P54" s="34">
        <v>5.1052238341929108</v>
      </c>
      <c r="Q54" s="36" t="s">
        <v>66</v>
      </c>
    </row>
    <row r="55" spans="1:17" s="31" customFormat="1" ht="26.25" x14ac:dyDescent="0.25">
      <c r="A55" s="28" t="str">
        <f>LEFT(B55,9)</f>
        <v>OSF160727</v>
      </c>
      <c r="B55" s="29" t="s">
        <v>85</v>
      </c>
      <c r="C55" s="11" t="str">
        <f>IF(RIGHT(B55, 1)="2", "yes", "no")</f>
        <v>no</v>
      </c>
      <c r="D55" s="11">
        <f>IF(C55="no", 0, 1)</f>
        <v>0</v>
      </c>
      <c r="E55" s="11" t="str">
        <f>LEFT(B55,3)</f>
        <v>OSF</v>
      </c>
      <c r="F55" s="30">
        <v>42578</v>
      </c>
      <c r="G55" s="1" t="str">
        <f>LOOKUP(E55, '[3]Sites Ref'!A$1:A$23, '[3]Sites Ref'!B$1:B$23)</f>
        <v>Olowalu shore front</v>
      </c>
      <c r="H55" s="32">
        <f>IF(ISBLANK(E55), "", LOOKUP(E55, '[3]Sites Ref'!$A$1:$A$18, '[3]Sites Ref'!$C$1:$C$18))</f>
        <v>10</v>
      </c>
      <c r="I55" s="32">
        <f>MONTH(F55)</f>
        <v>7</v>
      </c>
      <c r="J55" s="33">
        <v>4</v>
      </c>
      <c r="K55" s="34">
        <v>88.963426380732756</v>
      </c>
      <c r="L55" s="34">
        <v>10.523724826223788</v>
      </c>
      <c r="M55" s="34">
        <v>4.7200245458110981</v>
      </c>
      <c r="N55" s="34">
        <v>44.644435786913981</v>
      </c>
      <c r="O55" s="34">
        <v>3.8150762825399309</v>
      </c>
      <c r="P55" s="34">
        <v>5.9749082073434145</v>
      </c>
      <c r="Q55" s="35" t="s">
        <v>86</v>
      </c>
    </row>
    <row r="56" spans="1:17" s="31" customFormat="1" x14ac:dyDescent="0.25">
      <c r="A56" s="28" t="str">
        <f>LEFT(B56,9)</f>
        <v>OLP160727</v>
      </c>
      <c r="B56" s="29" t="s">
        <v>87</v>
      </c>
      <c r="C56" s="11" t="str">
        <f>IF(RIGHT(B56, 1)="2", "yes", "no")</f>
        <v>no</v>
      </c>
      <c r="D56" s="11">
        <f>IF(C56="no", 0, 1)</f>
        <v>0</v>
      </c>
      <c r="E56" s="11" t="str">
        <f>LEFT(B56,3)</f>
        <v>OLP</v>
      </c>
      <c r="F56" s="30">
        <v>42578</v>
      </c>
      <c r="G56" s="1" t="str">
        <f>LOOKUP(E56, '[3]Sites Ref'!A$1:A$23, '[3]Sites Ref'!B$1:B$23)</f>
        <v>Launiupoko</v>
      </c>
      <c r="H56" s="32">
        <f>IF(ISBLANK(E56), "", LOOKUP(E56, '[3]Sites Ref'!$A$1:$A$18, '[3]Sites Ref'!$C$1:$C$18))</f>
        <v>11</v>
      </c>
      <c r="I56" s="32">
        <f>MONTH(F56)</f>
        <v>7</v>
      </c>
      <c r="J56" s="33">
        <v>4</v>
      </c>
      <c r="K56" s="34">
        <v>71.075102513809313</v>
      </c>
      <c r="L56" s="34">
        <v>10.627682594263993</v>
      </c>
      <c r="M56" s="34">
        <v>4.470237243357821</v>
      </c>
      <c r="N56" s="34">
        <v>29.5920616658962</v>
      </c>
      <c r="O56" s="34">
        <v>1.2437983011743363</v>
      </c>
      <c r="P56" s="34">
        <v>3.9740312483186431</v>
      </c>
      <c r="Q56" s="35" t="s">
        <v>30</v>
      </c>
    </row>
    <row r="57" spans="1:17" s="31" customFormat="1" x14ac:dyDescent="0.25">
      <c r="A57" s="28" t="str">
        <f>LEFT(B57,9)</f>
        <v>OPM160728</v>
      </c>
      <c r="B57" s="29" t="s">
        <v>88</v>
      </c>
      <c r="C57" s="11" t="str">
        <f>IF(RIGHT(B57, 1)="2", "yes", "no")</f>
        <v>no</v>
      </c>
      <c r="D57" s="11">
        <f>IF(C57="no", 0, 1)</f>
        <v>0</v>
      </c>
      <c r="E57" s="11" t="str">
        <f>LEFT(B57,3)</f>
        <v>OPM</v>
      </c>
      <c r="F57" s="30">
        <v>42578</v>
      </c>
      <c r="G57" s="1" t="str">
        <f>LOOKUP(E57, '[3]Sites Ref'!A$1:A$23, '[3]Sites Ref'!B$1:B$23)</f>
        <v>Peter Martin Hale</v>
      </c>
      <c r="H57" s="32">
        <f>IF(ISBLANK(E57), "", LOOKUP(E57, '[3]Sites Ref'!$A$1:$A$18, '[3]Sites Ref'!$C$1:$C$18))</f>
        <v>12</v>
      </c>
      <c r="I57" s="32">
        <f>MONTH(F57)</f>
        <v>7</v>
      </c>
      <c r="J57" s="33">
        <v>4</v>
      </c>
      <c r="K57" s="34">
        <v>90.368052273285642</v>
      </c>
      <c r="L57" s="34">
        <v>10.079905124205991</v>
      </c>
      <c r="M57" s="34">
        <v>4.5917184997422025</v>
      </c>
      <c r="N57" s="34">
        <v>294.06507976238748</v>
      </c>
      <c r="O57" s="34">
        <v>3.1918114121171741</v>
      </c>
      <c r="P57" s="34">
        <v>11.318869983782083</v>
      </c>
      <c r="Q57" s="35" t="s">
        <v>66</v>
      </c>
    </row>
    <row r="58" spans="1:17" s="31" customFormat="1" x14ac:dyDescent="0.25">
      <c r="A58" s="28" t="str">
        <f>LEFT(B58,9)</f>
        <v>OCO160728</v>
      </c>
      <c r="B58" s="29" t="s">
        <v>89</v>
      </c>
      <c r="C58" s="11" t="str">
        <f>IF(RIGHT(B58, 1)="2", "yes", "no")</f>
        <v>no</v>
      </c>
      <c r="D58" s="11">
        <f>IF(C58="no", 0, 1)</f>
        <v>0</v>
      </c>
      <c r="E58" s="11" t="str">
        <f>LEFT(B58,3)</f>
        <v>OCO</v>
      </c>
      <c r="F58" s="30">
        <v>42579</v>
      </c>
      <c r="G58" s="1" t="str">
        <f>LOOKUP(E58, '[3]Sites Ref'!A$1:A$23, '[3]Sites Ref'!B$1:B$23)</f>
        <v>Camp Olowalu</v>
      </c>
      <c r="H58" s="32">
        <f>IF(ISBLANK(E58), "", LOOKUP(E58, '[3]Sites Ref'!$A$1:$A$18, '[3]Sites Ref'!$C$1:$C$18))</f>
        <v>13</v>
      </c>
      <c r="I58" s="32">
        <f>MONTH(F58)</f>
        <v>7</v>
      </c>
      <c r="J58" s="33">
        <v>4</v>
      </c>
      <c r="K58" s="34">
        <v>64.435589366237934</v>
      </c>
      <c r="L58" s="34">
        <v>9.9719489804719323</v>
      </c>
      <c r="M58" s="34">
        <v>6.9503658147108469</v>
      </c>
      <c r="N58" s="34">
        <v>559.99658876749913</v>
      </c>
      <c r="O58" s="34">
        <v>1.6460648709292629</v>
      </c>
      <c r="P58" s="34">
        <v>42.037418280131895</v>
      </c>
      <c r="Q58" s="35" t="s">
        <v>90</v>
      </c>
    </row>
    <row r="59" spans="1:17" s="31" customFormat="1" x14ac:dyDescent="0.25">
      <c r="A59" s="28" t="str">
        <f>LEFT(B59,9)</f>
        <v>OMM160728</v>
      </c>
      <c r="B59" s="29" t="s">
        <v>91</v>
      </c>
      <c r="C59" s="11" t="str">
        <f>IF(RIGHT(B59, 1)="2", "yes", "no")</f>
        <v>no</v>
      </c>
      <c r="D59" s="11">
        <f>IF(C59="no", 0, 1)</f>
        <v>0</v>
      </c>
      <c r="E59" s="11" t="str">
        <f>LEFT(B59,3)</f>
        <v>OMM</v>
      </c>
      <c r="F59" s="30">
        <v>42579</v>
      </c>
      <c r="G59" s="1" t="str">
        <f>LOOKUP(E59, '[3]Sites Ref'!A$1:A$23, '[3]Sites Ref'!B$1:B$23)</f>
        <v>Mile Marker 14</v>
      </c>
      <c r="H59" s="32">
        <f>IF(ISBLANK(E59), "", LOOKUP(E59, '[3]Sites Ref'!$A$1:$A$18, '[3]Sites Ref'!$C$1:$C$18))</f>
        <v>14</v>
      </c>
      <c r="I59" s="32">
        <f>MONTH(F59)</f>
        <v>7</v>
      </c>
      <c r="J59" s="33">
        <v>4</v>
      </c>
      <c r="K59" s="34">
        <v>70.455414620035981</v>
      </c>
      <c r="L59" s="34">
        <v>10.007934361716618</v>
      </c>
      <c r="M59" s="34">
        <v>6.4166672613817157</v>
      </c>
      <c r="N59" s="34">
        <v>261.27708222051831</v>
      </c>
      <c r="O59" s="34">
        <v>3.3333496496235377</v>
      </c>
      <c r="P59" s="34">
        <v>6.3049963836345073</v>
      </c>
      <c r="Q59" s="35" t="s">
        <v>90</v>
      </c>
    </row>
    <row r="60" spans="1:17" s="31" customFormat="1" x14ac:dyDescent="0.25">
      <c r="A60" s="28" t="str">
        <f>LEFT(B60,9)</f>
        <v>OUB160728</v>
      </c>
      <c r="B60" s="29" t="s">
        <v>92</v>
      </c>
      <c r="C60" s="11" t="str">
        <f>IF(RIGHT(B60, 1)="2", "yes", "no")</f>
        <v>no</v>
      </c>
      <c r="D60" s="11">
        <f>IF(C60="no", 0, 1)</f>
        <v>0</v>
      </c>
      <c r="E60" s="11" t="str">
        <f>LEFT(B60,3)</f>
        <v>OUB</v>
      </c>
      <c r="F60" s="30">
        <v>42579</v>
      </c>
      <c r="G60" s="1" t="str">
        <f>LOOKUP(E60, '[3]Sites Ref'!A$1:A$23, '[3]Sites Ref'!B$1:B$23)</f>
        <v>Ukumehame Beach</v>
      </c>
      <c r="H60" s="32">
        <f>IF(ISBLANK(E60), "", LOOKUP(E60, '[3]Sites Ref'!$A$1:$A$18, '[3]Sites Ref'!$C$1:$C$18))</f>
        <v>15</v>
      </c>
      <c r="I60" s="32">
        <f>MONTH(F60)</f>
        <v>7</v>
      </c>
      <c r="J60" s="33">
        <v>4</v>
      </c>
      <c r="K60" s="34">
        <v>73.553854088902625</v>
      </c>
      <c r="L60" s="34">
        <v>10.707650108141072</v>
      </c>
      <c r="M60" s="34">
        <v>4.7527835362967741</v>
      </c>
      <c r="N60" s="34">
        <v>76.834078084220948</v>
      </c>
      <c r="O60" s="34">
        <v>1.0873613018251984</v>
      </c>
      <c r="P60" s="34">
        <v>9.6872697516583024</v>
      </c>
      <c r="Q60" s="35" t="s">
        <v>90</v>
      </c>
    </row>
    <row r="61" spans="1:17" s="31" customFormat="1" x14ac:dyDescent="0.25">
      <c r="A61" s="28" t="str">
        <f>LEFT(B61,9)</f>
        <v>OPB160728</v>
      </c>
      <c r="B61" s="29" t="s">
        <v>93</v>
      </c>
      <c r="C61" s="11" t="str">
        <f>IF(RIGHT(B61, 1)="2", "yes", "no")</f>
        <v>no</v>
      </c>
      <c r="D61" s="11">
        <f>IF(C61="no", 0, 1)</f>
        <v>0</v>
      </c>
      <c r="E61" s="11" t="str">
        <f>LEFT(B61,3)</f>
        <v>OPB</v>
      </c>
      <c r="F61" s="30">
        <v>42579</v>
      </c>
      <c r="G61" s="1" t="str">
        <f>LOOKUP(E61, '[3]Sites Ref'!A$1:A$23, '[3]Sites Ref'!B$1:B$23)</f>
        <v>Papalaua</v>
      </c>
      <c r="H61" s="32">
        <f>IF(ISBLANK(E61), "", LOOKUP(E61, '[3]Sites Ref'!$A$1:$A$18, '[3]Sites Ref'!$C$1:$C$18))</f>
        <v>16</v>
      </c>
      <c r="I61" s="32">
        <f>MONTH(F61)</f>
        <v>7</v>
      </c>
      <c r="J61" s="33">
        <v>4</v>
      </c>
      <c r="K61" s="34">
        <v>72.913520571874827</v>
      </c>
      <c r="L61" s="34">
        <v>9.3322088694552878</v>
      </c>
      <c r="M61" s="34">
        <v>2.8459372984430709</v>
      </c>
      <c r="N61" s="34">
        <v>55.368083685552115</v>
      </c>
      <c r="O61" s="34">
        <v>1.0165921830720168</v>
      </c>
      <c r="P61" s="34">
        <v>4.3900327855622114</v>
      </c>
      <c r="Q61" s="35" t="s">
        <v>90</v>
      </c>
    </row>
    <row r="62" spans="1:17" s="31" customFormat="1" x14ac:dyDescent="0.25">
      <c r="A62" s="28" t="str">
        <f>LEFT(B62,9)</f>
        <v>OPP160728</v>
      </c>
      <c r="B62" s="29" t="s">
        <v>94</v>
      </c>
      <c r="C62" s="11" t="str">
        <f>IF(RIGHT(B62, 1)="2", "yes", "no")</f>
        <v>no</v>
      </c>
      <c r="D62" s="11">
        <f>IF(C62="no", 0, 1)</f>
        <v>0</v>
      </c>
      <c r="E62" s="11" t="str">
        <f>LEFT(B62,3)</f>
        <v>OPP</v>
      </c>
      <c r="F62" s="30">
        <v>42579</v>
      </c>
      <c r="G62" s="1" t="str">
        <f>LOOKUP(E62, '[3]Sites Ref'!A$1:A$23, '[3]Sites Ref'!B$1:B$23)</f>
        <v>Papalaua Pali</v>
      </c>
      <c r="H62" s="32">
        <f>IF(ISBLANK(E62), "", LOOKUP(E62, '[3]Sites Ref'!$A$1:$A$18, '[3]Sites Ref'!$C$1:$C$18))</f>
        <v>17</v>
      </c>
      <c r="I62" s="32">
        <f>MONTH(F62)</f>
        <v>7</v>
      </c>
      <c r="J62" s="33">
        <v>4</v>
      </c>
      <c r="K62" s="34">
        <v>71.576754618292483</v>
      </c>
      <c r="L62" s="34">
        <v>11.407365854565528</v>
      </c>
      <c r="M62" s="34">
        <v>2.8459372984430709</v>
      </c>
      <c r="N62" s="34">
        <v>156.17224379288982</v>
      </c>
      <c r="O62" s="34">
        <v>1.9651466870620287</v>
      </c>
      <c r="P62" s="34">
        <v>7.4309135876959056</v>
      </c>
      <c r="Q62" s="35" t="s">
        <v>90</v>
      </c>
    </row>
    <row r="63" spans="1:17" s="23" customFormat="1" x14ac:dyDescent="0.25">
      <c r="A63" s="19" t="str">
        <f>LEFT(B63,9)</f>
        <v>RPO160809</v>
      </c>
      <c r="B63" s="20" t="s">
        <v>95</v>
      </c>
      <c r="C63" s="21" t="str">
        <f>IF(RIGHT(B63, 1)="2", "yes", "no")</f>
        <v>no</v>
      </c>
      <c r="D63" s="21">
        <f>IF(C63="no", 0, 1)</f>
        <v>0</v>
      </c>
      <c r="E63" s="21" t="str">
        <f>LEFT(B63,3)</f>
        <v>RPO</v>
      </c>
      <c r="F63" s="22">
        <v>42591</v>
      </c>
      <c r="G63" s="23" t="str">
        <f>LOOKUP(E63, '[3]Sites Ref'!A$1:A$23, '[3]Sites Ref'!B$1:B$23)</f>
        <v>Pohaku</v>
      </c>
      <c r="H63" s="24">
        <f>IF(ISBLANK(E63), "", LOOKUP(E63, '[3]Sites Ref'!$A$1:$A$18, '[3]Sites Ref'!$C$1:$C$18))</f>
        <v>1</v>
      </c>
      <c r="I63" s="24">
        <f>MONTH(F63)</f>
        <v>8</v>
      </c>
      <c r="J63" s="25">
        <v>5</v>
      </c>
      <c r="K63" s="26">
        <v>156.99153495553247</v>
      </c>
      <c r="L63" s="26">
        <v>18.414985973920164</v>
      </c>
      <c r="M63" s="26">
        <v>9.9635673353076548</v>
      </c>
      <c r="N63" s="26">
        <v>592.28605399180719</v>
      </c>
      <c r="O63" s="26">
        <v>110.39970567863634</v>
      </c>
      <c r="P63" s="26">
        <v>4.8652185744198215</v>
      </c>
      <c r="Q63" s="27" t="s">
        <v>96</v>
      </c>
    </row>
    <row r="64" spans="1:17" s="31" customFormat="1" x14ac:dyDescent="0.25">
      <c r="A64" s="28" t="str">
        <f>LEFT(B64,9)</f>
        <v>RPO160809</v>
      </c>
      <c r="B64" s="29" t="s">
        <v>97</v>
      </c>
      <c r="C64" s="11" t="s">
        <v>98</v>
      </c>
      <c r="D64" s="11">
        <f>IF(C64="no", 0, 1)</f>
        <v>1</v>
      </c>
      <c r="E64" s="11" t="str">
        <f>LEFT(B64,3)</f>
        <v>RPO</v>
      </c>
      <c r="F64" s="30">
        <v>42591</v>
      </c>
      <c r="G64" s="31" t="str">
        <f>LOOKUP(E64, '[3]Sites Ref'!A$1:A$23, '[3]Sites Ref'!B$1:B$23)</f>
        <v>Pohaku</v>
      </c>
      <c r="H64" s="32">
        <f>IF(ISBLANK(E64), "", LOOKUP(E64, '[3]Sites Ref'!$A$1:$A$18, '[3]Sites Ref'!$C$1:$C$18))</f>
        <v>1</v>
      </c>
      <c r="I64" s="32">
        <f>MONTH(F64)</f>
        <v>8</v>
      </c>
      <c r="J64" s="33">
        <v>5</v>
      </c>
      <c r="K64" s="34">
        <v>173.05397053857612</v>
      </c>
      <c r="L64" s="34">
        <v>20.400770002610262</v>
      </c>
      <c r="M64" s="34">
        <v>9.0031362905664132</v>
      </c>
      <c r="N64" s="34">
        <v>520.00781129819029</v>
      </c>
      <c r="O64" s="34">
        <v>93.9571743626271</v>
      </c>
      <c r="P64" s="34">
        <v>7.9869826353748623</v>
      </c>
      <c r="Q64" s="48" t="s">
        <v>99</v>
      </c>
    </row>
    <row r="65" spans="1:17" s="31" customFormat="1" x14ac:dyDescent="0.25">
      <c r="A65" s="28" t="str">
        <f>LEFT(B65,9)</f>
        <v>RKS160809</v>
      </c>
      <c r="B65" s="29" t="s">
        <v>100</v>
      </c>
      <c r="C65" s="11" t="str">
        <f>IF(RIGHT(B65, 1)="2", "yes", "no")</f>
        <v>no</v>
      </c>
      <c r="D65" s="11">
        <f>IF(C65="no", 0, 1)</f>
        <v>0</v>
      </c>
      <c r="E65" s="11" t="str">
        <f>LEFT(B65,3)</f>
        <v>RKS</v>
      </c>
      <c r="F65" s="30">
        <v>42591</v>
      </c>
      <c r="G65" s="31" t="str">
        <f>LOOKUP(E65, '[3]Sites Ref'!A$1:A$23, '[3]Sites Ref'!B$1:B$23)</f>
        <v>Kaanapali Shores</v>
      </c>
      <c r="H65" s="32">
        <f>IF(ISBLANK(E65), "", LOOKUP(E65, '[3]Sites Ref'!$A$1:$A$18, '[3]Sites Ref'!$C$1:$C$18))</f>
        <v>2</v>
      </c>
      <c r="I65" s="32">
        <f>MONTH(F65)</f>
        <v>8</v>
      </c>
      <c r="J65" s="33">
        <v>5</v>
      </c>
      <c r="K65" s="34">
        <v>76.010809308834823</v>
      </c>
      <c r="L65" s="34">
        <v>14.153359575270626</v>
      </c>
      <c r="M65" s="34">
        <v>7.2520895452265854</v>
      </c>
      <c r="N65" s="34">
        <v>373.11888797706422</v>
      </c>
      <c r="O65" s="34">
        <v>10.629847644544876</v>
      </c>
      <c r="P65" s="34">
        <v>3.847546030361193</v>
      </c>
      <c r="Q65" s="35" t="s">
        <v>101</v>
      </c>
    </row>
    <row r="66" spans="1:17" s="31" customFormat="1" x14ac:dyDescent="0.25">
      <c r="A66" s="28" t="str">
        <f>LEFT(B66,9)</f>
        <v>RAB160809</v>
      </c>
      <c r="B66" s="29" t="s">
        <v>102</v>
      </c>
      <c r="C66" s="11" t="str">
        <f>IF(RIGHT(B66, 1)="2", "yes", "no")</f>
        <v>no</v>
      </c>
      <c r="D66" s="11">
        <f>IF(C66="no", 0, 1)</f>
        <v>0</v>
      </c>
      <c r="E66" s="21" t="str">
        <f>LEFT(B66,3)</f>
        <v>RAB</v>
      </c>
      <c r="F66" s="30">
        <v>42591</v>
      </c>
      <c r="G66" s="31" t="str">
        <f>LOOKUP(E66, '[3]Sites Ref'!A$1:A$23, '[3]Sites Ref'!B$1:B$23)</f>
        <v>Airport Beach</v>
      </c>
      <c r="H66" s="32">
        <f>IF(ISBLANK(E66), "", LOOKUP(E66, '[3]Sites Ref'!$A$1:$A$18, '[3]Sites Ref'!$C$1:$C$18))</f>
        <v>3</v>
      </c>
      <c r="I66" s="32">
        <f>MONTH(F66)</f>
        <v>8</v>
      </c>
      <c r="J66" s="33">
        <v>5</v>
      </c>
      <c r="K66" s="34">
        <v>70.022696438084054</v>
      </c>
      <c r="L66" s="34">
        <v>14.871068035078096</v>
      </c>
      <c r="M66" s="34">
        <v>6.6577358407272955</v>
      </c>
      <c r="N66" s="34">
        <v>322.68902874232703</v>
      </c>
      <c r="O66" s="34">
        <v>22.595349928771434</v>
      </c>
      <c r="P66" s="34">
        <v>2.3790772320130289</v>
      </c>
      <c r="Q66" s="35" t="s">
        <v>101</v>
      </c>
    </row>
    <row r="67" spans="1:17" s="31" customFormat="1" x14ac:dyDescent="0.25">
      <c r="A67" s="28" t="str">
        <f>LEFT(B67,9)</f>
        <v>RCB160809</v>
      </c>
      <c r="B67" s="29" t="s">
        <v>103</v>
      </c>
      <c r="C67" s="11" t="str">
        <f>IF(RIGHT(B67, 1)="2", "yes", "no")</f>
        <v>no</v>
      </c>
      <c r="D67" s="11">
        <f>IF(C67="no", 0, 1)</f>
        <v>0</v>
      </c>
      <c r="E67" s="21" t="str">
        <f>LEFT(B67,3)</f>
        <v>RCB</v>
      </c>
      <c r="F67" s="30">
        <v>42591</v>
      </c>
      <c r="G67" s="31" t="str">
        <f>LOOKUP(E67, '[3]Sites Ref'!A$1:A$23, '[3]Sites Ref'!B$1:B$23)</f>
        <v>Canoe Beach</v>
      </c>
      <c r="H67" s="32">
        <f>IF(ISBLANK(E67), "", LOOKUP(E67, '[3]Sites Ref'!$A$1:$A$18, '[3]Sites Ref'!$C$1:$C$18))</f>
        <v>4</v>
      </c>
      <c r="I67" s="32">
        <f>MONTH(F67)</f>
        <v>8</v>
      </c>
      <c r="J67" s="33">
        <v>5</v>
      </c>
      <c r="K67" s="34">
        <v>102.63168837524265</v>
      </c>
      <c r="L67" s="34">
        <v>16.005270523374875</v>
      </c>
      <c r="M67" s="34">
        <v>8.6328831631734122</v>
      </c>
      <c r="N67" s="34">
        <v>509.75783990901607</v>
      </c>
      <c r="O67" s="34">
        <v>55.503348160337964</v>
      </c>
      <c r="P67" s="34">
        <v>5.397158154481474</v>
      </c>
      <c r="Q67" s="35" t="s">
        <v>101</v>
      </c>
    </row>
    <row r="68" spans="1:17" s="31" customFormat="1" x14ac:dyDescent="0.25">
      <c r="A68" s="28" t="str">
        <f>LEFT(B68,9)</f>
        <v>RWA160809</v>
      </c>
      <c r="B68" s="29" t="s">
        <v>104</v>
      </c>
      <c r="C68" s="11" t="str">
        <f>IF(RIGHT(B68, 1)="2", "yes", "no")</f>
        <v>no</v>
      </c>
      <c r="D68" s="11">
        <f>IF(C68="no", 0, 1)</f>
        <v>0</v>
      </c>
      <c r="E68" s="21" t="str">
        <f>LEFT(B68,3)</f>
        <v>RWA</v>
      </c>
      <c r="F68" s="30">
        <v>42591</v>
      </c>
      <c r="G68" s="31" t="str">
        <f>LOOKUP(E68, '[3]Sites Ref'!A$1:A$23, '[3]Sites Ref'!B$1:B$23)</f>
        <v>Wahikuli</v>
      </c>
      <c r="H68" s="32">
        <f>IF(ISBLANK(E68), "", LOOKUP(E68, '[3]Sites Ref'!$A$1:$A$18, '[3]Sites Ref'!$C$1:$C$18))</f>
        <v>5</v>
      </c>
      <c r="I68" s="32">
        <f>MONTH(F68)</f>
        <v>8</v>
      </c>
      <c r="J68" s="33">
        <v>5</v>
      </c>
      <c r="K68" s="34">
        <v>63.268059013137105</v>
      </c>
      <c r="L68" s="34">
        <v>14.740913651175187</v>
      </c>
      <c r="M68" s="34">
        <v>6.0077049742140209</v>
      </c>
      <c r="N68" s="34">
        <v>268.63295740724197</v>
      </c>
      <c r="O68" s="34">
        <v>7.8878967185734661</v>
      </c>
      <c r="P68" s="34">
        <v>4.7243447449543412</v>
      </c>
      <c r="Q68" s="35" t="s">
        <v>101</v>
      </c>
    </row>
    <row r="69" spans="1:17" s="31" customFormat="1" ht="26.25" x14ac:dyDescent="0.25">
      <c r="A69" s="28" t="str">
        <f>LEFT(B69,9)</f>
        <v>PFF160810</v>
      </c>
      <c r="B69" s="29" t="s">
        <v>105</v>
      </c>
      <c r="C69" s="11" t="str">
        <f>IF(RIGHT(B69, 1)="2", "yes", "no")</f>
        <v>no</v>
      </c>
      <c r="D69" s="11">
        <f>IF(C69="no", 0, 1)</f>
        <v>0</v>
      </c>
      <c r="E69" s="21" t="str">
        <f>LEFT(B69,3)</f>
        <v>PFF</v>
      </c>
      <c r="F69" s="30">
        <v>42592</v>
      </c>
      <c r="G69" s="31" t="str">
        <f>LOOKUP(E69, '[3]Sites Ref'!A$1:A$23, '[3]Sites Ref'!B$1:B$23)</f>
        <v>505 Front Street</v>
      </c>
      <c r="H69" s="32">
        <f>IF(ISBLANK(E69), "", LOOKUP(E69, '[3]Sites Ref'!$A$1:$A$18, '[3]Sites Ref'!$C$1:$C$18))</f>
        <v>6</v>
      </c>
      <c r="I69" s="32">
        <f>MONTH(F69)</f>
        <v>8</v>
      </c>
      <c r="J69" s="33">
        <v>5</v>
      </c>
      <c r="K69" s="34">
        <v>50.940269378357641</v>
      </c>
      <c r="L69" s="34">
        <v>13.33152760834083</v>
      </c>
      <c r="M69" s="34">
        <v>6.1065319367888433</v>
      </c>
      <c r="N69" s="34">
        <v>258.53787447461531</v>
      </c>
      <c r="O69" s="34">
        <v>4.4429696664538021</v>
      </c>
      <c r="P69" s="47" t="s">
        <v>24</v>
      </c>
      <c r="Q69" s="35" t="s">
        <v>106</v>
      </c>
    </row>
    <row r="70" spans="1:17" s="31" customFormat="1" ht="26.25" x14ac:dyDescent="0.25">
      <c r="A70" s="28" t="str">
        <f>LEFT(B70,9)</f>
        <v>PLH160810</v>
      </c>
      <c r="B70" s="29" t="s">
        <v>107</v>
      </c>
      <c r="C70" s="11" t="str">
        <f>IF(RIGHT(B70, 1)="2", "yes", "no")</f>
        <v>no</v>
      </c>
      <c r="D70" s="11">
        <f>IF(C70="no", 0, 1)</f>
        <v>0</v>
      </c>
      <c r="E70" s="21" t="str">
        <f>LEFT(B70,3)</f>
        <v>PLH</v>
      </c>
      <c r="F70" s="30">
        <v>42592</v>
      </c>
      <c r="G70" s="31" t="str">
        <f>LOOKUP(E70, '[3]Sites Ref'!A$1:A$23, '[3]Sites Ref'!B$1:B$23)</f>
        <v>Lindsey Hale</v>
      </c>
      <c r="H70" s="32">
        <f>IF(ISBLANK(E70), "", LOOKUP(E70, '[3]Sites Ref'!$A$1:$A$18, '[3]Sites Ref'!$C$1:$C$18))</f>
        <v>7</v>
      </c>
      <c r="I70" s="32">
        <f>MONTH(F70)</f>
        <v>8</v>
      </c>
      <c r="J70" s="33">
        <v>5</v>
      </c>
      <c r="K70" s="34">
        <v>61.896383495101801</v>
      </c>
      <c r="L70" s="34">
        <v>11.788268484920623</v>
      </c>
      <c r="M70" s="34">
        <v>9.5599079107062632</v>
      </c>
      <c r="N70" s="34">
        <v>447.20112563517586</v>
      </c>
      <c r="O70" s="34">
        <v>8.711284742349072</v>
      </c>
      <c r="P70" s="34">
        <v>11.89764014133659</v>
      </c>
      <c r="Q70" s="35" t="s">
        <v>108</v>
      </c>
    </row>
    <row r="71" spans="1:17" s="31" customFormat="1" x14ac:dyDescent="0.25">
      <c r="A71" s="28" t="str">
        <f>LEFT(B71,9)</f>
        <v>PLT160810</v>
      </c>
      <c r="B71" s="29" t="s">
        <v>109</v>
      </c>
      <c r="C71" s="11" t="str">
        <f>IF(RIGHT(B71, 1)="2", "yes", "no")</f>
        <v>no</v>
      </c>
      <c r="D71" s="11">
        <f>IF(C71="no", 0, 1)</f>
        <v>0</v>
      </c>
      <c r="E71" s="21" t="str">
        <f>LEFT(B71,3)</f>
        <v>PLT</v>
      </c>
      <c r="F71" s="30">
        <v>42592</v>
      </c>
      <c r="G71" s="31" t="str">
        <f>LOOKUP(E71, '[3]Sites Ref'!A$1:A$23, '[3]Sites Ref'!B$1:B$23)</f>
        <v>Lahaina Town</v>
      </c>
      <c r="H71" s="32">
        <f>IF(ISBLANK(E71), "", LOOKUP(E71, '[3]Sites Ref'!$A$1:$A$18, '[3]Sites Ref'!$C$1:$C$18))</f>
        <v>8</v>
      </c>
      <c r="I71" s="32">
        <f>MONTH(F71)</f>
        <v>8</v>
      </c>
      <c r="J71" s="33">
        <v>5</v>
      </c>
      <c r="K71" s="34">
        <v>72.33956012821092</v>
      </c>
      <c r="L71" s="34">
        <v>14.432261826491146</v>
      </c>
      <c r="M71" s="34">
        <v>5.8295380557692686</v>
      </c>
      <c r="N71" s="34">
        <v>349.50295389640684</v>
      </c>
      <c r="O71" s="34">
        <v>13.552989806946016</v>
      </c>
      <c r="P71" s="34">
        <v>5.491825367882277</v>
      </c>
      <c r="Q71" s="36" t="s">
        <v>108</v>
      </c>
    </row>
    <row r="72" spans="1:17" s="31" customFormat="1" ht="26.25" x14ac:dyDescent="0.25">
      <c r="A72" s="28" t="str">
        <f>LEFT(B72,9)</f>
        <v>OSF160810</v>
      </c>
      <c r="B72" s="29" t="s">
        <v>110</v>
      </c>
      <c r="C72" s="11" t="str">
        <f>IF(RIGHT(B72, 1)="2", "yes", "no")</f>
        <v>no</v>
      </c>
      <c r="D72" s="11">
        <f>IF(C72="no", 0, 1)</f>
        <v>0</v>
      </c>
      <c r="E72" s="21" t="str">
        <f>LEFT(B72,3)</f>
        <v>OSF</v>
      </c>
      <c r="F72" s="30">
        <v>42592</v>
      </c>
      <c r="G72" s="31" t="str">
        <f>LOOKUP(E72, '[3]Sites Ref'!A$1:A$23, '[3]Sites Ref'!B$1:B$23)</f>
        <v>Olowalu shore front</v>
      </c>
      <c r="H72" s="32">
        <f>IF(ISBLANK(E72), "", LOOKUP(E72, '[3]Sites Ref'!$A$1:$A$18, '[3]Sites Ref'!$C$1:$C$18))</f>
        <v>10</v>
      </c>
      <c r="I72" s="32">
        <f>MONTH(F72)</f>
        <v>8</v>
      </c>
      <c r="J72" s="33">
        <v>5</v>
      </c>
      <c r="K72" s="34">
        <v>54.697968696672838</v>
      </c>
      <c r="L72" s="34">
        <v>11.676707584432414</v>
      </c>
      <c r="M72" s="34">
        <v>4.2747533065287362</v>
      </c>
      <c r="N72" s="34">
        <v>76.480160431522592</v>
      </c>
      <c r="O72" s="34">
        <v>4.7743890799233712</v>
      </c>
      <c r="P72" s="47">
        <v>3.6131319781306344</v>
      </c>
      <c r="Q72" s="35" t="s">
        <v>108</v>
      </c>
    </row>
    <row r="73" spans="1:17" s="31" customFormat="1" x14ac:dyDescent="0.25">
      <c r="A73" s="28" t="str">
        <f>LEFT(B73,9)</f>
        <v>OLP160810</v>
      </c>
      <c r="B73" s="29" t="s">
        <v>111</v>
      </c>
      <c r="C73" s="11" t="str">
        <f>IF(RIGHT(B73, 1)="2", "yes", "no")</f>
        <v>no</v>
      </c>
      <c r="D73" s="11">
        <f>IF(C73="no", 0, 1)</f>
        <v>0</v>
      </c>
      <c r="E73" s="21" t="str">
        <f>LEFT(B73,3)</f>
        <v>OLP</v>
      </c>
      <c r="F73" s="30">
        <v>42592</v>
      </c>
      <c r="G73" s="31" t="str">
        <f>LOOKUP(E73, '[3]Sites Ref'!A$1:A$23, '[3]Sites Ref'!B$1:B$23)</f>
        <v>Launiupoko</v>
      </c>
      <c r="H73" s="32">
        <f>IF(ISBLANK(E73), "", LOOKUP(E73, '[3]Sites Ref'!$A$1:$A$18, '[3]Sites Ref'!$C$1:$C$18))</f>
        <v>11</v>
      </c>
      <c r="I73" s="32">
        <f>MONTH(F73)</f>
        <v>8</v>
      </c>
      <c r="J73" s="33">
        <v>5</v>
      </c>
      <c r="K73" s="34">
        <v>55.038005904925292</v>
      </c>
      <c r="L73" s="34">
        <v>11.769675001505922</v>
      </c>
      <c r="M73" s="34">
        <v>4.6199517110154433</v>
      </c>
      <c r="N73" s="34">
        <v>116.02227227953694</v>
      </c>
      <c r="O73" s="34">
        <v>3.0289899543154717</v>
      </c>
      <c r="P73" s="34" t="s">
        <v>24</v>
      </c>
      <c r="Q73" s="35" t="s">
        <v>30</v>
      </c>
    </row>
    <row r="74" spans="1:17" s="31" customFormat="1" ht="26.25" x14ac:dyDescent="0.25">
      <c r="A74" s="28" t="str">
        <f>LEFT(B74,9)</f>
        <v>OPM160811</v>
      </c>
      <c r="B74" s="29" t="s">
        <v>112</v>
      </c>
      <c r="C74" s="11" t="str">
        <f>IF(RIGHT(B74, 1)="2", "yes", "no")</f>
        <v>no</v>
      </c>
      <c r="D74" s="11">
        <f>IF(C74="no", 0, 1)</f>
        <v>0</v>
      </c>
      <c r="E74" s="21" t="str">
        <f>LEFT(B74,3)</f>
        <v>OPM</v>
      </c>
      <c r="F74" s="30">
        <v>42593</v>
      </c>
      <c r="G74" s="31" t="str">
        <f>LOOKUP(E74, '[3]Sites Ref'!A$1:A$23, '[3]Sites Ref'!B$1:B$23)</f>
        <v>Peter Martin Hale</v>
      </c>
      <c r="H74" s="32">
        <f>IF(ISBLANK(E74), "", LOOKUP(E74, '[3]Sites Ref'!$A$1:$A$18, '[3]Sites Ref'!$C$1:$C$18))</f>
        <v>12</v>
      </c>
      <c r="I74" s="32">
        <f>MONTH(F74)</f>
        <v>8</v>
      </c>
      <c r="J74" s="33">
        <v>5</v>
      </c>
      <c r="K74" s="34">
        <v>64.311224007945469</v>
      </c>
      <c r="L74" s="34">
        <v>12.65100611536276</v>
      </c>
      <c r="M74" s="34">
        <v>4.4278655020671955</v>
      </c>
      <c r="N74" s="34">
        <v>187.55340594745411</v>
      </c>
      <c r="O74" s="34">
        <v>4.5129232450754078</v>
      </c>
      <c r="P74" s="34">
        <v>1.7705022887221544</v>
      </c>
      <c r="Q74" s="35" t="s">
        <v>108</v>
      </c>
    </row>
    <row r="75" spans="1:17" s="31" customFormat="1" x14ac:dyDescent="0.25">
      <c r="A75" s="28" t="str">
        <f>LEFT(B75,9)</f>
        <v>OCO160811</v>
      </c>
      <c r="B75" s="29" t="s">
        <v>114</v>
      </c>
      <c r="C75" s="11" t="s">
        <v>55</v>
      </c>
      <c r="D75" s="11">
        <f>IF(C75="no", 0, 1)</f>
        <v>0</v>
      </c>
      <c r="E75" s="21" t="str">
        <f>LEFT(B75,3)</f>
        <v>OCO</v>
      </c>
      <c r="F75" s="30">
        <v>42593</v>
      </c>
      <c r="G75" s="31" t="str">
        <f>LOOKUP(E75, '[3]Sites Ref'!A$1:A$23, '[3]Sites Ref'!B$1:B$23)</f>
        <v>Camp Olowalu</v>
      </c>
      <c r="H75" s="32">
        <v>12</v>
      </c>
      <c r="I75" s="32">
        <f>MONTH(F75)</f>
        <v>8</v>
      </c>
      <c r="J75" s="33">
        <v>5</v>
      </c>
      <c r="K75" s="34">
        <v>48.571535605616006</v>
      </c>
      <c r="L75" s="34">
        <v>13.294340641511427</v>
      </c>
      <c r="M75" s="34">
        <v>3.8919728176825896</v>
      </c>
      <c r="N75" s="34">
        <v>256.82499036691331</v>
      </c>
      <c r="O75" s="34">
        <v>2.4418386058849566</v>
      </c>
      <c r="P75" s="47">
        <v>1.5484851334845575</v>
      </c>
      <c r="Q75" s="35"/>
    </row>
    <row r="76" spans="1:17" s="31" customFormat="1" x14ac:dyDescent="0.25">
      <c r="A76" s="28" t="str">
        <f>LEFT(B76,9)</f>
        <v>OPM160811</v>
      </c>
      <c r="B76" s="29" t="s">
        <v>113</v>
      </c>
      <c r="C76" s="11" t="s">
        <v>98</v>
      </c>
      <c r="D76" s="11">
        <f>IF(C76="no", 0, 1)</f>
        <v>1</v>
      </c>
      <c r="E76" s="21" t="str">
        <f>LEFT(B76,3)</f>
        <v>OPM</v>
      </c>
      <c r="F76" s="30">
        <v>42593</v>
      </c>
      <c r="G76" s="31" t="str">
        <f>LOOKUP(E76, '[3]Sites Ref'!A$1:A$23, '[3]Sites Ref'!B$1:B$23)</f>
        <v>Peter Martin Hale</v>
      </c>
      <c r="H76" s="32">
        <v>12</v>
      </c>
      <c r="I76" s="32">
        <f>MONTH(F76)</f>
        <v>8</v>
      </c>
      <c r="J76" s="33">
        <v>5</v>
      </c>
      <c r="K76" s="34">
        <v>63.648439618978827</v>
      </c>
      <c r="L76" s="34">
        <v>13.320371518292008</v>
      </c>
      <c r="M76" s="34">
        <v>4.4849345931315305</v>
      </c>
      <c r="N76" s="34">
        <v>190.65117507840455</v>
      </c>
      <c r="O76" s="34">
        <v>4.6138398830869018</v>
      </c>
      <c r="P76" s="47">
        <v>2.757746085616239</v>
      </c>
      <c r="Q76" s="35"/>
    </row>
    <row r="77" spans="1:17" s="31" customFormat="1" ht="26.25" x14ac:dyDescent="0.25">
      <c r="A77" s="28" t="str">
        <f>LEFT(B77,9)</f>
        <v>OMM160811</v>
      </c>
      <c r="B77" s="29" t="s">
        <v>115</v>
      </c>
      <c r="C77" s="11" t="str">
        <f>IF(RIGHT(B77, 1)="2", "yes", "no")</f>
        <v>no</v>
      </c>
      <c r="D77" s="11">
        <f>IF(C77="no", 0, 1)</f>
        <v>0</v>
      </c>
      <c r="E77" s="21" t="str">
        <f>LEFT(B77,3)</f>
        <v>OMM</v>
      </c>
      <c r="F77" s="30">
        <v>42593</v>
      </c>
      <c r="G77" s="31" t="str">
        <f>LOOKUP(E77, '[3]Sites Ref'!A$1:A$23, '[3]Sites Ref'!B$1:B$23)</f>
        <v>Mile Marker 14</v>
      </c>
      <c r="H77" s="32">
        <f>IF(ISBLANK(E77), "", LOOKUP(E77, '[3]Sites Ref'!$A$1:$A$18, '[3]Sites Ref'!$C$1:$C$18))</f>
        <v>14</v>
      </c>
      <c r="I77" s="32">
        <f>MONTH(F77)</f>
        <v>8</v>
      </c>
      <c r="J77" s="33">
        <v>5</v>
      </c>
      <c r="K77" s="34">
        <v>74.310623267572566</v>
      </c>
      <c r="L77" s="34">
        <v>12.792316589314492</v>
      </c>
      <c r="M77" s="34">
        <v>5.4175270568657794</v>
      </c>
      <c r="N77" s="34">
        <v>302.70841784769675</v>
      </c>
      <c r="O77" s="34">
        <v>3.5014633050056525</v>
      </c>
      <c r="P77" s="34">
        <v>3.2637648810562441</v>
      </c>
      <c r="Q77" s="35" t="s">
        <v>116</v>
      </c>
    </row>
    <row r="78" spans="1:17" s="31" customFormat="1" ht="26.25" x14ac:dyDescent="0.25">
      <c r="A78" s="28" t="str">
        <f>LEFT(B78,9)</f>
        <v>OUB160811</v>
      </c>
      <c r="B78" s="29" t="s">
        <v>117</v>
      </c>
      <c r="C78" s="11" t="str">
        <f>IF(RIGHT(B78, 1)="2", "yes", "no")</f>
        <v>no</v>
      </c>
      <c r="D78" s="11">
        <f>IF(C78="no", 0, 1)</f>
        <v>0</v>
      </c>
      <c r="E78" s="21" t="str">
        <f>LEFT(B78,3)</f>
        <v>OUB</v>
      </c>
      <c r="F78" s="30">
        <v>42593</v>
      </c>
      <c r="G78" s="31" t="str">
        <f>LOOKUP(E78, '[3]Sites Ref'!A$1:A$23, '[3]Sites Ref'!B$1:B$23)</f>
        <v>Ukumehame Beach</v>
      </c>
      <c r="H78" s="32">
        <f>IF(ISBLANK(E78), "", LOOKUP(E78, '[3]Sites Ref'!$A$1:$A$18, '[3]Sites Ref'!$C$1:$C$18))</f>
        <v>15</v>
      </c>
      <c r="I78" s="32">
        <f>MONTH(F78)</f>
        <v>8</v>
      </c>
      <c r="J78" s="33">
        <v>5</v>
      </c>
      <c r="K78" s="34">
        <v>54.104344417859245</v>
      </c>
      <c r="L78" s="34">
        <v>13.201373224437921</v>
      </c>
      <c r="M78" s="34">
        <v>3.9796643478546168</v>
      </c>
      <c r="N78" s="34">
        <v>66.184633613952045</v>
      </c>
      <c r="O78" s="34">
        <v>3.157429311784647</v>
      </c>
      <c r="P78" s="34">
        <v>1.921519033909149</v>
      </c>
      <c r="Q78" s="35" t="s">
        <v>116</v>
      </c>
    </row>
    <row r="79" spans="1:17" s="31" customFormat="1" ht="26.25" x14ac:dyDescent="0.25">
      <c r="A79" s="28" t="str">
        <f>LEFT(B79,9)</f>
        <v>OPB160811</v>
      </c>
      <c r="B79" s="29" t="s">
        <v>118</v>
      </c>
      <c r="C79" s="11" t="str">
        <f>IF(RIGHT(B79, 1)="2", "yes", "no")</f>
        <v>no</v>
      </c>
      <c r="D79" s="11">
        <f>IF(C79="no", 0, 1)</f>
        <v>0</v>
      </c>
      <c r="E79" s="21" t="str">
        <f>LEFT(B79,3)</f>
        <v>OPB</v>
      </c>
      <c r="F79" s="30">
        <v>42593</v>
      </c>
      <c r="G79" s="31" t="str">
        <f>LOOKUP(E79, '[3]Sites Ref'!A$1:A$23, '[3]Sites Ref'!B$1:B$23)</f>
        <v>Papalaua</v>
      </c>
      <c r="H79" s="32">
        <f>IF(ISBLANK(E79), "", LOOKUP(E79, '[3]Sites Ref'!$A$1:$A$18, '[3]Sites Ref'!$C$1:$C$18))</f>
        <v>16</v>
      </c>
      <c r="I79" s="32">
        <f>MONTH(F79)</f>
        <v>8</v>
      </c>
      <c r="J79" s="33">
        <v>5</v>
      </c>
      <c r="K79" s="34">
        <v>51.971907688140497</v>
      </c>
      <c r="L79" s="34">
        <v>9.4120213045217955</v>
      </c>
      <c r="M79" s="34">
        <v>2.4930841220812163</v>
      </c>
      <c r="N79" s="34">
        <v>61.774868145187313</v>
      </c>
      <c r="O79" s="34">
        <v>2.7331207201454077</v>
      </c>
      <c r="P79" s="34" t="s">
        <v>24</v>
      </c>
      <c r="Q79" s="35" t="s">
        <v>116</v>
      </c>
    </row>
    <row r="80" spans="1:17" s="42" customFormat="1" ht="26.25" x14ac:dyDescent="0.25">
      <c r="A80" s="38" t="str">
        <f>LEFT(B80,9)</f>
        <v>OPP160811</v>
      </c>
      <c r="B80" s="39" t="s">
        <v>119</v>
      </c>
      <c r="C80" s="40" t="str">
        <f>IF(RIGHT(B80, 1)="2", "yes", "no")</f>
        <v>no</v>
      </c>
      <c r="D80" s="40">
        <f>IF(C80="no", 0, 1)</f>
        <v>0</v>
      </c>
      <c r="E80" s="49" t="str">
        <f>LEFT(B80,3)</f>
        <v>OPP</v>
      </c>
      <c r="F80" s="41">
        <v>42593</v>
      </c>
      <c r="G80" s="42" t="str">
        <f>LOOKUP(E80, '[3]Sites Ref'!A$1:A$23, '[3]Sites Ref'!B$1:B$23)</f>
        <v>Papalaua Pali</v>
      </c>
      <c r="H80" s="43">
        <f>IF(ISBLANK(E80), "", LOOKUP(E80, '[3]Sites Ref'!$A$1:$A$18, '[3]Sites Ref'!$C$1:$C$18))</f>
        <v>17</v>
      </c>
      <c r="I80" s="43">
        <f>MONTH(F80)</f>
        <v>8</v>
      </c>
      <c r="J80" s="44">
        <v>5</v>
      </c>
      <c r="K80" s="45">
        <v>50.554125430003161</v>
      </c>
      <c r="L80" s="45">
        <v>8.5158154039331944</v>
      </c>
      <c r="M80" s="45">
        <v>4.0617881618252438</v>
      </c>
      <c r="N80" s="45">
        <v>180.81120254479728</v>
      </c>
      <c r="O80" s="45">
        <v>3.0553658937957491</v>
      </c>
      <c r="P80" s="50" t="s">
        <v>24</v>
      </c>
      <c r="Q80" s="46" t="s">
        <v>116</v>
      </c>
    </row>
    <row r="81" spans="1:17" x14ac:dyDescent="0.25">
      <c r="A81" s="51" t="str">
        <f>LEFT(B81,9)</f>
        <v>RPO160823</v>
      </c>
      <c r="B81" s="2" t="s">
        <v>120</v>
      </c>
      <c r="C81" s="10" t="str">
        <f>IF(RIGHT(B81, 1)="2", "yes", "no")</f>
        <v>no</v>
      </c>
      <c r="D81" s="10">
        <f>IF(C81="no", 0, 1)</f>
        <v>0</v>
      </c>
      <c r="E81" s="11" t="s">
        <v>121</v>
      </c>
      <c r="F81" s="12">
        <v>42605</v>
      </c>
      <c r="G81" s="1" t="str">
        <f>LOOKUP(E81, '[3]Sites Ref'!A$1:A$23, '[3]Sites Ref'!B$1:B$23)</f>
        <v>Pohaku</v>
      </c>
      <c r="H81" s="13">
        <f>IF(ISBLANK(E81), "", LOOKUP(E81, '[3]Sites Ref'!$A$1:$A$18, '[3]Sites Ref'!$C$1:$C$18))</f>
        <v>1</v>
      </c>
      <c r="I81" s="13">
        <f>MONTH(F81)</f>
        <v>8</v>
      </c>
      <c r="J81" s="14">
        <v>6</v>
      </c>
      <c r="K81" s="15">
        <v>180.78864041410768</v>
      </c>
      <c r="L81" s="15">
        <v>18.638107774896579</v>
      </c>
      <c r="M81" s="15">
        <v>14.44949436161286</v>
      </c>
      <c r="N81" s="15">
        <v>710.63837140446094</v>
      </c>
      <c r="O81" s="15">
        <v>126.76056952096123</v>
      </c>
      <c r="P81" s="15">
        <v>5.0463925027627523</v>
      </c>
      <c r="Q81" s="16" t="s">
        <v>122</v>
      </c>
    </row>
    <row r="82" spans="1:17" x14ac:dyDescent="0.25">
      <c r="A82" s="51" t="str">
        <f>LEFT(B82,9)</f>
        <v>RKS160823</v>
      </c>
      <c r="B82" s="29" t="s">
        <v>123</v>
      </c>
      <c r="C82" s="11" t="str">
        <f>IF(RIGHT(B82, 1)="2", "yes", "no")</f>
        <v>no</v>
      </c>
      <c r="D82" s="11">
        <f>IF(C82="no", 0, 1)</f>
        <v>0</v>
      </c>
      <c r="E82" s="11" t="s">
        <v>124</v>
      </c>
      <c r="F82" s="30">
        <v>42605</v>
      </c>
      <c r="G82" s="31" t="str">
        <f>LOOKUP(E82, '[3]Sites Ref'!A$1:A$23, '[3]Sites Ref'!B$1:B$23)</f>
        <v>Kaanapali Shores</v>
      </c>
      <c r="H82" s="32">
        <f>IF(ISBLANK(E82), "", LOOKUP(E82, '[3]Sites Ref'!$A$1:$A$18, '[3]Sites Ref'!$C$1:$C$18))</f>
        <v>2</v>
      </c>
      <c r="I82" s="32">
        <f>MONTH(F82)</f>
        <v>8</v>
      </c>
      <c r="J82" s="33">
        <v>6</v>
      </c>
      <c r="K82" s="34">
        <v>90.189683612018854</v>
      </c>
      <c r="L82" s="34">
        <v>15.016097205712768</v>
      </c>
      <c r="M82" s="34">
        <v>8.5865398387853826</v>
      </c>
      <c r="N82" s="34">
        <v>496.43928307318924</v>
      </c>
      <c r="O82" s="34">
        <v>15.215589721391465</v>
      </c>
      <c r="P82" s="34">
        <v>3.189111935089862</v>
      </c>
      <c r="Q82" s="35" t="s">
        <v>122</v>
      </c>
    </row>
    <row r="83" spans="1:17" x14ac:dyDescent="0.25">
      <c r="A83" t="str">
        <f>LEFT(B83,9)</f>
        <v>RAB160823</v>
      </c>
      <c r="B83" s="2" t="s">
        <v>125</v>
      </c>
      <c r="C83" s="10" t="str">
        <f>IF(RIGHT(B83, 1)="2", "yes", "no")</f>
        <v>no</v>
      </c>
      <c r="D83" s="10">
        <f>IF(C83="no", 0, 1)</f>
        <v>0</v>
      </c>
      <c r="E83" s="10" t="s">
        <v>126</v>
      </c>
      <c r="F83" s="12">
        <v>42605</v>
      </c>
      <c r="G83" s="1" t="str">
        <f>LOOKUP(E83, '[3]Sites Ref'!A$1:A$23, '[3]Sites Ref'!B$1:B$23)</f>
        <v>Airport Beach</v>
      </c>
      <c r="H83" s="13">
        <f>IF(ISBLANK(E83), "", LOOKUP(E83, '[3]Sites Ref'!$A$1:$A$18, '[3]Sites Ref'!$C$1:$C$18))</f>
        <v>3</v>
      </c>
      <c r="I83" s="13">
        <f>MONTH(F83)</f>
        <v>8</v>
      </c>
      <c r="J83" s="14">
        <v>6</v>
      </c>
      <c r="K83" s="15">
        <v>87.240641974375023</v>
      </c>
      <c r="L83" s="15">
        <v>13.115843200730293</v>
      </c>
      <c r="M83" s="15">
        <v>7.3167728924050666</v>
      </c>
      <c r="N83" s="15">
        <v>350.09179065434068</v>
      </c>
      <c r="O83" s="15">
        <v>25.946768954299806</v>
      </c>
      <c r="P83" s="15">
        <v>1.8919457133717208</v>
      </c>
      <c r="Q83" s="17" t="s">
        <v>122</v>
      </c>
    </row>
    <row r="84" spans="1:17" x14ac:dyDescent="0.25">
      <c r="A84" t="str">
        <f>LEFT(B84,9)</f>
        <v>RCB160823</v>
      </c>
      <c r="B84" s="2" t="s">
        <v>127</v>
      </c>
      <c r="C84" s="10" t="str">
        <f>IF(RIGHT(B84, 1)="2", "yes", "no")</f>
        <v>no</v>
      </c>
      <c r="D84" s="10">
        <f>IF(C84="no", 0, 1)</f>
        <v>0</v>
      </c>
      <c r="E84" s="10" t="s">
        <v>128</v>
      </c>
      <c r="F84" s="12">
        <v>42605</v>
      </c>
      <c r="G84" s="1" t="str">
        <f>LOOKUP(E84, '[3]Sites Ref'!A$1:A$23, '[3]Sites Ref'!B$1:B$23)</f>
        <v>Canoe Beach</v>
      </c>
      <c r="H84" s="13">
        <f>IF(ISBLANK(E84), "", LOOKUP(E84, '[3]Sites Ref'!$A$1:$A$18, '[3]Sites Ref'!$C$1:$C$18))</f>
        <v>4</v>
      </c>
      <c r="I84" s="13">
        <f>MONTH(F84)</f>
        <v>8</v>
      </c>
      <c r="J84" s="14">
        <v>6</v>
      </c>
      <c r="K84" s="15">
        <v>94.470967743861451</v>
      </c>
      <c r="L84" s="15">
        <v>14.380200072929982</v>
      </c>
      <c r="M84" s="15">
        <v>7.1962746005546903</v>
      </c>
      <c r="N84" s="15">
        <v>352.83900734308139</v>
      </c>
      <c r="O84" s="15">
        <v>34.431517104779893</v>
      </c>
      <c r="P84" s="15">
        <v>2.0846611120804974</v>
      </c>
      <c r="Q84" s="17" t="s">
        <v>122</v>
      </c>
    </row>
    <row r="85" spans="1:17" x14ac:dyDescent="0.25">
      <c r="A85" t="str">
        <f>LEFT(B85,9)</f>
        <v>RWA160823</v>
      </c>
      <c r="B85" s="2" t="s">
        <v>129</v>
      </c>
      <c r="C85" s="10" t="str">
        <f>IF(RIGHT(B85, 1)="2", "yes", "no")</f>
        <v>no</v>
      </c>
      <c r="D85" s="10">
        <f>IF(C85="no", 0, 1)</f>
        <v>0</v>
      </c>
      <c r="E85" s="10" t="s">
        <v>130</v>
      </c>
      <c r="F85" s="12">
        <v>42605</v>
      </c>
      <c r="G85" s="1" t="str">
        <f>LOOKUP(E85, '[3]Sites Ref'!A$1:A$23, '[3]Sites Ref'!B$1:B$23)</f>
        <v>Wahikuli</v>
      </c>
      <c r="H85" s="13">
        <f>IF(ISBLANK(E85), "", LOOKUP(E85, '[3]Sites Ref'!$A$1:$A$18, '[3]Sites Ref'!$C$1:$C$18))</f>
        <v>5</v>
      </c>
      <c r="I85" s="13">
        <f>MONTH(F85)</f>
        <v>8</v>
      </c>
      <c r="J85" s="14">
        <v>6</v>
      </c>
      <c r="K85" s="15">
        <v>71.247264847416233</v>
      </c>
      <c r="L85" s="15">
        <v>14.826443674882814</v>
      </c>
      <c r="M85" s="15">
        <v>6.2024876129284632</v>
      </c>
      <c r="N85" s="15">
        <v>224.58589467414205</v>
      </c>
      <c r="O85" s="15">
        <v>10.405483472375254</v>
      </c>
      <c r="P85" s="18">
        <v>1.5</v>
      </c>
      <c r="Q85" s="17" t="s">
        <v>122</v>
      </c>
    </row>
    <row r="86" spans="1:17" x14ac:dyDescent="0.25">
      <c r="A86" t="str">
        <f>LEFT(B86,9)</f>
        <v>PFF160824</v>
      </c>
      <c r="B86" s="2" t="s">
        <v>131</v>
      </c>
      <c r="C86" s="10" t="str">
        <f>IF(RIGHT(B86, 1)="2", "yes", "no")</f>
        <v>no</v>
      </c>
      <c r="D86" s="10">
        <f>IF(C86="no", 0, 1)</f>
        <v>0</v>
      </c>
      <c r="E86" s="10" t="s">
        <v>132</v>
      </c>
      <c r="F86" s="12">
        <v>42606</v>
      </c>
      <c r="G86" s="1" t="str">
        <f>LOOKUP(E86, '[3]Sites Ref'!A$1:A$23, '[3]Sites Ref'!B$1:B$23)</f>
        <v>505 Front Street</v>
      </c>
      <c r="H86" s="13">
        <f>IF(ISBLANK(E86), "", LOOKUP(E86, '[3]Sites Ref'!$A$1:$A$18, '[3]Sites Ref'!$C$1:$C$18))</f>
        <v>6</v>
      </c>
      <c r="I86" s="13">
        <f>MONTH(F86)</f>
        <v>8</v>
      </c>
      <c r="J86" s="14">
        <v>6</v>
      </c>
      <c r="K86" s="15">
        <v>69.417048217036395</v>
      </c>
      <c r="L86" s="15">
        <v>21.921716945932829</v>
      </c>
      <c r="M86" s="15">
        <v>13.306704109870577</v>
      </c>
      <c r="N86" s="15">
        <v>547.85414184789249</v>
      </c>
      <c r="O86" s="15">
        <v>4.3104774384805058</v>
      </c>
      <c r="P86" s="15">
        <v>5.089218146920258</v>
      </c>
      <c r="Q86" s="17" t="s">
        <v>133</v>
      </c>
    </row>
    <row r="87" spans="1:17" x14ac:dyDescent="0.25">
      <c r="A87" t="str">
        <f>LEFT(B87,9)</f>
        <v>PLH160824</v>
      </c>
      <c r="B87" s="2" t="s">
        <v>134</v>
      </c>
      <c r="C87" s="10" t="str">
        <f>IF(RIGHT(B87, 1)="2", "yes", "no")</f>
        <v>no</v>
      </c>
      <c r="D87" s="10">
        <f>IF(C87="no", 0, 1)</f>
        <v>0</v>
      </c>
      <c r="E87" s="10" t="s">
        <v>135</v>
      </c>
      <c r="F87" s="12">
        <v>42606</v>
      </c>
      <c r="G87" s="1" t="str">
        <f>LOOKUP(E87, '[3]Sites Ref'!A$1:A$23, '[3]Sites Ref'!B$1:B$23)</f>
        <v>Lindsey Hale</v>
      </c>
      <c r="H87" s="13">
        <f>IF(ISBLANK(E87), "", LOOKUP(E87, '[3]Sites Ref'!$A$1:$A$18, '[3]Sites Ref'!$C$1:$C$18))</f>
        <v>7</v>
      </c>
      <c r="I87" s="13">
        <f>MONTH(F87)</f>
        <v>8</v>
      </c>
      <c r="J87" s="14">
        <v>6</v>
      </c>
      <c r="K87" s="15">
        <v>91.127427115217003</v>
      </c>
      <c r="L87" s="15">
        <v>19.381847111484632</v>
      </c>
      <c r="M87" s="15">
        <v>10.921356203456126</v>
      </c>
      <c r="N87" s="15">
        <v>699.51912826426974</v>
      </c>
      <c r="O87" s="15">
        <v>28.623133139199325</v>
      </c>
      <c r="P87" s="15">
        <v>5.0779482405630194</v>
      </c>
      <c r="Q87" s="17" t="s">
        <v>133</v>
      </c>
    </row>
    <row r="88" spans="1:17" x14ac:dyDescent="0.25">
      <c r="A88" t="str">
        <f>LEFT(B88,9)</f>
        <v>PLT160824</v>
      </c>
      <c r="B88" s="2" t="s">
        <v>136</v>
      </c>
      <c r="C88" s="10" t="str">
        <f>IF(RIGHT(B88, 1)="2", "yes", "no")</f>
        <v>no</v>
      </c>
      <c r="D88" s="10">
        <f>IF(C88="no", 0, 1)</f>
        <v>0</v>
      </c>
      <c r="E88" s="10" t="s">
        <v>137</v>
      </c>
      <c r="F88" s="12">
        <v>42606</v>
      </c>
      <c r="G88" s="1" t="str">
        <f>LOOKUP(E88, '[3]Sites Ref'!A$1:A$23, '[3]Sites Ref'!B$1:B$23)</f>
        <v>Lahaina Town</v>
      </c>
      <c r="H88" s="13">
        <f>IF(ISBLANK(E88), "", LOOKUP(E88, '[3]Sites Ref'!$A$1:$A$18, '[3]Sites Ref'!$C$1:$C$18))</f>
        <v>8</v>
      </c>
      <c r="I88" s="13">
        <f>MONTH(F88)</f>
        <v>8</v>
      </c>
      <c r="J88" s="14">
        <v>6</v>
      </c>
      <c r="K88" s="15">
        <v>82.150958270809895</v>
      </c>
      <c r="L88" s="15">
        <v>16.983287750988161</v>
      </c>
      <c r="M88" s="15">
        <v>8.9311908670886115</v>
      </c>
      <c r="N88" s="15">
        <v>344.26210371484348</v>
      </c>
      <c r="O88" s="15">
        <v>11.695282779789073</v>
      </c>
      <c r="P88" s="15">
        <v>2.1815823067527478</v>
      </c>
      <c r="Q88" s="16" t="s">
        <v>138</v>
      </c>
    </row>
    <row r="89" spans="1:17" ht="26.25" x14ac:dyDescent="0.25">
      <c r="A89" t="str">
        <f>LEFT(B89,9)</f>
        <v>PPU160824</v>
      </c>
      <c r="B89" s="2" t="s">
        <v>139</v>
      </c>
      <c r="C89" s="10" t="str">
        <f>IF(RIGHT(B89, 1)="2", "yes", "no")</f>
        <v>no</v>
      </c>
      <c r="D89" s="10">
        <f>IF(C89="no", 0, 1)</f>
        <v>0</v>
      </c>
      <c r="E89" s="10" t="s">
        <v>140</v>
      </c>
      <c r="F89" s="12">
        <v>42606</v>
      </c>
      <c r="G89" s="1" t="str">
        <f>LOOKUP(E89, '[3]Sites Ref'!A$1:A$23, '[3]Sites Ref'!B$1:B$23)</f>
        <v>Puamana</v>
      </c>
      <c r="H89" s="13">
        <f>IF(ISBLANK(E89), "", LOOKUP(E89, '[3]Sites Ref'!$A$1:$A$18, '[3]Sites Ref'!$C$1:$C$18))</f>
        <v>9</v>
      </c>
      <c r="I89" s="13">
        <f>MONTH(F89)</f>
        <v>8</v>
      </c>
      <c r="J89" s="14">
        <v>6</v>
      </c>
      <c r="K89" s="15">
        <v>75.088779612241751</v>
      </c>
      <c r="L89" s="15">
        <v>13.599273769512527</v>
      </c>
      <c r="M89" s="15">
        <v>3.699232775778698</v>
      </c>
      <c r="N89" s="15">
        <v>267.73116558578857</v>
      </c>
      <c r="O89" s="15">
        <v>6.636525762107139</v>
      </c>
      <c r="P89" s="15">
        <v>3.4471927906706217</v>
      </c>
      <c r="Q89" s="17" t="s">
        <v>141</v>
      </c>
    </row>
    <row r="90" spans="1:17" x14ac:dyDescent="0.25">
      <c r="A90" t="str">
        <f>LEFT(B90,9)</f>
        <v>OSF160824</v>
      </c>
      <c r="B90" s="2" t="s">
        <v>142</v>
      </c>
      <c r="C90" s="10" t="str">
        <f>IF(RIGHT(B90, 1)="2", "yes", "no")</f>
        <v>no</v>
      </c>
      <c r="D90" s="10">
        <f>IF(C90="no", 0, 1)</f>
        <v>0</v>
      </c>
      <c r="E90" s="10" t="s">
        <v>143</v>
      </c>
      <c r="F90" s="12">
        <v>42606</v>
      </c>
      <c r="G90" s="1" t="str">
        <f>LOOKUP(E90, '[3]Sites Ref'!A$1:A$23, '[3]Sites Ref'!B$1:B$23)</f>
        <v>Olowalu shore front</v>
      </c>
      <c r="H90" s="13">
        <f>IF(ISBLANK(E90), "", LOOKUP(E90, '[3]Sites Ref'!$A$1:$A$18, '[3]Sites Ref'!$C$1:$C$18))</f>
        <v>10</v>
      </c>
      <c r="I90" s="13">
        <f>MONTH(F90)</f>
        <v>8</v>
      </c>
      <c r="J90" s="14">
        <v>6</v>
      </c>
      <c r="K90" s="15">
        <v>79.932709846003235</v>
      </c>
      <c r="L90" s="15">
        <v>13.900488200830688</v>
      </c>
      <c r="M90" s="15">
        <v>4.5997307632626976</v>
      </c>
      <c r="N90" s="15">
        <v>113.46796406378881</v>
      </c>
      <c r="O90" s="15">
        <v>4.5505540427094786</v>
      </c>
      <c r="P90" s="15">
        <v>3.7210515151515149</v>
      </c>
      <c r="Q90" s="17" t="s">
        <v>138</v>
      </c>
    </row>
    <row r="91" spans="1:17" x14ac:dyDescent="0.25">
      <c r="A91" t="str">
        <f>LEFT(B91,9)</f>
        <v>OLP160824</v>
      </c>
      <c r="B91" s="2" t="s">
        <v>144</v>
      </c>
      <c r="C91" s="10" t="str">
        <f>IF(RIGHT(B91, 1)="2", "yes", "no")</f>
        <v>no</v>
      </c>
      <c r="D91" s="10">
        <f>IF(C91="no", 0, 1)</f>
        <v>0</v>
      </c>
      <c r="E91" s="10" t="s">
        <v>145</v>
      </c>
      <c r="F91" s="12">
        <v>42606</v>
      </c>
      <c r="G91" s="1" t="str">
        <f>LOOKUP(E91, '[3]Sites Ref'!A$1:A$23, '[3]Sites Ref'!B$1:B$23)</f>
        <v>Launiupoko</v>
      </c>
      <c r="H91" s="13">
        <f>IF(ISBLANK(E91), "", LOOKUP(E91, '[3]Sites Ref'!$A$1:$A$18, '[3]Sites Ref'!$C$1:$C$18))</f>
        <v>11</v>
      </c>
      <c r="I91" s="13">
        <f>MONTH(F91)</f>
        <v>8</v>
      </c>
      <c r="J91" s="14">
        <v>6</v>
      </c>
      <c r="K91" s="15">
        <v>74.927099697897233</v>
      </c>
      <c r="L91" s="15">
        <v>15.488371684446179</v>
      </c>
      <c r="M91" s="15">
        <v>4.2563754155169997</v>
      </c>
      <c r="N91" s="15">
        <v>103.04716584446388</v>
      </c>
      <c r="O91" s="15">
        <v>2.5882952673277702</v>
      </c>
      <c r="P91" s="15">
        <v>1.6451347641481997</v>
      </c>
      <c r="Q91" s="17" t="s">
        <v>138</v>
      </c>
    </row>
    <row r="92" spans="1:17" x14ac:dyDescent="0.25">
      <c r="A92" t="str">
        <f>LEFT(B92,9)</f>
        <v>OPM160825</v>
      </c>
      <c r="B92" s="2" t="s">
        <v>146</v>
      </c>
      <c r="C92" s="10" t="str">
        <f>IF(RIGHT(B92, 1)="2", "yes", "no")</f>
        <v>no</v>
      </c>
      <c r="D92" s="10">
        <f>IF(C92="no", 0, 1)</f>
        <v>0</v>
      </c>
      <c r="E92" s="10" t="s">
        <v>147</v>
      </c>
      <c r="F92" s="12">
        <v>42607</v>
      </c>
      <c r="G92" s="1" t="str">
        <f>LOOKUP(E92, '[3]Sites Ref'!A$1:A$23, '[3]Sites Ref'!B$1:B$23)</f>
        <v>Peter Martin Hale</v>
      </c>
      <c r="H92" s="13">
        <v>12</v>
      </c>
      <c r="I92" s="13">
        <f>MONTH(F92)</f>
        <v>8</v>
      </c>
      <c r="J92" s="14">
        <v>6</v>
      </c>
      <c r="K92" s="15">
        <v>72.152672367745467</v>
      </c>
      <c r="L92" s="15">
        <v>14.748351044541067</v>
      </c>
      <c r="M92" s="15">
        <v>4.9871392499644465</v>
      </c>
      <c r="N92" s="15">
        <v>169.91162626872938</v>
      </c>
      <c r="O92" s="15">
        <v>6.1857696888609039</v>
      </c>
      <c r="P92" s="18">
        <v>2.62223564532077</v>
      </c>
      <c r="Q92" s="17"/>
    </row>
    <row r="93" spans="1:17" ht="26.25" x14ac:dyDescent="0.25">
      <c r="A93" t="str">
        <f>LEFT(B93,9)</f>
        <v>OCO160825</v>
      </c>
      <c r="B93" s="2" t="s">
        <v>148</v>
      </c>
      <c r="C93" s="10" t="str">
        <f>IF(RIGHT(B93, 1)="2", "yes", "no")</f>
        <v>no</v>
      </c>
      <c r="D93" s="10">
        <f>IF(C93="no", 0, 1)</f>
        <v>0</v>
      </c>
      <c r="E93" s="10" t="s">
        <v>149</v>
      </c>
      <c r="F93" s="12">
        <v>42607</v>
      </c>
      <c r="G93" s="1" t="str">
        <f>LOOKUP(E93, '[3]Sites Ref'!A$1:A$23, '[3]Sites Ref'!B$1:B$23)</f>
        <v>Camp Olowalu</v>
      </c>
      <c r="H93" s="13">
        <f>IF(ISBLANK(E93), "", LOOKUP(E93, '[3]Sites Ref'!$A$1:$A$18, '[3]Sites Ref'!$C$1:$C$18))</f>
        <v>13</v>
      </c>
      <c r="I93" s="13">
        <f>MONTH(F93)</f>
        <v>8</v>
      </c>
      <c r="J93" s="14">
        <v>6</v>
      </c>
      <c r="K93" s="15">
        <v>66.513276955409012</v>
      </c>
      <c r="L93" s="15">
        <v>13.807520783757182</v>
      </c>
      <c r="M93" s="15">
        <v>4.9469731526809877</v>
      </c>
      <c r="N93" s="15">
        <v>238.91798445031816</v>
      </c>
      <c r="O93" s="15">
        <v>5.1629943596201251</v>
      </c>
      <c r="P93" s="18">
        <v>1.5</v>
      </c>
      <c r="Q93" s="17" t="s">
        <v>116</v>
      </c>
    </row>
    <row r="94" spans="1:17" ht="26.25" x14ac:dyDescent="0.25">
      <c r="A94" t="str">
        <f>LEFT(B94,9)</f>
        <v>OMM160825</v>
      </c>
      <c r="B94" s="2" t="s">
        <v>150</v>
      </c>
      <c r="C94" s="10" t="str">
        <f>IF(RIGHT(B94, 1)="2", "yes", "no")</f>
        <v>no</v>
      </c>
      <c r="D94" s="10">
        <f>IF(C94="no", 0, 1)</f>
        <v>0</v>
      </c>
      <c r="E94" s="10" t="s">
        <v>151</v>
      </c>
      <c r="F94" s="12">
        <v>42607</v>
      </c>
      <c r="G94" s="1" t="str">
        <f>LOOKUP(E94, '[3]Sites Ref'!A$1:A$23, '[3]Sites Ref'!B$1:B$23)</f>
        <v>Mile Marker 14</v>
      </c>
      <c r="H94" s="13">
        <f>IF(ISBLANK(E94), "", LOOKUP(E94, '[3]Sites Ref'!$A$1:$A$18, '[3]Sites Ref'!$C$1:$C$18))</f>
        <v>14</v>
      </c>
      <c r="I94" s="13">
        <f>MONTH(F94)</f>
        <v>8</v>
      </c>
      <c r="J94" s="14">
        <v>6</v>
      </c>
      <c r="K94" s="15">
        <v>62.231992823566422</v>
      </c>
      <c r="L94" s="15">
        <v>12.751410925802148</v>
      </c>
      <c r="M94" s="15">
        <v>5.1231857085051944</v>
      </c>
      <c r="N94" s="15">
        <v>280.1076095835391</v>
      </c>
      <c r="O94" s="15">
        <v>5.6333485230075011</v>
      </c>
      <c r="P94" s="15">
        <v>1.6575316611411619</v>
      </c>
      <c r="Q94" s="17" t="s">
        <v>116</v>
      </c>
    </row>
    <row r="95" spans="1:17" ht="26.25" x14ac:dyDescent="0.25">
      <c r="A95" t="str">
        <f>LEFT(B95,9)</f>
        <v>OUB160825</v>
      </c>
      <c r="B95" s="2" t="s">
        <v>152</v>
      </c>
      <c r="C95" s="10" t="str">
        <f>IF(RIGHT(B95, 1)="2", "yes", "no")</f>
        <v>no</v>
      </c>
      <c r="D95" s="10">
        <f>IF(C95="no", 0, 1)</f>
        <v>0</v>
      </c>
      <c r="E95" s="10" t="s">
        <v>153</v>
      </c>
      <c r="F95" s="12">
        <v>42607</v>
      </c>
      <c r="G95" s="1" t="str">
        <f>LOOKUP(E95, '[3]Sites Ref'!A$1:A$23, '[3]Sites Ref'!B$1:B$23)</f>
        <v>Ukumehame Beach</v>
      </c>
      <c r="H95" s="13">
        <f>IF(ISBLANK(E95), "", LOOKUP(E95, '[3]Sites Ref'!$A$1:$A$18, '[3]Sites Ref'!$C$1:$C$18))</f>
        <v>15</v>
      </c>
      <c r="I95" s="13">
        <f>MONTH(F95)</f>
        <v>8</v>
      </c>
      <c r="J95" s="14">
        <v>6</v>
      </c>
      <c r="K95" s="15">
        <v>67.522159620918742</v>
      </c>
      <c r="L95" s="15">
        <v>14.737194954492248</v>
      </c>
      <c r="M95" s="15">
        <v>3.7808606509031466</v>
      </c>
      <c r="N95" s="15">
        <v>90.139903706854966</v>
      </c>
      <c r="O95" s="15">
        <v>4.3986688441156394</v>
      </c>
      <c r="P95" s="18">
        <v>1.5</v>
      </c>
      <c r="Q95" s="17" t="s">
        <v>116</v>
      </c>
    </row>
    <row r="96" spans="1:17" s="31" customFormat="1" ht="26.25" x14ac:dyDescent="0.25">
      <c r="A96" t="str">
        <f>LEFT(B96,9)</f>
        <v>OPB160824</v>
      </c>
      <c r="B96" s="2" t="s">
        <v>154</v>
      </c>
      <c r="C96" s="10" t="str">
        <f>IF(RIGHT(B96, 1)="2", "yes", "no")</f>
        <v>no</v>
      </c>
      <c r="D96" s="10">
        <f>IF(C96="no", 0, 1)</f>
        <v>0</v>
      </c>
      <c r="E96" s="10" t="s">
        <v>155</v>
      </c>
      <c r="F96" s="12">
        <v>42606</v>
      </c>
      <c r="G96" s="1" t="str">
        <f>LOOKUP(E96, '[3]Sites Ref'!A$1:A$23, '[3]Sites Ref'!B$1:B$23)</f>
        <v>Papalaua</v>
      </c>
      <c r="H96" s="13">
        <f>IF(ISBLANK(E96), "", LOOKUP(E96, '[3]Sites Ref'!$A$1:$A$18, '[3]Sites Ref'!$C$1:$C$18))</f>
        <v>16</v>
      </c>
      <c r="I96" s="13">
        <f>MONTH(F96)</f>
        <v>8</v>
      </c>
      <c r="J96" s="14">
        <v>6</v>
      </c>
      <c r="K96" s="15">
        <v>83.509069551303767</v>
      </c>
      <c r="L96" s="15">
        <v>16.053613580253096</v>
      </c>
      <c r="M96" s="15">
        <v>4.1747475403925502</v>
      </c>
      <c r="N96" s="15">
        <v>243.96541307844518</v>
      </c>
      <c r="O96" s="15">
        <v>5.8268796631512654</v>
      </c>
      <c r="P96" s="15">
        <v>3.9994182021753035</v>
      </c>
      <c r="Q96" s="17" t="s">
        <v>116</v>
      </c>
    </row>
    <row r="97" spans="1:17" s="31" customFormat="1" ht="26.25" x14ac:dyDescent="0.25">
      <c r="A97" t="str">
        <f>LEFT(B97,9)</f>
        <v>OPP160825</v>
      </c>
      <c r="B97" s="2" t="s">
        <v>156</v>
      </c>
      <c r="C97" s="10" t="str">
        <f>IF(RIGHT(B97, 1)="2", "yes", "no")</f>
        <v>no</v>
      </c>
      <c r="D97" s="10">
        <f>IF(C97="no", 0, 1)</f>
        <v>0</v>
      </c>
      <c r="E97" s="10" t="s">
        <v>157</v>
      </c>
      <c r="F97" s="12">
        <v>42607</v>
      </c>
      <c r="G97" s="1" t="str">
        <f>LOOKUP(E97, '[3]Sites Ref'!A$1:A$23, '[3]Sites Ref'!B$1:B$23)</f>
        <v>Papalaua Pali</v>
      </c>
      <c r="H97" s="13">
        <f>IF(ISBLANK(E97), "", LOOKUP(E97, '[3]Sites Ref'!$A$1:$A$18, '[3]Sites Ref'!$C$1:$C$18))</f>
        <v>17</v>
      </c>
      <c r="I97" s="13">
        <f>MONTH(F97)</f>
        <v>8</v>
      </c>
      <c r="J97" s="14">
        <v>6</v>
      </c>
      <c r="K97" s="15">
        <v>59.457565493414656</v>
      </c>
      <c r="L97" s="15">
        <v>12.405572134288704</v>
      </c>
      <c r="M97" s="15">
        <v>4.0840499013653853</v>
      </c>
      <c r="N97" s="15">
        <v>164.98526142688587</v>
      </c>
      <c r="O97" s="15">
        <v>4.2235109134791946</v>
      </c>
      <c r="P97" s="18">
        <v>1.5</v>
      </c>
      <c r="Q97" s="17" t="s">
        <v>116</v>
      </c>
    </row>
    <row r="98" spans="1:17" s="31" customFormat="1" x14ac:dyDescent="0.25">
      <c r="A98" s="51" t="str">
        <f>LEFT(B98,9)</f>
        <v>RPO160906</v>
      </c>
      <c r="B98" s="29" t="s">
        <v>158</v>
      </c>
      <c r="C98" s="11" t="str">
        <f>IF(RIGHT(B98, 1)="2", "yes", "no")</f>
        <v>no</v>
      </c>
      <c r="D98" s="11">
        <f>IF(C98="no", 0, 1)</f>
        <v>0</v>
      </c>
      <c r="E98" s="11" t="s">
        <v>121</v>
      </c>
      <c r="F98" s="30">
        <v>42619</v>
      </c>
      <c r="G98" s="1" t="str">
        <f>LOOKUP(E98, '[3]Sites Ref'!A$1:A$23, '[3]Sites Ref'!B$1:B$23)</f>
        <v>Pohaku</v>
      </c>
      <c r="H98" s="32">
        <f>IF(ISBLANK(E98), "", LOOKUP(E98, '[3]Sites Ref'!$A$1:$A$18, '[3]Sites Ref'!$C$1:$C$18))</f>
        <v>1</v>
      </c>
      <c r="I98" s="32">
        <f>MONTH(F98)</f>
        <v>9</v>
      </c>
      <c r="J98" s="33">
        <v>7</v>
      </c>
      <c r="K98" s="34">
        <v>137.95639750596047</v>
      </c>
      <c r="L98" s="34">
        <v>18.437298154017807</v>
      </c>
      <c r="M98" s="34">
        <v>12.090060066349029</v>
      </c>
      <c r="N98" s="34">
        <v>626.95535728573543</v>
      </c>
      <c r="O98" s="34">
        <v>83.692541555170806</v>
      </c>
      <c r="P98" s="34">
        <v>4.9844080177979402</v>
      </c>
      <c r="Q98" s="36" t="s">
        <v>159</v>
      </c>
    </row>
    <row r="99" spans="1:17" s="31" customFormat="1" x14ac:dyDescent="0.25">
      <c r="A99" s="51" t="str">
        <f>LEFT(B99,9)</f>
        <v>RKS160906</v>
      </c>
      <c r="B99" s="29" t="s">
        <v>160</v>
      </c>
      <c r="C99" s="11" t="str">
        <f>IF(RIGHT(B99, 1)="2", "yes", "no")</f>
        <v>no</v>
      </c>
      <c r="D99" s="11">
        <f>IF(C99="no", 0, 1)</f>
        <v>0</v>
      </c>
      <c r="E99" s="11" t="s">
        <v>124</v>
      </c>
      <c r="F99" s="30">
        <v>42619</v>
      </c>
      <c r="G99" s="1" t="str">
        <f>LOOKUP(E99, '[3]Sites Ref'!A$1:A$23, '[3]Sites Ref'!B$1:B$23)</f>
        <v>Kaanapali Shores</v>
      </c>
      <c r="H99" s="32">
        <f>IF(ISBLANK(E99), "", LOOKUP(E99, '[3]Sites Ref'!$A$1:$A$18, '[3]Sites Ref'!$C$1:$C$18))</f>
        <v>2</v>
      </c>
      <c r="I99" s="32">
        <f>MONTH(F99)</f>
        <v>9</v>
      </c>
      <c r="J99" s="33">
        <v>7</v>
      </c>
      <c r="K99" s="34">
        <v>66.506809758835232</v>
      </c>
      <c r="L99" s="34">
        <v>16.191205357521888</v>
      </c>
      <c r="M99" s="34">
        <v>6.7531518498791101</v>
      </c>
      <c r="N99" s="34">
        <v>144.16229018612574</v>
      </c>
      <c r="O99" s="34">
        <v>4.1487931948160961</v>
      </c>
      <c r="P99" s="34">
        <v>1.6541506892339903</v>
      </c>
      <c r="Q99" s="35" t="s">
        <v>159</v>
      </c>
    </row>
    <row r="100" spans="1:17" s="31" customFormat="1" x14ac:dyDescent="0.25">
      <c r="A100" s="51" t="str">
        <f>LEFT(B100,9)</f>
        <v>RAB160906</v>
      </c>
      <c r="B100" s="29" t="s">
        <v>161</v>
      </c>
      <c r="C100" s="11" t="str">
        <f>IF(RIGHT(B100, 1)="2", "yes", "no")</f>
        <v>no</v>
      </c>
      <c r="D100" s="11">
        <f>IF(C100="no", 0, 1)</f>
        <v>0</v>
      </c>
      <c r="E100" s="11" t="s">
        <v>126</v>
      </c>
      <c r="F100" s="30">
        <v>42619</v>
      </c>
      <c r="G100" s="1" t="str">
        <f>LOOKUP(E100, '[3]Sites Ref'!A$1:A$23, '[3]Sites Ref'!B$1:B$23)</f>
        <v>Airport Beach</v>
      </c>
      <c r="H100" s="32">
        <f>IF(ISBLANK(E100), "", LOOKUP(E100, '[3]Sites Ref'!$A$1:$A$18, '[3]Sites Ref'!$C$1:$C$18))</f>
        <v>3</v>
      </c>
      <c r="I100" s="32">
        <f>MONTH(F100)</f>
        <v>9</v>
      </c>
      <c r="J100" s="33">
        <v>7</v>
      </c>
      <c r="K100" s="34">
        <v>81.252017947054426</v>
      </c>
      <c r="L100" s="34">
        <v>15.436309930885017</v>
      </c>
      <c r="M100" s="34">
        <v>7.4100618925472945</v>
      </c>
      <c r="N100" s="34">
        <v>368.38173498209244</v>
      </c>
      <c r="O100" s="34">
        <v>26.83480741382024</v>
      </c>
      <c r="P100" s="47" t="s">
        <v>24</v>
      </c>
      <c r="Q100" s="35" t="s">
        <v>159</v>
      </c>
    </row>
    <row r="101" spans="1:17" s="31" customFormat="1" x14ac:dyDescent="0.25">
      <c r="A101" s="51" t="str">
        <f>LEFT(B101,9)</f>
        <v>RCB160906</v>
      </c>
      <c r="B101" s="29" t="s">
        <v>162</v>
      </c>
      <c r="C101" s="11" t="str">
        <f>IF(RIGHT(B101, 1)="2", "yes", "no")</f>
        <v>no</v>
      </c>
      <c r="D101" s="11">
        <f>IF(C101="no", 0, 1)</f>
        <v>0</v>
      </c>
      <c r="E101" s="11" t="s">
        <v>128</v>
      </c>
      <c r="F101" s="30">
        <v>42619</v>
      </c>
      <c r="G101" s="1" t="str">
        <f>LOOKUP(E101, '[3]Sites Ref'!A$1:A$23, '[3]Sites Ref'!B$1:B$23)</f>
        <v>Canoe Beach</v>
      </c>
      <c r="H101" s="32">
        <f>IF(ISBLANK(E101), "", LOOKUP(E101, '[3]Sites Ref'!$A$1:$A$18, '[3]Sites Ref'!$C$1:$C$18))</f>
        <v>4</v>
      </c>
      <c r="I101" s="32">
        <f>MONTH(F101)</f>
        <v>9</v>
      </c>
      <c r="J101" s="33">
        <v>7</v>
      </c>
      <c r="K101" s="34">
        <v>94.076468752860833</v>
      </c>
      <c r="L101" s="34">
        <v>19.794622443290997</v>
      </c>
      <c r="M101" s="34">
        <v>8.4090316024036458</v>
      </c>
      <c r="N101" s="34">
        <v>405.01749923126522</v>
      </c>
      <c r="O101" s="34">
        <v>34.914120074505483</v>
      </c>
      <c r="P101" s="34">
        <v>2.4836157971267374</v>
      </c>
      <c r="Q101" s="35" t="s">
        <v>159</v>
      </c>
    </row>
    <row r="102" spans="1:17" s="31" customFormat="1" x14ac:dyDescent="0.25">
      <c r="A102" s="51" t="str">
        <f>LEFT(B102,9)</f>
        <v>RWA160906</v>
      </c>
      <c r="B102" s="29" t="s">
        <v>163</v>
      </c>
      <c r="C102" s="11" t="str">
        <f>IF(RIGHT(B102, 1)="2", "yes", "no")</f>
        <v>no</v>
      </c>
      <c r="D102" s="11">
        <f>IF(C102="no", 0, 1)</f>
        <v>0</v>
      </c>
      <c r="E102" s="11" t="s">
        <v>130</v>
      </c>
      <c r="F102" s="30">
        <v>42619</v>
      </c>
      <c r="G102" s="1" t="str">
        <f>LOOKUP(E102, '[3]Sites Ref'!A$1:A$23, '[3]Sites Ref'!B$1:B$23)</f>
        <v>Wahikuli</v>
      </c>
      <c r="H102" s="32">
        <f>IF(ISBLANK(E102), "", LOOKUP(E102, '[3]Sites Ref'!$A$1:$A$18, '[3]Sites Ref'!$C$1:$C$18))</f>
        <v>5</v>
      </c>
      <c r="I102" s="32">
        <f>MONTH(F102)</f>
        <v>9</v>
      </c>
      <c r="J102" s="33">
        <v>7</v>
      </c>
      <c r="K102" s="34">
        <v>68.39523115837909</v>
      </c>
      <c r="L102" s="34">
        <v>21.590752941151145</v>
      </c>
      <c r="M102" s="34">
        <v>9.1475695201962779</v>
      </c>
      <c r="N102" s="34">
        <v>355.63278702654651</v>
      </c>
      <c r="O102" s="34">
        <v>9.9731006086363383</v>
      </c>
      <c r="P102" s="47" t="s">
        <v>24</v>
      </c>
      <c r="Q102" s="35" t="s">
        <v>159</v>
      </c>
    </row>
    <row r="103" spans="1:17" s="31" customFormat="1" x14ac:dyDescent="0.25">
      <c r="A103" s="51" t="str">
        <f>LEFT(B103,9)</f>
        <v>PFF160907</v>
      </c>
      <c r="B103" s="29" t="s">
        <v>164</v>
      </c>
      <c r="C103" s="11" t="str">
        <f>IF(RIGHT(B103, 1)="2", "yes", "no")</f>
        <v>no</v>
      </c>
      <c r="D103" s="11">
        <f>IF(C103="no", 0, 1)</f>
        <v>0</v>
      </c>
      <c r="E103" s="11" t="s">
        <v>132</v>
      </c>
      <c r="F103" s="30">
        <v>42620</v>
      </c>
      <c r="G103" s="1" t="str">
        <f>LOOKUP(E103, '[3]Sites Ref'!A$1:A$23, '[3]Sites Ref'!B$1:B$23)</f>
        <v>505 Front Street</v>
      </c>
      <c r="H103" s="32">
        <f>IF(ISBLANK(E103), "", LOOKUP(E103, '[3]Sites Ref'!$A$1:$A$18, '[3]Sites Ref'!$C$1:$C$18))</f>
        <v>6</v>
      </c>
      <c r="I103" s="32">
        <f>MONTH(F103)</f>
        <v>9</v>
      </c>
      <c r="J103" s="33">
        <v>7</v>
      </c>
      <c r="K103" s="34">
        <v>61.966837764041429</v>
      </c>
      <c r="L103" s="34">
        <v>20.828420121148394</v>
      </c>
      <c r="M103" s="34">
        <v>12.837667748044378</v>
      </c>
      <c r="N103" s="34">
        <v>903.66060973506694</v>
      </c>
      <c r="O103" s="34">
        <v>6.4540185476677667</v>
      </c>
      <c r="P103" s="34">
        <v>2.039581486651544</v>
      </c>
      <c r="Q103" s="35" t="s">
        <v>165</v>
      </c>
    </row>
    <row r="104" spans="1:17" s="31" customFormat="1" x14ac:dyDescent="0.25">
      <c r="A104" s="51" t="str">
        <f>LEFT(B104,9)</f>
        <v>PFF160907</v>
      </c>
      <c r="B104" s="29" t="s">
        <v>166</v>
      </c>
      <c r="C104" s="11" t="str">
        <f>IF(RIGHT(B104, 1)="2", "yes", "no")</f>
        <v>yes</v>
      </c>
      <c r="D104" s="11">
        <f>IF(C104="no", 0, 1)</f>
        <v>1</v>
      </c>
      <c r="E104" s="11" t="s">
        <v>167</v>
      </c>
      <c r="F104" s="30">
        <v>42620</v>
      </c>
      <c r="G104" s="1" t="str">
        <f>LOOKUP(E104, '[3]Sites Ref'!A$1:A$23, '[3]Sites Ref'!B$1:B$23)</f>
        <v>505 Front Street</v>
      </c>
      <c r="H104" s="32">
        <f>IF(ISBLANK(E104), "", LOOKUP(E104, '[3]Sites Ref'!$A$1:$A$18, '[3]Sites Ref'!$C$1:$C$18))</f>
        <v>6</v>
      </c>
      <c r="I104" s="32">
        <f>MONTH(F104)</f>
        <v>9</v>
      </c>
      <c r="J104" s="33">
        <v>7</v>
      </c>
      <c r="K104" s="34">
        <v>75.864843201095397</v>
      </c>
      <c r="L104" s="34">
        <v>17.8274318980156</v>
      </c>
      <c r="M104" s="34">
        <v>9.0387323533636792</v>
      </c>
      <c r="N104" s="34">
        <v>474.04248261074372</v>
      </c>
      <c r="O104" s="34">
        <v>4.3153769610157919</v>
      </c>
      <c r="P104" s="34">
        <v>1.6473887454196472</v>
      </c>
      <c r="Q104" s="35" t="s">
        <v>165</v>
      </c>
    </row>
    <row r="105" spans="1:17" s="31" customFormat="1" x14ac:dyDescent="0.25">
      <c r="A105" s="51" t="str">
        <f>LEFT(B105,9)</f>
        <v>PLH160907</v>
      </c>
      <c r="B105" s="29" t="s">
        <v>168</v>
      </c>
      <c r="C105" s="11" t="str">
        <f>IF(RIGHT(B105, 1)="2", "yes", "no")</f>
        <v>no</v>
      </c>
      <c r="D105" s="11">
        <f>IF(C105="no", 0, 1)</f>
        <v>0</v>
      </c>
      <c r="E105" s="11" t="s">
        <v>169</v>
      </c>
      <c r="F105" s="30">
        <v>42620</v>
      </c>
      <c r="G105" s="1" t="str">
        <f>LOOKUP(E105, '[3]Sites Ref'!A$1:A$23, '[3]Sites Ref'!B$1:B$23)</f>
        <v>Lindsey Hale</v>
      </c>
      <c r="H105" s="32">
        <f>IF(ISBLANK(E105), "", LOOKUP(E105, '[3]Sites Ref'!$A$1:$A$18, '[3]Sites Ref'!$C$1:$C$18))</f>
        <v>7</v>
      </c>
      <c r="I105" s="32">
        <f>MONTH(F105)</f>
        <v>9</v>
      </c>
      <c r="J105" s="33">
        <v>7</v>
      </c>
      <c r="K105" s="34">
        <v>71.635296641843041</v>
      </c>
      <c r="L105" s="34">
        <v>10.360288958671562</v>
      </c>
      <c r="M105" s="34">
        <v>5.4626540145782991</v>
      </c>
      <c r="N105" s="34">
        <v>99.936757796872698</v>
      </c>
      <c r="O105" s="34">
        <v>5.968965816674535</v>
      </c>
      <c r="P105" s="34">
        <v>2.6120927295992553</v>
      </c>
      <c r="Q105" s="36" t="s">
        <v>170</v>
      </c>
    </row>
    <row r="106" spans="1:17" s="31" customFormat="1" x14ac:dyDescent="0.25">
      <c r="A106" s="51" t="str">
        <f>LEFT(B106,9)</f>
        <v>PLT160907</v>
      </c>
      <c r="B106" s="29" t="s">
        <v>171</v>
      </c>
      <c r="C106" s="11" t="str">
        <f>IF(RIGHT(B106, 1)="2", "yes", "no")</f>
        <v>no</v>
      </c>
      <c r="D106" s="11">
        <f>IF(C106="no", 0, 1)</f>
        <v>0</v>
      </c>
      <c r="E106" s="11" t="s">
        <v>172</v>
      </c>
      <c r="F106" s="30">
        <v>42620</v>
      </c>
      <c r="G106" s="1" t="str">
        <f>LOOKUP(E106, '[3]Sites Ref'!A$1:A$23, '[3]Sites Ref'!B$1:B$23)</f>
        <v>Lahaina Town</v>
      </c>
      <c r="H106" s="32">
        <f>IF(ISBLANK(E106), "", LOOKUP(E106, '[3]Sites Ref'!$A$1:$A$18, '[3]Sites Ref'!$C$1:$C$18))</f>
        <v>8</v>
      </c>
      <c r="I106" s="32">
        <f>MONTH(F106)</f>
        <v>9</v>
      </c>
      <c r="J106" s="33">
        <v>7</v>
      </c>
      <c r="K106" s="34">
        <v>87.175970008637208</v>
      </c>
      <c r="L106" s="34">
        <v>11.371774456431313</v>
      </c>
      <c r="M106" s="34">
        <v>7.8467062404352195</v>
      </c>
      <c r="N106" s="34">
        <v>164.83625984376772</v>
      </c>
      <c r="O106" s="34">
        <v>5.4545159504695926</v>
      </c>
      <c r="P106" s="34">
        <v>5.2537587797359384</v>
      </c>
      <c r="Q106" s="35" t="s">
        <v>30</v>
      </c>
    </row>
    <row r="107" spans="1:17" s="31" customFormat="1" x14ac:dyDescent="0.25">
      <c r="A107" s="51" t="str">
        <f>LEFT(B107,9)</f>
        <v>OSF160907</v>
      </c>
      <c r="B107" s="29" t="s">
        <v>173</v>
      </c>
      <c r="C107" s="11" t="str">
        <f>IF(RIGHT(B107, 1)="2", "yes", "no")</f>
        <v>no</v>
      </c>
      <c r="D107" s="11">
        <f>IF(C107="no", 0, 1)</f>
        <v>0</v>
      </c>
      <c r="E107" s="11" t="s">
        <v>143</v>
      </c>
      <c r="F107" s="30">
        <v>42620</v>
      </c>
      <c r="G107" s="1" t="str">
        <f>LOOKUP(E107, '[3]Sites Ref'!A$1:A$23, '[3]Sites Ref'!B$1:B$23)</f>
        <v>Olowalu shore front</v>
      </c>
      <c r="H107" s="32">
        <f>IF(ISBLANK(E107), "", LOOKUP(E107, '[3]Sites Ref'!$A$1:$A$18, '[3]Sites Ref'!$C$1:$C$18))</f>
        <v>10</v>
      </c>
      <c r="I107" s="32">
        <f>MONTH(F107)</f>
        <v>9</v>
      </c>
      <c r="J107" s="33">
        <v>7</v>
      </c>
      <c r="K107" s="34">
        <v>82.564858851531838</v>
      </c>
      <c r="L107" s="34">
        <v>13.030313177022668</v>
      </c>
      <c r="M107" s="34">
        <v>4.2447142904992221</v>
      </c>
      <c r="N107" s="34">
        <v>63.226492756140843</v>
      </c>
      <c r="O107" s="34">
        <v>4.701214360669498</v>
      </c>
      <c r="P107" s="34">
        <v>4.4806432036293842</v>
      </c>
      <c r="Q107" s="35" t="s">
        <v>170</v>
      </c>
    </row>
    <row r="108" spans="1:17" s="31" customFormat="1" x14ac:dyDescent="0.25">
      <c r="A108" s="51" t="str">
        <f>LEFT(B108,9)</f>
        <v>OLP160907</v>
      </c>
      <c r="B108" s="29" t="s">
        <v>174</v>
      </c>
      <c r="C108" s="11" t="str">
        <f>IF(RIGHT(B108, 1)="2", "yes", "no")</f>
        <v>no</v>
      </c>
      <c r="D108" s="11">
        <f>IF(C108="no", 0, 1)</f>
        <v>0</v>
      </c>
      <c r="E108" s="11" t="s">
        <v>145</v>
      </c>
      <c r="F108" s="30">
        <v>42620</v>
      </c>
      <c r="G108" s="1" t="str">
        <f>LOOKUP(E108, '[3]Sites Ref'!A$1:A$23, '[3]Sites Ref'!B$1:B$23)</f>
        <v>Launiupoko</v>
      </c>
      <c r="H108" s="32">
        <f>IF(ISBLANK(E108), "", LOOKUP(E108, '[3]Sites Ref'!$A$1:$A$18, '[3]Sites Ref'!$C$1:$C$18))</f>
        <v>11</v>
      </c>
      <c r="I108" s="32">
        <f>MONTH(F108)</f>
        <v>9</v>
      </c>
      <c r="J108" s="33">
        <v>7</v>
      </c>
      <c r="K108" s="34">
        <v>73.691865152305198</v>
      </c>
      <c r="L108" s="34">
        <v>11.4721792668707</v>
      </c>
      <c r="M108" s="34">
        <v>4.3716909851372536</v>
      </c>
      <c r="N108" s="34">
        <v>70.909386885669974</v>
      </c>
      <c r="O108" s="34">
        <v>3.1113192979694615</v>
      </c>
      <c r="P108" s="34">
        <v>2.0531053742802303</v>
      </c>
      <c r="Q108" s="35" t="s">
        <v>170</v>
      </c>
    </row>
    <row r="109" spans="1:17" s="31" customFormat="1" x14ac:dyDescent="0.25">
      <c r="A109" s="51" t="str">
        <f>LEFT(B109,9)</f>
        <v>OPM160908</v>
      </c>
      <c r="B109" s="29" t="s">
        <v>175</v>
      </c>
      <c r="C109" s="11" t="str">
        <f>IF(RIGHT(B109, 1)="2", "yes", "no")</f>
        <v>no</v>
      </c>
      <c r="D109" s="11">
        <f>IF(C109="no", 0, 1)</f>
        <v>0</v>
      </c>
      <c r="E109" s="11" t="s">
        <v>147</v>
      </c>
      <c r="F109" s="30">
        <v>42621</v>
      </c>
      <c r="G109" s="1" t="str">
        <f>LOOKUP(E109, '[3]Sites Ref'!A$1:A$23, '[3]Sites Ref'!B$1:B$23)</f>
        <v>Peter Martin Hale</v>
      </c>
      <c r="H109" s="32">
        <v>12</v>
      </c>
      <c r="I109" s="32">
        <f>MONTH(F109)</f>
        <v>9</v>
      </c>
      <c r="J109" s="33">
        <v>7</v>
      </c>
      <c r="K109" s="34">
        <v>63.835857573863947</v>
      </c>
      <c r="L109" s="34">
        <v>13.03775057038855</v>
      </c>
      <c r="M109" s="34">
        <v>4.2239834015787263</v>
      </c>
      <c r="N109" s="34">
        <v>150.76492283804834</v>
      </c>
      <c r="O109" s="34">
        <v>4.7391856603179585</v>
      </c>
      <c r="P109" s="47" t="s">
        <v>24</v>
      </c>
      <c r="Q109" s="35"/>
    </row>
    <row r="110" spans="1:17" s="31" customFormat="1" x14ac:dyDescent="0.25">
      <c r="A110" s="51" t="str">
        <f>LEFT(B110,9)</f>
        <v>OCO160908</v>
      </c>
      <c r="B110" s="29" t="s">
        <v>176</v>
      </c>
      <c r="C110" s="11" t="str">
        <f>IF(RIGHT(B110, 1)="2", "yes", "no")</f>
        <v>no</v>
      </c>
      <c r="D110" s="11">
        <f>IF(C110="no", 0, 1)</f>
        <v>0</v>
      </c>
      <c r="E110" s="11" t="s">
        <v>149</v>
      </c>
      <c r="F110" s="30">
        <v>42621</v>
      </c>
      <c r="G110" s="1" t="str">
        <f>LOOKUP(E110, '[3]Sites Ref'!A$1:A$23, '[3]Sites Ref'!B$1:B$23)</f>
        <v>Camp Olowalu</v>
      </c>
      <c r="H110" s="32">
        <f>IF(ISBLANK(E110), "", LOOKUP(E110, '[3]Sites Ref'!$A$1:$A$18, '[3]Sites Ref'!$C$1:$C$18))</f>
        <v>13</v>
      </c>
      <c r="I110" s="32">
        <f>MONTH(F110)</f>
        <v>9</v>
      </c>
      <c r="J110" s="33">
        <v>7</v>
      </c>
      <c r="K110" s="34">
        <v>92.155711370448088</v>
      </c>
      <c r="L110" s="34">
        <v>12.978251423461504</v>
      </c>
      <c r="M110" s="34">
        <v>5.254049444815819</v>
      </c>
      <c r="N110" s="34">
        <v>259.76889348791298</v>
      </c>
      <c r="O110" s="34">
        <v>4.7110134057400685</v>
      </c>
      <c r="P110" s="34">
        <v>4.2935627580992266</v>
      </c>
      <c r="Q110" s="35" t="s">
        <v>170</v>
      </c>
    </row>
    <row r="111" spans="1:17" s="31" customFormat="1" x14ac:dyDescent="0.25">
      <c r="A111" s="51" t="str">
        <f>LEFT(B111,9)</f>
        <v>OMM160908</v>
      </c>
      <c r="B111" s="29" t="s">
        <v>177</v>
      </c>
      <c r="C111" s="11" t="str">
        <f>IF(RIGHT(B111, 1)="2", "yes", "no")</f>
        <v>no</v>
      </c>
      <c r="D111" s="11">
        <f>IF(C111="no", 0, 1)</f>
        <v>0</v>
      </c>
      <c r="E111" s="11" t="s">
        <v>151</v>
      </c>
      <c r="F111" s="30">
        <v>42621</v>
      </c>
      <c r="G111" s="1" t="str">
        <f>LOOKUP(E111, '[3]Sites Ref'!A$1:A$23, '[3]Sites Ref'!B$1:B$23)</f>
        <v>Mile Marker 14</v>
      </c>
      <c r="H111" s="32">
        <f>IF(ISBLANK(E111), "", LOOKUP(E111, '[3]Sites Ref'!$A$1:$A$18, '[3]Sites Ref'!$C$1:$C$18))</f>
        <v>14</v>
      </c>
      <c r="I111" s="32">
        <f>MONTH(F111)</f>
        <v>9</v>
      </c>
      <c r="J111" s="33">
        <v>7</v>
      </c>
      <c r="K111" s="34">
        <v>59.114804075004308</v>
      </c>
      <c r="L111" s="34">
        <v>11.33830618628485</v>
      </c>
      <c r="M111" s="34">
        <v>5.1465079585407523</v>
      </c>
      <c r="N111" s="34">
        <v>189.13283049096952</v>
      </c>
      <c r="O111" s="34">
        <v>4.1451185529146315</v>
      </c>
      <c r="P111" s="34">
        <v>2.1015659716163553</v>
      </c>
      <c r="Q111" s="35" t="s">
        <v>170</v>
      </c>
    </row>
    <row r="112" spans="1:17" s="31" customFormat="1" x14ac:dyDescent="0.25">
      <c r="A112" s="51" t="str">
        <f>LEFT(B112,9)</f>
        <v>OPB160908</v>
      </c>
      <c r="B112" s="29" t="s">
        <v>178</v>
      </c>
      <c r="C112" s="11" t="str">
        <f>IF(RIGHT(B112, 1)="2", "yes", "no")</f>
        <v>no</v>
      </c>
      <c r="D112" s="11">
        <f>IF(C112="no", 0, 1)</f>
        <v>0</v>
      </c>
      <c r="E112" s="11" t="s">
        <v>153</v>
      </c>
      <c r="F112" s="30">
        <v>42621</v>
      </c>
      <c r="G112" s="1" t="str">
        <f>LOOKUP(E112, '[3]Sites Ref'!A$1:A$23, '[3]Sites Ref'!B$1:B$23)</f>
        <v>Ukumehame Beach</v>
      </c>
      <c r="H112" s="32">
        <f>IF(ISBLANK(E112), "", LOOKUP(E112, '[3]Sites Ref'!$A$1:$A$18, '[3]Sites Ref'!$C$1:$C$18))</f>
        <v>15</v>
      </c>
      <c r="I112" s="32">
        <f>MONTH(F112)</f>
        <v>9</v>
      </c>
      <c r="J112" s="33">
        <v>7</v>
      </c>
      <c r="K112" s="34">
        <v>64.372634889487728</v>
      </c>
      <c r="L112" s="34">
        <v>10.546223792818576</v>
      </c>
      <c r="M112" s="34">
        <v>3.4388009837149798</v>
      </c>
      <c r="N112" s="34">
        <v>74.289860302662774</v>
      </c>
      <c r="O112" s="34">
        <v>3.4199892176924269</v>
      </c>
      <c r="P112" s="34">
        <v>1.9730890391438374</v>
      </c>
      <c r="Q112" s="35" t="s">
        <v>179</v>
      </c>
    </row>
    <row r="113" spans="1:17" s="31" customFormat="1" x14ac:dyDescent="0.25">
      <c r="A113" s="51" t="str">
        <f>LEFT(B113,9)</f>
        <v>RPO160920</v>
      </c>
      <c r="B113" s="29" t="s">
        <v>180</v>
      </c>
      <c r="C113" s="11" t="str">
        <f>IF(RIGHT(B113, 1)="2", "yes", "no")</f>
        <v>no</v>
      </c>
      <c r="D113" s="11">
        <f>IF(C113="no", 0, 1)</f>
        <v>0</v>
      </c>
      <c r="E113" s="11" t="s">
        <v>121</v>
      </c>
      <c r="F113" s="30">
        <v>42633</v>
      </c>
      <c r="G113" s="1" t="str">
        <f>LOOKUP(E113, '[3]Sites Ref'!A$1:A$23, '[3]Sites Ref'!B$1:B$23)</f>
        <v>Pohaku</v>
      </c>
      <c r="H113" s="32">
        <f>IF(ISBLANK(E113), "", LOOKUP(E113, '[3]Sites Ref'!$A$1:$A$18, '[3]Sites Ref'!$C$1:$C$18))</f>
        <v>1</v>
      </c>
      <c r="I113" s="32">
        <f>MONTH(F113)</f>
        <v>9</v>
      </c>
      <c r="J113" s="33">
        <v>8</v>
      </c>
      <c r="K113" s="34">
        <v>112.75373245793847</v>
      </c>
      <c r="L113" s="34">
        <v>16.849414670402314</v>
      </c>
      <c r="M113" s="34">
        <v>11.326904217963309</v>
      </c>
      <c r="N113" s="34">
        <v>374.09967073425105</v>
      </c>
      <c r="O113" s="34">
        <v>44.089700902460777</v>
      </c>
      <c r="P113" s="34">
        <v>4.905518673297272</v>
      </c>
      <c r="Q113" s="36" t="s">
        <v>181</v>
      </c>
    </row>
    <row r="114" spans="1:17" s="31" customFormat="1" ht="26.25" x14ac:dyDescent="0.25">
      <c r="A114" s="51" t="str">
        <f>LEFT(B114,9)</f>
        <v>RKS160920</v>
      </c>
      <c r="B114" s="29" t="s">
        <v>182</v>
      </c>
      <c r="C114" s="11" t="str">
        <f>IF(RIGHT(B114, 1)="2", "yes", "no")</f>
        <v>no</v>
      </c>
      <c r="D114" s="11">
        <f>IF(C114="no", 0, 1)</f>
        <v>0</v>
      </c>
      <c r="E114" s="11" t="s">
        <v>124</v>
      </c>
      <c r="F114" s="30">
        <v>42633</v>
      </c>
      <c r="G114" s="1" t="str">
        <f>LOOKUP(E114, '[3]Sites Ref'!A$1:A$23, '[3]Sites Ref'!B$1:B$23)</f>
        <v>Kaanapali Shores</v>
      </c>
      <c r="H114" s="32">
        <f>IF(ISBLANK(E114), "", LOOKUP(E114, '[3]Sites Ref'!$A$1:$A$18, '[3]Sites Ref'!$C$1:$C$18))</f>
        <v>2</v>
      </c>
      <c r="I114" s="32">
        <f>MONTH(F114)</f>
        <v>9</v>
      </c>
      <c r="J114" s="33">
        <v>8</v>
      </c>
      <c r="K114" s="34">
        <v>162.42180214457153</v>
      </c>
      <c r="L114" s="34">
        <v>16.76760334337763</v>
      </c>
      <c r="M114" s="34">
        <v>9.0983336590101018</v>
      </c>
      <c r="N114" s="34">
        <v>854.63908888919889</v>
      </c>
      <c r="O114" s="34">
        <v>12.595570045647724</v>
      </c>
      <c r="P114" s="34">
        <v>10.282390996335717</v>
      </c>
      <c r="Q114" s="35" t="s">
        <v>181</v>
      </c>
    </row>
    <row r="115" spans="1:17" s="31" customFormat="1" ht="26.25" x14ac:dyDescent="0.25">
      <c r="A115" s="51" t="str">
        <f>LEFT(B115,9)</f>
        <v>RAB160920</v>
      </c>
      <c r="B115" s="29" t="s">
        <v>183</v>
      </c>
      <c r="C115" s="11" t="str">
        <f>IF(RIGHT(B115, 1)="2", "yes", "no")</f>
        <v>no</v>
      </c>
      <c r="D115" s="11">
        <f>IF(C115="no", 0, 1)</f>
        <v>0</v>
      </c>
      <c r="E115" s="11" t="s">
        <v>126</v>
      </c>
      <c r="F115" s="30">
        <v>42633</v>
      </c>
      <c r="G115" s="1" t="str">
        <f>LOOKUP(E115, '[3]Sites Ref'!A$1:A$23, '[3]Sites Ref'!B$1:B$23)</f>
        <v>Airport Beach</v>
      </c>
      <c r="H115" s="32">
        <f>IF(ISBLANK(E115), "", LOOKUP(E115, '[3]Sites Ref'!$A$1:$A$18, '[3]Sites Ref'!$C$1:$C$18))</f>
        <v>3</v>
      </c>
      <c r="I115" s="32">
        <f>MONTH(F115)</f>
        <v>9</v>
      </c>
      <c r="J115" s="33">
        <v>8</v>
      </c>
      <c r="K115" s="34">
        <v>193.38027214325803</v>
      </c>
      <c r="L115" s="34">
        <v>18.318299860163716</v>
      </c>
      <c r="M115" s="34">
        <v>7.5292645038401398</v>
      </c>
      <c r="N115" s="34">
        <v>364.07931426955611</v>
      </c>
      <c r="O115" s="34">
        <v>17.999743402067264</v>
      </c>
      <c r="P115" s="34">
        <v>9.2286547519339273</v>
      </c>
      <c r="Q115" s="35" t="s">
        <v>181</v>
      </c>
    </row>
    <row r="116" spans="1:17" s="31" customFormat="1" ht="26.25" x14ac:dyDescent="0.25">
      <c r="A116" s="51" t="str">
        <f>LEFT(B116,9)</f>
        <v>RCB160920</v>
      </c>
      <c r="B116" s="29" t="s">
        <v>184</v>
      </c>
      <c r="C116" s="11" t="str">
        <f>IF(RIGHT(B116, 1)="2", "yes", "no")</f>
        <v>no</v>
      </c>
      <c r="D116" s="11">
        <f>IF(C116="no", 0, 1)</f>
        <v>0</v>
      </c>
      <c r="E116" s="11" t="s">
        <v>128</v>
      </c>
      <c r="F116" s="30">
        <v>42633</v>
      </c>
      <c r="G116" s="1" t="str">
        <f>LOOKUP(E116, '[3]Sites Ref'!A$1:A$23, '[3]Sites Ref'!B$1:B$23)</f>
        <v>Canoe Beach</v>
      </c>
      <c r="H116" s="32">
        <f>IF(ISBLANK(E116), "", LOOKUP(E116, '[3]Sites Ref'!$A$1:$A$18, '[3]Sites Ref'!$C$1:$C$18))</f>
        <v>4</v>
      </c>
      <c r="I116" s="32">
        <f>MONTH(F116)</f>
        <v>9</v>
      </c>
      <c r="J116" s="33">
        <v>8</v>
      </c>
      <c r="K116" s="34">
        <v>131.43746335958988</v>
      </c>
      <c r="L116" s="34">
        <v>19.709092419583374</v>
      </c>
      <c r="M116" s="34">
        <v>7.2688327117764215</v>
      </c>
      <c r="N116" s="34">
        <v>318.72695740797212</v>
      </c>
      <c r="O116" s="34">
        <v>24.769658665197543</v>
      </c>
      <c r="P116" s="34">
        <v>10.463836488687257</v>
      </c>
      <c r="Q116" s="35" t="s">
        <v>181</v>
      </c>
    </row>
    <row r="117" spans="1:17" s="31" customFormat="1" ht="26.25" x14ac:dyDescent="0.25">
      <c r="A117" s="51" t="str">
        <f>LEFT(B117,9)</f>
        <v>RWA160920</v>
      </c>
      <c r="B117" s="29" t="s">
        <v>185</v>
      </c>
      <c r="C117" s="11" t="str">
        <f>IF(RIGHT(B117, 1)="2", "yes", "no")</f>
        <v>no</v>
      </c>
      <c r="D117" s="11">
        <f>IF(C117="no", 0, 1)</f>
        <v>0</v>
      </c>
      <c r="E117" s="11" t="s">
        <v>130</v>
      </c>
      <c r="F117" s="30">
        <v>42633</v>
      </c>
      <c r="G117" s="1" t="str">
        <f>LOOKUP(E117, '[3]Sites Ref'!A$1:A$23, '[3]Sites Ref'!B$1:B$23)</f>
        <v>Wahikuli</v>
      </c>
      <c r="H117" s="32">
        <f>IF(ISBLANK(E117), "", LOOKUP(E117, '[3]Sites Ref'!$A$1:$A$18, '[3]Sites Ref'!$C$1:$C$18))</f>
        <v>5</v>
      </c>
      <c r="I117" s="32">
        <f>MONTH(F117)</f>
        <v>9</v>
      </c>
      <c r="J117" s="33">
        <v>8</v>
      </c>
      <c r="K117" s="34">
        <v>149.79783443255226</v>
      </c>
      <c r="L117" s="34">
        <v>17.619184883770949</v>
      </c>
      <c r="M117" s="34">
        <v>7.236440697838149</v>
      </c>
      <c r="N117" s="34">
        <v>385.18166347866281</v>
      </c>
      <c r="O117" s="34">
        <v>10.429981085051679</v>
      </c>
      <c r="P117" s="34">
        <v>7.0727216657942185</v>
      </c>
      <c r="Q117" s="35" t="s">
        <v>181</v>
      </c>
    </row>
    <row r="118" spans="1:17" s="31" customFormat="1" x14ac:dyDescent="0.25">
      <c r="A118" s="51" t="str">
        <f>LEFT(B118,9)</f>
        <v>PFF160921</v>
      </c>
      <c r="B118" s="29" t="s">
        <v>186</v>
      </c>
      <c r="C118" s="11" t="str">
        <f>IF(RIGHT(B118, 1)="2", "yes", "no")</f>
        <v>no</v>
      </c>
      <c r="D118" s="11">
        <f>IF(C118="no", 0, 1)</f>
        <v>0</v>
      </c>
      <c r="E118" s="11" t="s">
        <v>132</v>
      </c>
      <c r="F118" s="30">
        <v>42634</v>
      </c>
      <c r="G118" s="1" t="str">
        <f>LOOKUP(E118, '[3]Sites Ref'!A$1:A$23, '[3]Sites Ref'!B$1:B$23)</f>
        <v>505 Front Street</v>
      </c>
      <c r="H118" s="32">
        <f>IF(ISBLANK(E118), "", LOOKUP(E118, '[3]Sites Ref'!$A$1:$A$18, '[3]Sites Ref'!$C$1:$C$18))</f>
        <v>6</v>
      </c>
      <c r="I118" s="32">
        <f>MONTH(F118)</f>
        <v>9</v>
      </c>
      <c r="J118" s="33">
        <v>8</v>
      </c>
      <c r="K118" s="34">
        <v>79.952111435724575</v>
      </c>
      <c r="L118" s="34">
        <v>24.535960714039827</v>
      </c>
      <c r="M118" s="34">
        <v>15.907134988835161</v>
      </c>
      <c r="N118" s="34">
        <v>1564.7620088323663</v>
      </c>
      <c r="O118" s="34">
        <v>14.279780917152001</v>
      </c>
      <c r="P118" s="34">
        <v>6.9036730704356417</v>
      </c>
      <c r="Q118" s="35" t="s">
        <v>165</v>
      </c>
    </row>
    <row r="119" spans="1:17" s="31" customFormat="1" x14ac:dyDescent="0.25">
      <c r="A119" s="51" t="str">
        <f>LEFT(B119,9)</f>
        <v>PLH160921</v>
      </c>
      <c r="B119" s="29" t="s">
        <v>187</v>
      </c>
      <c r="C119" s="11" t="str">
        <f>IF(RIGHT(B119, 1)="2", "yes", "no")</f>
        <v>no</v>
      </c>
      <c r="D119" s="11">
        <f>IF(C119="no", 0, 1)</f>
        <v>0</v>
      </c>
      <c r="E119" s="11" t="s">
        <v>135</v>
      </c>
      <c r="F119" s="30">
        <v>42634</v>
      </c>
      <c r="G119" s="1" t="str">
        <f>LOOKUP(E119, '[3]Sites Ref'!A$1:A$23, '[3]Sites Ref'!B$1:B$23)</f>
        <v>Lindsey Hale</v>
      </c>
      <c r="H119" s="32">
        <f>IF(ISBLANK(E119), "", LOOKUP(E119, '[3]Sites Ref'!$A$1:$A$18, '[3]Sites Ref'!$C$1:$C$18))</f>
        <v>7</v>
      </c>
      <c r="I119" s="32">
        <f>MONTH(F119)</f>
        <v>9</v>
      </c>
      <c r="J119" s="33">
        <v>8</v>
      </c>
      <c r="K119" s="34">
        <v>108.60179225757149</v>
      </c>
      <c r="L119" s="34">
        <v>29.236393321276317</v>
      </c>
      <c r="M119" s="34">
        <v>14.428763472692365</v>
      </c>
      <c r="N119" s="34">
        <v>571.44295497528321</v>
      </c>
      <c r="O119" s="34">
        <v>24.794156277873967</v>
      </c>
      <c r="P119" s="34">
        <v>16.647634106903972</v>
      </c>
      <c r="Q119" s="35" t="s">
        <v>165</v>
      </c>
    </row>
    <row r="120" spans="1:17" s="31" customFormat="1" x14ac:dyDescent="0.25">
      <c r="A120" s="51" t="str">
        <f>LEFT(B120,9)</f>
        <v>PLT160921</v>
      </c>
      <c r="B120" s="29" t="s">
        <v>188</v>
      </c>
      <c r="C120" s="11" t="str">
        <f>IF(RIGHT(B120, 1)="2", "yes", "no")</f>
        <v>no</v>
      </c>
      <c r="D120" s="11">
        <f>IF(C120="no", 0, 1)</f>
        <v>0</v>
      </c>
      <c r="E120" s="11" t="s">
        <v>137</v>
      </c>
      <c r="F120" s="30">
        <v>42634</v>
      </c>
      <c r="G120" s="1" t="str">
        <f>LOOKUP(E120, '[3]Sites Ref'!A$1:A$23, '[3]Sites Ref'!B$1:B$23)</f>
        <v>Lahaina Town</v>
      </c>
      <c r="H120" s="32">
        <f>IF(ISBLANK(E120), "", LOOKUP(E120, '[3]Sites Ref'!$A$1:$A$18, '[3]Sites Ref'!$C$1:$C$18))</f>
        <v>8</v>
      </c>
      <c r="I120" s="32">
        <f>MONTH(F120)</f>
        <v>9</v>
      </c>
      <c r="J120" s="33">
        <v>8</v>
      </c>
      <c r="K120" s="34">
        <v>111.62197305752692</v>
      </c>
      <c r="L120" s="34">
        <v>22.222931377250987</v>
      </c>
      <c r="M120" s="34">
        <v>13.50494323517281</v>
      </c>
      <c r="N120" s="34">
        <v>660.21996071686021</v>
      </c>
      <c r="O120" s="34">
        <v>27.321085025447296</v>
      </c>
      <c r="P120" s="34">
        <v>7.5516926859768496</v>
      </c>
      <c r="Q120" s="36" t="s">
        <v>170</v>
      </c>
    </row>
    <row r="121" spans="1:17" s="31" customFormat="1" x14ac:dyDescent="0.25">
      <c r="A121" s="51" t="str">
        <f>LEFT(B121,9)</f>
        <v>OLP160921</v>
      </c>
      <c r="B121" s="29" t="s">
        <v>189</v>
      </c>
      <c r="C121" s="11" t="str">
        <f>IF(RIGHT(B121, 1)="2", "yes", "no")</f>
        <v>no</v>
      </c>
      <c r="D121" s="11">
        <f>IF(C121="no", 0, 1)</f>
        <v>0</v>
      </c>
      <c r="E121" s="11" t="s">
        <v>140</v>
      </c>
      <c r="F121" s="30">
        <v>42634</v>
      </c>
      <c r="G121" s="1" t="str">
        <f>LOOKUP(E121, '[3]Sites Ref'!A$1:A$23, '[3]Sites Ref'!B$1:B$23)</f>
        <v>Puamana</v>
      </c>
      <c r="H121" s="32">
        <f>IF(ISBLANK(E121), "", LOOKUP(E121, '[3]Sites Ref'!$A$1:$A$18, '[3]Sites Ref'!$C$1:$C$18))</f>
        <v>9</v>
      </c>
      <c r="I121" s="32">
        <f>MONTH(F121)</f>
        <v>9</v>
      </c>
      <c r="J121" s="33">
        <v>8</v>
      </c>
      <c r="K121" s="34">
        <v>71.978058060253403</v>
      </c>
      <c r="L121" s="34">
        <v>11.687863674481235</v>
      </c>
      <c r="M121" s="34">
        <v>5.6142486398094187</v>
      </c>
      <c r="N121" s="34">
        <v>209.47154658659568</v>
      </c>
      <c r="O121" s="34">
        <v>6.3315304842856373</v>
      </c>
      <c r="P121" s="34">
        <v>7.4739303321119062</v>
      </c>
      <c r="Q121" s="35" t="s">
        <v>30</v>
      </c>
    </row>
    <row r="122" spans="1:17" s="31" customFormat="1" x14ac:dyDescent="0.25">
      <c r="A122" s="51" t="str">
        <f>LEFT(B122,9)</f>
        <v>OPM160922</v>
      </c>
      <c r="B122" s="29" t="s">
        <v>190</v>
      </c>
      <c r="C122" s="11" t="str">
        <f>IF(RIGHT(B122, 1)="2", "yes", "no")</f>
        <v>no</v>
      </c>
      <c r="D122" s="11">
        <f>IF(C122="no", 0, 1)</f>
        <v>0</v>
      </c>
      <c r="E122" s="11" t="s">
        <v>143</v>
      </c>
      <c r="F122" s="30">
        <v>42634</v>
      </c>
      <c r="G122" s="1" t="str">
        <f>LOOKUP(E122, '[3]Sites Ref'!A$1:A$23, '[3]Sites Ref'!B$1:B$23)</f>
        <v>Olowalu shore front</v>
      </c>
      <c r="H122" s="32">
        <f>IF(ISBLANK(E122), "", LOOKUP(E122, '[3]Sites Ref'!$A$1:$A$18, '[3]Sites Ref'!$C$1:$C$18))</f>
        <v>10</v>
      </c>
      <c r="I122" s="32">
        <f>MONTH(F122)</f>
        <v>9</v>
      </c>
      <c r="J122" s="33">
        <v>8</v>
      </c>
      <c r="K122" s="34">
        <v>71.796976556187559</v>
      </c>
      <c r="L122" s="34">
        <v>14.804131494785171</v>
      </c>
      <c r="M122" s="34">
        <v>5.3304945977101443</v>
      </c>
      <c r="N122" s="34">
        <v>145.77336980359064</v>
      </c>
      <c r="O122" s="34">
        <v>3.9405634870664761</v>
      </c>
      <c r="P122" s="34">
        <v>2.3536316844064489</v>
      </c>
      <c r="Q122" s="35" t="s">
        <v>170</v>
      </c>
    </row>
    <row r="123" spans="1:17" s="31" customFormat="1" x14ac:dyDescent="0.25">
      <c r="A123" s="51" t="str">
        <f>LEFT(B123,9)</f>
        <v>OSF160921</v>
      </c>
      <c r="B123" s="29" t="s">
        <v>191</v>
      </c>
      <c r="C123" s="11" t="str">
        <f>IF(RIGHT(B123, 1)="2", "yes", "no")</f>
        <v>no</v>
      </c>
      <c r="D123" s="11">
        <f>IF(C123="no", 0, 1)</f>
        <v>0</v>
      </c>
      <c r="E123" s="11" t="s">
        <v>145</v>
      </c>
      <c r="F123" s="30">
        <v>42634</v>
      </c>
      <c r="G123" s="1" t="str">
        <f>LOOKUP(E123, '[3]Sites Ref'!A$1:A$23, '[3]Sites Ref'!B$1:B$23)</f>
        <v>Launiupoko</v>
      </c>
      <c r="H123" s="32">
        <f>IF(ISBLANK(E123), "", LOOKUP(E123, '[3]Sites Ref'!$A$1:$A$18, '[3]Sites Ref'!$C$1:$C$18))</f>
        <v>11</v>
      </c>
      <c r="I123" s="32">
        <f>MONTH(F123)</f>
        <v>9</v>
      </c>
      <c r="J123" s="33">
        <v>8</v>
      </c>
      <c r="K123" s="34">
        <v>69.947358336086381</v>
      </c>
      <c r="L123" s="34">
        <v>12.279136447068737</v>
      </c>
      <c r="M123" s="34">
        <v>4.3950132351728097</v>
      </c>
      <c r="N123" s="34">
        <v>59.631829563415707</v>
      </c>
      <c r="O123" s="34">
        <v>4.6326210451755054</v>
      </c>
      <c r="P123" s="34">
        <v>3.4178910341418018</v>
      </c>
      <c r="Q123" s="35" t="s">
        <v>170</v>
      </c>
    </row>
    <row r="124" spans="1:17" s="31" customFormat="1" x14ac:dyDescent="0.25">
      <c r="A124" s="51" t="str">
        <f>LEFT(B124,9)</f>
        <v>OPM160922</v>
      </c>
      <c r="B124" s="29" t="s">
        <v>192</v>
      </c>
      <c r="C124" s="11" t="str">
        <f>IF(RIGHT(B124, 1)="2", "yes", "no")</f>
        <v>yes</v>
      </c>
      <c r="D124" s="11">
        <f>IF(C124="no", 0, 1)</f>
        <v>1</v>
      </c>
      <c r="E124" s="11" t="s">
        <v>147</v>
      </c>
      <c r="F124" s="30">
        <v>42635</v>
      </c>
      <c r="G124" s="1" t="str">
        <f>LOOKUP(E124, '[3]Sites Ref'!A$1:A$23, '[3]Sites Ref'!B$1:B$23)</f>
        <v>Peter Martin Hale</v>
      </c>
      <c r="H124" s="32">
        <v>12</v>
      </c>
      <c r="I124" s="32">
        <f>MONTH(F124)</f>
        <v>9</v>
      </c>
      <c r="J124" s="33">
        <v>8</v>
      </c>
      <c r="K124" s="34">
        <v>71.932787684236942</v>
      </c>
      <c r="L124" s="34">
        <v>14.309544835954117</v>
      </c>
      <c r="M124" s="34">
        <v>5.7075376399516466</v>
      </c>
      <c r="N124" s="34">
        <v>194.43169929060838</v>
      </c>
      <c r="O124" s="34">
        <v>3.7274342567815717</v>
      </c>
      <c r="P124" s="47">
        <v>2.4768538533123943</v>
      </c>
      <c r="Q124" s="35"/>
    </row>
    <row r="125" spans="1:17" s="31" customFormat="1" x14ac:dyDescent="0.25">
      <c r="A125" s="51" t="str">
        <f>LEFT(B125,9)</f>
        <v>OCO160922</v>
      </c>
      <c r="B125" s="29" t="s">
        <v>193</v>
      </c>
      <c r="C125" s="11" t="s">
        <v>55</v>
      </c>
      <c r="D125" s="11">
        <f>IF(C125="no", 0, 1)</f>
        <v>0</v>
      </c>
      <c r="E125" s="11" t="s">
        <v>149</v>
      </c>
      <c r="F125" s="30">
        <v>42635</v>
      </c>
      <c r="G125" s="1" t="str">
        <f>LOOKUP(E125, '[3]Sites Ref'!A$1:A$23, '[3]Sites Ref'!B$1:B$23)</f>
        <v>Camp Olowalu</v>
      </c>
      <c r="H125" s="32">
        <f>IF(ISBLANK(E125), "", LOOKUP(E125, '[3]Sites Ref'!$A$1:$A$18, '[3]Sites Ref'!$C$1:$C$18))</f>
        <v>13</v>
      </c>
      <c r="I125" s="32">
        <f>MONTH(F125)</f>
        <v>9</v>
      </c>
      <c r="J125" s="33">
        <v>8</v>
      </c>
      <c r="K125" s="34">
        <v>62.807573318632876</v>
      </c>
      <c r="L125" s="34">
        <v>14.250045689027074</v>
      </c>
      <c r="M125" s="34">
        <v>7.2195968505902464</v>
      </c>
      <c r="N125" s="34">
        <v>915.02198044782517</v>
      </c>
      <c r="O125" s="34">
        <v>4.4427645469332058</v>
      </c>
      <c r="P125" s="34">
        <v>4.8570580759611461</v>
      </c>
      <c r="Q125" s="35" t="s">
        <v>170</v>
      </c>
    </row>
    <row r="126" spans="1:17" s="31" customFormat="1" x14ac:dyDescent="0.25">
      <c r="A126" s="51" t="str">
        <f>LEFT(B126,9)</f>
        <v>OMM160922</v>
      </c>
      <c r="B126" s="29" t="s">
        <v>194</v>
      </c>
      <c r="C126" s="11" t="s">
        <v>55</v>
      </c>
      <c r="D126" s="11">
        <f>IF(C126="no", 0, 1)</f>
        <v>0</v>
      </c>
      <c r="E126" s="11" t="s">
        <v>151</v>
      </c>
      <c r="F126" s="30">
        <v>42635</v>
      </c>
      <c r="G126" s="1" t="str">
        <f>LOOKUP(E126, '[3]Sites Ref'!A$1:A$23, '[3]Sites Ref'!B$1:B$23)</f>
        <v>Mile Marker 14</v>
      </c>
      <c r="H126" s="32">
        <f>IF(ISBLANK(E126), "", LOOKUP(E126, '[3]Sites Ref'!$A$1:$A$18, '[3]Sites Ref'!$C$1:$C$18))</f>
        <v>14</v>
      </c>
      <c r="I126" s="32">
        <f>MONTH(F126)</f>
        <v>9</v>
      </c>
      <c r="J126" s="33">
        <v>8</v>
      </c>
      <c r="K126" s="34">
        <v>74.952968484192354</v>
      </c>
      <c r="L126" s="34">
        <v>13.513743745804902</v>
      </c>
      <c r="M126" s="34">
        <v>6.5406602384440369</v>
      </c>
      <c r="N126" s="34">
        <v>270.21762950407253</v>
      </c>
      <c r="O126" s="34">
        <v>6.2813103782989641</v>
      </c>
      <c r="P126" s="34">
        <v>13.769300023265281</v>
      </c>
      <c r="Q126" s="35" t="s">
        <v>170</v>
      </c>
    </row>
    <row r="127" spans="1:17" x14ac:dyDescent="0.25">
      <c r="A127" s="51" t="str">
        <f>LEFT(B127,9)</f>
        <v>OUB160922</v>
      </c>
      <c r="B127" s="29" t="s">
        <v>195</v>
      </c>
      <c r="C127" s="11" t="s">
        <v>55</v>
      </c>
      <c r="D127" s="11">
        <f>IF(C127="no", 0, 1)</f>
        <v>0</v>
      </c>
      <c r="E127" s="11" t="s">
        <v>153</v>
      </c>
      <c r="F127" s="30">
        <v>42635</v>
      </c>
      <c r="G127" s="1" t="str">
        <f>LOOKUP(E127, '[3]Sites Ref'!A$1:A$23, '[3]Sites Ref'!B$1:B$23)</f>
        <v>Ukumehame Beach</v>
      </c>
      <c r="H127" s="32">
        <f>IF(ISBLANK(E127), "", LOOKUP(E127, '[3]Sites Ref'!$A$1:$A$18, '[3]Sites Ref'!$C$1:$C$18))</f>
        <v>15</v>
      </c>
      <c r="I127" s="32">
        <f>MONTH(F127)</f>
        <v>9</v>
      </c>
      <c r="J127" s="33">
        <v>8</v>
      </c>
      <c r="K127" s="34">
        <v>68.227084047460806</v>
      </c>
      <c r="L127" s="34">
        <v>13.629023342976049</v>
      </c>
      <c r="M127" s="34">
        <v>4.8459100691935753</v>
      </c>
      <c r="N127" s="34">
        <v>59.53870357396687</v>
      </c>
      <c r="O127" s="34">
        <v>4.8592239624324449</v>
      </c>
      <c r="P127" s="34">
        <v>10.515678057930554</v>
      </c>
      <c r="Q127" s="35" t="s">
        <v>170</v>
      </c>
    </row>
    <row r="128" spans="1:17" x14ac:dyDescent="0.25">
      <c r="A128" s="51" t="str">
        <f>LEFT(B128,9)</f>
        <v>OPB160922</v>
      </c>
      <c r="B128" s="29" t="s">
        <v>196</v>
      </c>
      <c r="C128" s="11" t="s">
        <v>55</v>
      </c>
      <c r="D128" s="11">
        <f>IF(C128="no", 0, 1)</f>
        <v>0</v>
      </c>
      <c r="E128" s="11" t="s">
        <v>155</v>
      </c>
      <c r="F128" s="30">
        <v>42635</v>
      </c>
      <c r="G128" s="1" t="str">
        <f>LOOKUP(E128, '[3]Sites Ref'!A$1:A$23, '[3]Sites Ref'!B$1:B$23)</f>
        <v>Papalaua</v>
      </c>
      <c r="H128" s="32">
        <f>IF(ISBLANK(E128), "", LOOKUP(E128, '[3]Sites Ref'!$A$1:$A$18, '[3]Sites Ref'!$C$1:$C$18))</f>
        <v>16</v>
      </c>
      <c r="I128" s="32">
        <f>MONTH(F128)</f>
        <v>9</v>
      </c>
      <c r="J128" s="33">
        <v>8</v>
      </c>
      <c r="K128" s="34">
        <v>67.806716270165083</v>
      </c>
      <c r="L128" s="34">
        <v>13.532337229219603</v>
      </c>
      <c r="M128" s="34">
        <v>4.3120896794908301</v>
      </c>
      <c r="N128" s="34">
        <v>56.176855354863832</v>
      </c>
      <c r="O128" s="34">
        <v>4.0116065638281109</v>
      </c>
      <c r="P128" s="34">
        <v>8.8049062729017624</v>
      </c>
      <c r="Q128" s="35" t="s">
        <v>170</v>
      </c>
    </row>
    <row r="129" spans="1:17" x14ac:dyDescent="0.25">
      <c r="A129" s="51" t="str">
        <f>LEFT(B129,9)</f>
        <v>OPP160922</v>
      </c>
      <c r="B129" s="29" t="s">
        <v>197</v>
      </c>
      <c r="C129" s="11" t="s">
        <v>55</v>
      </c>
      <c r="D129" s="11">
        <f>IF(C129="no", 0, 1)</f>
        <v>0</v>
      </c>
      <c r="E129" s="11" t="s">
        <v>157</v>
      </c>
      <c r="F129" s="30">
        <v>42635</v>
      </c>
      <c r="G129" s="1" t="str">
        <f>LOOKUP(E129, '[3]Sites Ref'!A$1:A$23, '[3]Sites Ref'!B$1:B$23)</f>
        <v>Papalaua Pali</v>
      </c>
      <c r="H129" s="32">
        <f>IF(ISBLANK(E129), "", LOOKUP(E129, '[3]Sites Ref'!$A$1:$A$18, '[3]Sites Ref'!$C$1:$C$18))</f>
        <v>17</v>
      </c>
      <c r="I129" s="32">
        <f>MONTH(F129)</f>
        <v>9</v>
      </c>
      <c r="J129" s="33">
        <v>8</v>
      </c>
      <c r="K129" s="34">
        <v>69.158360354085175</v>
      </c>
      <c r="L129" s="34">
        <v>11.453585783455999</v>
      </c>
      <c r="M129" s="34">
        <v>5.6777369871284353</v>
      </c>
      <c r="N129" s="34">
        <v>303.00729038900829</v>
      </c>
      <c r="O129" s="34">
        <v>8.8229376934781456</v>
      </c>
      <c r="P129" s="34">
        <v>11.871447792706334</v>
      </c>
      <c r="Q129" s="35" t="s">
        <v>170</v>
      </c>
    </row>
    <row r="130" spans="1:17" x14ac:dyDescent="0.25">
      <c r="A130" t="str">
        <f>LEFT(B130,9)</f>
        <v>RPO161004</v>
      </c>
      <c r="B130" s="2" t="s">
        <v>198</v>
      </c>
      <c r="C130" s="10" t="str">
        <f>IF(RIGHT(B130, 1)="2", "yes", "no")</f>
        <v>no</v>
      </c>
      <c r="D130" s="10">
        <f>IF(C130="no", 0, 1)</f>
        <v>0</v>
      </c>
      <c r="E130" s="10" t="s">
        <v>121</v>
      </c>
      <c r="F130" s="12">
        <v>42647</v>
      </c>
      <c r="G130" s="1" t="str">
        <f>LOOKUP(E130, '[3]Sites Ref'!A$1:A$23, '[3]Sites Ref'!B$1:B$23)</f>
        <v>Pohaku</v>
      </c>
      <c r="H130" s="13">
        <f>IF(ISBLANK(E130), "", LOOKUP(E130, '[3]Sites Ref'!$A$1:$A$18, '[3]Sites Ref'!$C$1:$C$18))</f>
        <v>1</v>
      </c>
      <c r="I130" s="13">
        <f>MONTH(F130)</f>
        <v>10</v>
      </c>
      <c r="J130" s="14">
        <v>9</v>
      </c>
      <c r="K130" s="15">
        <v>109.79822362372086</v>
      </c>
      <c r="L130" s="15">
        <v>21.401099410321191</v>
      </c>
      <c r="M130" s="15">
        <v>11.97863153840137</v>
      </c>
      <c r="N130" s="15">
        <v>496.53240906263812</v>
      </c>
      <c r="O130" s="15">
        <v>52.673664384280393</v>
      </c>
      <c r="P130" s="15">
        <v>7.020880096550921</v>
      </c>
      <c r="Q130" s="16" t="s">
        <v>159</v>
      </c>
    </row>
    <row r="131" spans="1:17" x14ac:dyDescent="0.25">
      <c r="A131" t="str">
        <f>LEFT(B131,9)</f>
        <v>RPO161004</v>
      </c>
      <c r="B131" s="2" t="s">
        <v>199</v>
      </c>
      <c r="C131" s="10" t="s">
        <v>98</v>
      </c>
      <c r="D131" s="10">
        <f>IF(C131="no", 0, 1)</f>
        <v>1</v>
      </c>
      <c r="E131" s="10" t="s">
        <v>200</v>
      </c>
      <c r="F131" s="12">
        <v>42647</v>
      </c>
      <c r="G131" s="1" t="str">
        <f>LOOKUP(E131, '[3]Sites Ref'!A$1:A$23, '[3]Sites Ref'!B$1:B$23)</f>
        <v>Pohaku</v>
      </c>
      <c r="H131" s="13">
        <f>IF(ISBLANK(E131), "", LOOKUP(E131, '[3]Sites Ref'!$A$1:$A$18, '[3]Sites Ref'!$C$1:$C$18))</f>
        <v>1</v>
      </c>
      <c r="I131" s="13">
        <f>MONTH(F131)</f>
        <v>10</v>
      </c>
      <c r="J131" s="14">
        <v>9</v>
      </c>
      <c r="K131" s="15">
        <v>109.88229717918</v>
      </c>
      <c r="L131" s="15">
        <v>22.420022301446821</v>
      </c>
      <c r="M131" s="15">
        <v>12.233880608234962</v>
      </c>
      <c r="N131" s="15">
        <v>549.35347027801879</v>
      </c>
      <c r="O131" s="15">
        <v>51.19400857862427</v>
      </c>
      <c r="P131" s="15">
        <v>6.5452900482754606</v>
      </c>
      <c r="Q131" s="52" t="s">
        <v>201</v>
      </c>
    </row>
    <row r="132" spans="1:17" x14ac:dyDescent="0.25">
      <c r="A132" t="str">
        <f>LEFT(B132,9)</f>
        <v>RKS161004</v>
      </c>
      <c r="B132" s="2" t="s">
        <v>202</v>
      </c>
      <c r="C132" s="10" t="str">
        <f>IF(RIGHT(B132, 1)="2", "yes", "no")</f>
        <v>no</v>
      </c>
      <c r="D132" s="10">
        <f>IF(C132="no", 0, 1)</f>
        <v>0</v>
      </c>
      <c r="E132" s="10" t="s">
        <v>124</v>
      </c>
      <c r="F132" s="12">
        <v>42647</v>
      </c>
      <c r="G132" s="1" t="str">
        <f>LOOKUP(E132, '[3]Sites Ref'!A$1:A$23, '[3]Sites Ref'!B$1:B$23)</f>
        <v>Kaanapali Shores</v>
      </c>
      <c r="H132" s="13">
        <f>IF(ISBLANK(E132), "", LOOKUP(E132, '[3]Sites Ref'!$A$1:$A$18, '[3]Sites Ref'!$C$1:$C$18))</f>
        <v>2</v>
      </c>
      <c r="I132" s="13">
        <f>MONTH(F132)</f>
        <v>10</v>
      </c>
      <c r="J132" s="14">
        <v>9</v>
      </c>
      <c r="K132" s="15">
        <v>69.404113823888835</v>
      </c>
      <c r="L132" s="15">
        <v>16.920069907378178</v>
      </c>
      <c r="M132" s="15">
        <v>6.5834176968425577</v>
      </c>
      <c r="N132" s="15">
        <v>211.97663570276941</v>
      </c>
      <c r="O132" s="15">
        <v>10.532871058292669</v>
      </c>
      <c r="P132" s="15">
        <v>6.1407004100506022</v>
      </c>
      <c r="Q132" s="17" t="s">
        <v>203</v>
      </c>
    </row>
    <row r="133" spans="1:17" x14ac:dyDescent="0.25">
      <c r="A133" t="str">
        <f>LEFT(B133,9)</f>
        <v>RAB161004</v>
      </c>
      <c r="B133" s="2" t="s">
        <v>204</v>
      </c>
      <c r="C133" s="10" t="str">
        <f>IF(RIGHT(B133, 1)="2", "yes", "no")</f>
        <v>no</v>
      </c>
      <c r="D133" s="10">
        <f>IF(C133="no", 0, 1)</f>
        <v>0</v>
      </c>
      <c r="E133" s="10" t="s">
        <v>126</v>
      </c>
      <c r="F133" s="12">
        <v>42647</v>
      </c>
      <c r="G133" s="1" t="str">
        <f>LOOKUP(E133, '[3]Sites Ref'!A$1:A$23, '[3]Sites Ref'!B$1:B$23)</f>
        <v>Airport Beach</v>
      </c>
      <c r="H133" s="13">
        <f>IF(ISBLANK(E133), "", LOOKUP(E133, '[3]Sites Ref'!$A$1:$A$18, '[3]Sites Ref'!$C$1:$C$18))</f>
        <v>3</v>
      </c>
      <c r="I133" s="13">
        <f>MONTH(F133)</f>
        <v>10</v>
      </c>
      <c r="J133" s="14">
        <v>9</v>
      </c>
      <c r="K133" s="15">
        <v>85.585039651487236</v>
      </c>
      <c r="L133" s="15">
        <v>17.232440428745161</v>
      </c>
      <c r="M133" s="15">
        <v>5.645344973190161</v>
      </c>
      <c r="N133" s="15">
        <v>317.63738333142072</v>
      </c>
      <c r="O133" s="15">
        <v>24.890921847945851</v>
      </c>
      <c r="P133" s="15">
        <v>4.8356452538823937</v>
      </c>
      <c r="Q133" s="17" t="s">
        <v>203</v>
      </c>
    </row>
    <row r="134" spans="1:17" x14ac:dyDescent="0.25">
      <c r="A134" t="str">
        <f>LEFT(B134,9)</f>
        <v>RCB161004</v>
      </c>
      <c r="B134" s="2" t="s">
        <v>205</v>
      </c>
      <c r="C134" s="10" t="str">
        <f>IF(RIGHT(B134, 1)="2", "yes", "no")</f>
        <v>no</v>
      </c>
      <c r="D134" s="10">
        <f>IF(C134="no", 0, 1)</f>
        <v>0</v>
      </c>
      <c r="E134" s="10" t="s">
        <v>128</v>
      </c>
      <c r="F134" s="12">
        <v>42647</v>
      </c>
      <c r="G134" s="1" t="str">
        <f>LOOKUP(E134, '[3]Sites Ref'!A$1:A$23, '[3]Sites Ref'!B$1:B$23)</f>
        <v>Canoe Beach</v>
      </c>
      <c r="H134" s="13">
        <f>IF(ISBLANK(E134), "", LOOKUP(E134, '[3]Sites Ref'!$A$1:$A$18, '[3]Sites Ref'!$C$1:$C$18))</f>
        <v>4</v>
      </c>
      <c r="I134" s="13">
        <f>MONTH(F134)</f>
        <v>10</v>
      </c>
      <c r="J134" s="14">
        <v>9</v>
      </c>
      <c r="K134" s="15">
        <v>118.9299051858987</v>
      </c>
      <c r="L134" s="15">
        <v>13.510025049121962</v>
      </c>
      <c r="M134" s="15">
        <v>8.2004270326411639</v>
      </c>
      <c r="N134" s="15">
        <v>583.21408004161628</v>
      </c>
      <c r="O134" s="15">
        <v>64.140996878115317</v>
      </c>
      <c r="P134" s="15">
        <v>7.2902308584889202</v>
      </c>
      <c r="Q134" s="17" t="s">
        <v>203</v>
      </c>
    </row>
    <row r="135" spans="1:17" x14ac:dyDescent="0.25">
      <c r="A135" t="str">
        <f>LEFT(B135,9)</f>
        <v>RWA161004</v>
      </c>
      <c r="B135" s="2" t="s">
        <v>206</v>
      </c>
      <c r="C135" s="10" t="str">
        <f>IF(RIGHT(B135, 1)="2", "yes", "no")</f>
        <v>no</v>
      </c>
      <c r="D135" s="10">
        <f>IF(C135="no", 0, 1)</f>
        <v>0</v>
      </c>
      <c r="E135" s="10" t="s">
        <v>130</v>
      </c>
      <c r="F135" s="12">
        <v>42647</v>
      </c>
      <c r="G135" s="1" t="str">
        <f>LOOKUP(E135, '[3]Sites Ref'!A$1:A$23, '[3]Sites Ref'!B$1:B$23)</f>
        <v>Wahikuli</v>
      </c>
      <c r="H135" s="13">
        <f>IF(ISBLANK(E135), "", LOOKUP(E135, '[3]Sites Ref'!$A$1:$A$18, '[3]Sites Ref'!$C$1:$C$18))</f>
        <v>5</v>
      </c>
      <c r="I135" s="13">
        <f>MONTH(F135)</f>
        <v>10</v>
      </c>
      <c r="J135" s="14">
        <v>9</v>
      </c>
      <c r="K135" s="15">
        <v>67.4057500825907</v>
      </c>
      <c r="L135" s="15">
        <v>13.089812323949712</v>
      </c>
      <c r="M135" s="15">
        <v>6.0521886682548747</v>
      </c>
      <c r="N135" s="15">
        <v>319.77928108874403</v>
      </c>
      <c r="O135" s="15">
        <v>10.069866178708219</v>
      </c>
      <c r="P135" s="15">
        <v>1.7612147996277554</v>
      </c>
      <c r="Q135" s="17" t="s">
        <v>203</v>
      </c>
    </row>
    <row r="136" spans="1:17" x14ac:dyDescent="0.25">
      <c r="A136" t="str">
        <f>LEFT(B136,9)</f>
        <v>PFF161005</v>
      </c>
      <c r="B136" s="2" t="s">
        <v>207</v>
      </c>
      <c r="C136" s="10" t="str">
        <f>IF(RIGHT(B136, 1)="2", "yes", "no")</f>
        <v>no</v>
      </c>
      <c r="D136" s="10">
        <f>IF(C136="no", 0, 1)</f>
        <v>0</v>
      </c>
      <c r="E136" s="10" t="s">
        <v>132</v>
      </c>
      <c r="F136" s="12">
        <v>42648</v>
      </c>
      <c r="G136" s="1" t="str">
        <f>LOOKUP(E136, '[3]Sites Ref'!A$1:A$23, '[3]Sites Ref'!B$1:B$23)</f>
        <v>505 Front Street</v>
      </c>
      <c r="H136" s="13">
        <f>IF(ISBLANK(E136), "", LOOKUP(E136, '[3]Sites Ref'!$A$1:$A$18, '[3]Sites Ref'!$C$1:$C$18))</f>
        <v>6</v>
      </c>
      <c r="I136" s="13">
        <f>MONTH(F136)</f>
        <v>10</v>
      </c>
      <c r="J136" s="14">
        <v>9</v>
      </c>
      <c r="K136" s="15">
        <v>78.969097556509951</v>
      </c>
      <c r="L136" s="15">
        <v>12.602663058484538</v>
      </c>
      <c r="M136" s="15">
        <v>8.9052772559379925</v>
      </c>
      <c r="N136" s="15">
        <v>459.09576130420527</v>
      </c>
      <c r="O136" s="15">
        <v>4.1475683141822737</v>
      </c>
      <c r="P136" s="15">
        <v>3.0888097685104401</v>
      </c>
      <c r="Q136" s="17" t="s">
        <v>165</v>
      </c>
    </row>
    <row r="137" spans="1:17" x14ac:dyDescent="0.25">
      <c r="A137" t="str">
        <f>LEFT(B137,9)</f>
        <v>PLH161005</v>
      </c>
      <c r="B137" s="2" t="s">
        <v>208</v>
      </c>
      <c r="C137" s="10" t="str">
        <f>IF(RIGHT(B137, 1)="2", "yes", "no")</f>
        <v>no</v>
      </c>
      <c r="D137" s="10">
        <f>IF(C137="no", 0, 1)</f>
        <v>0</v>
      </c>
      <c r="E137" s="10" t="s">
        <v>135</v>
      </c>
      <c r="F137" s="12">
        <v>42648</v>
      </c>
      <c r="G137" s="1" t="str">
        <f>LOOKUP(E137, '[3]Sites Ref'!A$1:A$23, '[3]Sites Ref'!B$1:B$23)</f>
        <v>Lindsey Hale</v>
      </c>
      <c r="H137" s="13">
        <f>IF(ISBLANK(E137), "", LOOKUP(E137, '[3]Sites Ref'!$A$1:$A$18, '[3]Sites Ref'!$C$1:$C$18))</f>
        <v>7</v>
      </c>
      <c r="I137" s="13">
        <f>MONTH(F137)</f>
        <v>10</v>
      </c>
      <c r="J137" s="14">
        <v>9</v>
      </c>
      <c r="K137" s="15">
        <v>72.915801563451552</v>
      </c>
      <c r="L137" s="15">
        <v>12.450196494483988</v>
      </c>
      <c r="M137" s="15">
        <v>8.8482673114066319</v>
      </c>
      <c r="N137" s="15">
        <v>614.33678571541782</v>
      </c>
      <c r="O137" s="15">
        <v>9.8763350385644557</v>
      </c>
      <c r="P137" s="15">
        <v>12.312101131274355</v>
      </c>
      <c r="Q137" s="17" t="s">
        <v>165</v>
      </c>
    </row>
    <row r="138" spans="1:17" x14ac:dyDescent="0.25">
      <c r="A138" t="str">
        <f>LEFT(B138,9)</f>
        <v>PLT161005</v>
      </c>
      <c r="B138" s="2" t="s">
        <v>209</v>
      </c>
      <c r="C138" s="10" t="str">
        <f>IF(RIGHT(B138, 1)="2", "yes", "no")</f>
        <v>no</v>
      </c>
      <c r="D138" s="10">
        <f>IF(C138="no", 0, 1)</f>
        <v>0</v>
      </c>
      <c r="E138" s="10" t="s">
        <v>137</v>
      </c>
      <c r="F138" s="12">
        <v>42648</v>
      </c>
      <c r="G138" s="1" t="str">
        <f>LOOKUP(E138, '[3]Sites Ref'!A$1:A$23, '[3]Sites Ref'!B$1:B$23)</f>
        <v>Lahaina Town</v>
      </c>
      <c r="H138" s="13">
        <f>IF(ISBLANK(E138), "", LOOKUP(E138, '[3]Sites Ref'!$A$1:$A$18, '[3]Sites Ref'!$C$1:$C$18))</f>
        <v>8</v>
      </c>
      <c r="I138" s="13">
        <f>MONTH(F138)</f>
        <v>10</v>
      </c>
      <c r="J138" s="14">
        <v>9</v>
      </c>
      <c r="K138" s="15">
        <v>82.073351911924519</v>
      </c>
      <c r="L138" s="15">
        <v>12.271699053702857</v>
      </c>
      <c r="M138" s="15">
        <v>8.7873703252026765</v>
      </c>
      <c r="N138" s="15">
        <v>506.44101433999447</v>
      </c>
      <c r="O138" s="15">
        <v>16.636451256624166</v>
      </c>
      <c r="P138" s="15">
        <v>13.887634040016286</v>
      </c>
      <c r="Q138" s="16" t="s">
        <v>170</v>
      </c>
    </row>
    <row r="139" spans="1:17" ht="39" x14ac:dyDescent="0.25">
      <c r="A139" t="str">
        <f>LEFT(B139,9)</f>
        <v>PPU161005</v>
      </c>
      <c r="B139" s="2" t="s">
        <v>210</v>
      </c>
      <c r="C139" s="10" t="str">
        <f>IF(RIGHT(B139, 1)="2", "yes", "no")</f>
        <v>no</v>
      </c>
      <c r="D139" s="10">
        <f>IF(C139="no", 0, 1)</f>
        <v>0</v>
      </c>
      <c r="E139" s="10" t="s">
        <v>140</v>
      </c>
      <c r="F139" s="12">
        <v>42648</v>
      </c>
      <c r="G139" s="1" t="str">
        <f>LOOKUP(E139, '[3]Sites Ref'!A$1:A$23, '[3]Sites Ref'!B$1:B$23)</f>
        <v>Puamana</v>
      </c>
      <c r="H139" s="13">
        <f>IF(ISBLANK(E139), "", LOOKUP(E139, '[3]Sites Ref'!$A$1:$A$18, '[3]Sites Ref'!$C$1:$C$18))</f>
        <v>9</v>
      </c>
      <c r="I139" s="13">
        <f>MONTH(F139)</f>
        <v>10</v>
      </c>
      <c r="J139" s="14">
        <v>9</v>
      </c>
      <c r="K139" s="15">
        <v>75.599688141570397</v>
      </c>
      <c r="L139" s="15">
        <v>8.2108822759320912</v>
      </c>
      <c r="M139" s="15">
        <v>3.744581595292281</v>
      </c>
      <c r="N139" s="15">
        <v>148.4833360965518</v>
      </c>
      <c r="O139" s="15">
        <v>1.8803142609790631</v>
      </c>
      <c r="P139" s="15">
        <v>11.910892464956667</v>
      </c>
      <c r="Q139" s="17" t="s">
        <v>211</v>
      </c>
    </row>
    <row r="140" spans="1:17" ht="12.75" customHeight="1" x14ac:dyDescent="0.25">
      <c r="A140" t="str">
        <f>LEFT(B140,9)</f>
        <v>OSF161005</v>
      </c>
      <c r="B140" s="2" t="s">
        <v>212</v>
      </c>
      <c r="C140" s="10" t="str">
        <f>IF(RIGHT(B140, 1)="2", "yes", "no")</f>
        <v>no</v>
      </c>
      <c r="D140" s="10">
        <f>IF(C140="no", 0, 1)</f>
        <v>0</v>
      </c>
      <c r="E140" s="10" t="s">
        <v>143</v>
      </c>
      <c r="F140" s="12">
        <v>42648</v>
      </c>
      <c r="G140" s="1" t="str">
        <f>LOOKUP(E140, '[3]Sites Ref'!A$1:A$23, '[3]Sites Ref'!B$1:B$23)</f>
        <v>Olowalu shore front</v>
      </c>
      <c r="H140" s="13">
        <f>IF(ISBLANK(E140), "", LOOKUP(E140, '[3]Sites Ref'!$A$1:$A$18, '[3]Sites Ref'!$C$1:$C$18))</f>
        <v>10</v>
      </c>
      <c r="I140" s="13">
        <f>MONTH(F140)</f>
        <v>10</v>
      </c>
      <c r="J140" s="14">
        <v>9</v>
      </c>
      <c r="K140" s="15">
        <v>64.411438068930408</v>
      </c>
      <c r="L140" s="15">
        <v>8.9434655224713229</v>
      </c>
      <c r="M140" s="15">
        <v>4.5258769714834344</v>
      </c>
      <c r="N140" s="15">
        <v>95.746088271674992</v>
      </c>
      <c r="O140" s="15">
        <v>4.7967550501075591</v>
      </c>
      <c r="P140" s="15">
        <v>4.5516436136799854</v>
      </c>
      <c r="Q140" s="17" t="s">
        <v>170</v>
      </c>
    </row>
    <row r="141" spans="1:17" ht="12.75" customHeight="1" x14ac:dyDescent="0.25">
      <c r="A141" t="str">
        <f>LEFT(B141,9)</f>
        <v>OLP161005</v>
      </c>
      <c r="B141" s="2" t="s">
        <v>213</v>
      </c>
      <c r="C141" s="10" t="str">
        <f>IF(RIGHT(B141, 1)="2", "yes", "no")</f>
        <v>no</v>
      </c>
      <c r="D141" s="10">
        <f>IF(C141="no", 0, 1)</f>
        <v>0</v>
      </c>
      <c r="E141" s="10" t="s">
        <v>145</v>
      </c>
      <c r="F141" s="12">
        <v>42648</v>
      </c>
      <c r="G141" s="1" t="str">
        <f>LOOKUP(E141, '[3]Sites Ref'!A$1:A$23, '[3]Sites Ref'!B$1:B$23)</f>
        <v>Launiupoko</v>
      </c>
      <c r="H141" s="13">
        <f>IF(ISBLANK(E141), "", LOOKUP(E141, '[3]Sites Ref'!$A$1:$A$18, '[3]Sites Ref'!$C$1:$C$18))</f>
        <v>11</v>
      </c>
      <c r="I141" s="13">
        <f>MONTH(F141)</f>
        <v>10</v>
      </c>
      <c r="J141" s="14">
        <v>9</v>
      </c>
      <c r="K141" s="15">
        <v>64.152750205979189</v>
      </c>
      <c r="L141" s="15">
        <v>7.6902647403204565</v>
      </c>
      <c r="M141" s="15">
        <v>3.6487012340349918</v>
      </c>
      <c r="N141" s="15">
        <v>130.15614137302055</v>
      </c>
      <c r="O141" s="15">
        <v>2.0224004145023331</v>
      </c>
      <c r="P141" s="15">
        <v>11.804955345198627</v>
      </c>
      <c r="Q141" s="17" t="s">
        <v>170</v>
      </c>
    </row>
    <row r="142" spans="1:17" ht="12.75" customHeight="1" x14ac:dyDescent="0.25">
      <c r="A142" t="str">
        <f>LEFT(B142,9)</f>
        <v>OPM161006</v>
      </c>
      <c r="B142" s="2" t="s">
        <v>214</v>
      </c>
      <c r="C142" s="10" t="str">
        <f>IF(RIGHT(B142, 1)="2", "yes", "no")</f>
        <v>no</v>
      </c>
      <c r="D142" s="10">
        <f>IF(C142="no", 0, 1)</f>
        <v>0</v>
      </c>
      <c r="E142" s="10" t="s">
        <v>147</v>
      </c>
      <c r="F142" s="12">
        <v>42649</v>
      </c>
      <c r="G142" s="1" t="str">
        <f>LOOKUP(E142, '[3]Sites Ref'!A$1:A$23, '[3]Sites Ref'!B$1:B$23)</f>
        <v>Peter Martin Hale</v>
      </c>
      <c r="H142" s="13">
        <v>12</v>
      </c>
      <c r="I142" s="13">
        <f>MONTH(F142)</f>
        <v>10</v>
      </c>
      <c r="J142" s="14">
        <v>9</v>
      </c>
      <c r="K142" s="15">
        <v>66.131712357555983</v>
      </c>
      <c r="L142" s="15">
        <v>11.014779574869049</v>
      </c>
      <c r="M142" s="15">
        <v>5.3577038894182945</v>
      </c>
      <c r="N142" s="15">
        <v>184.4951562164174</v>
      </c>
      <c r="O142" s="15">
        <v>4.3276257673540046</v>
      </c>
      <c r="P142" s="18">
        <v>2.8476337724655378</v>
      </c>
      <c r="Q142" s="17"/>
    </row>
    <row r="143" spans="1:17" ht="12.75" customHeight="1" x14ac:dyDescent="0.25">
      <c r="A143" t="str">
        <f>LEFT(B143,9)</f>
        <v>OPM160922</v>
      </c>
      <c r="B143" s="2" t="s">
        <v>192</v>
      </c>
      <c r="C143" s="10" t="str">
        <f>IF(RIGHT(B143, 1)="2", "yes", "no")</f>
        <v>yes</v>
      </c>
      <c r="D143" s="10">
        <f>IF(C143="no", 0, 1)</f>
        <v>1</v>
      </c>
      <c r="E143" s="10" t="s">
        <v>147</v>
      </c>
      <c r="F143" s="12">
        <v>42635</v>
      </c>
      <c r="G143" s="1" t="str">
        <f>LOOKUP(E143, '[3]Sites Ref'!A$1:A$23, '[3]Sites Ref'!B$1:B$23)</f>
        <v>Peter Martin Hale</v>
      </c>
      <c r="H143" s="13">
        <v>12</v>
      </c>
      <c r="I143" s="13">
        <f>MONTH(F143)</f>
        <v>9</v>
      </c>
      <c r="J143" s="14">
        <v>9</v>
      </c>
      <c r="K143" s="15">
        <v>71.932787684236942</v>
      </c>
      <c r="L143" s="15">
        <v>14.309544835954117</v>
      </c>
      <c r="M143" s="15">
        <v>5.7075376399516466</v>
      </c>
      <c r="N143" s="15">
        <v>194.43169929060838</v>
      </c>
      <c r="O143" s="15">
        <v>3.7274342567815717</v>
      </c>
      <c r="P143" s="18">
        <v>2.4768538533123943</v>
      </c>
      <c r="Q143" s="17"/>
    </row>
    <row r="144" spans="1:17" ht="12.75" customHeight="1" x14ac:dyDescent="0.25">
      <c r="A144" t="str">
        <f>LEFT(B144,9)</f>
        <v>OCO161006</v>
      </c>
      <c r="B144" s="2" t="s">
        <v>215</v>
      </c>
      <c r="C144" s="10" t="str">
        <f>IF(RIGHT(B144, 1)="2", "yes", "no")</f>
        <v>no</v>
      </c>
      <c r="D144" s="10">
        <f>IF(C144="no", 0, 1)</f>
        <v>0</v>
      </c>
      <c r="E144" s="10" t="s">
        <v>149</v>
      </c>
      <c r="F144" s="12">
        <v>42649</v>
      </c>
      <c r="G144" s="1" t="str">
        <f>LOOKUP(E144, '[3]Sites Ref'!A$1:A$23, '[3]Sites Ref'!B$1:B$23)</f>
        <v>Camp Olowalu</v>
      </c>
      <c r="H144" s="13">
        <f>IF(ISBLANK(E144), "", LOOKUP(E144, '[3]Sites Ref'!$A$1:$A$18, '[3]Sites Ref'!$C$1:$C$18))</f>
        <v>13</v>
      </c>
      <c r="I144" s="13">
        <f>MONTH(F144)</f>
        <v>10</v>
      </c>
      <c r="J144" s="14">
        <v>9</v>
      </c>
      <c r="K144" s="15">
        <v>61.488265217581692</v>
      </c>
      <c r="L144" s="15">
        <v>12.189887726678171</v>
      </c>
      <c r="M144" s="15">
        <v>5.138733875195566</v>
      </c>
      <c r="N144" s="15">
        <v>330.12557851650985</v>
      </c>
      <c r="O144" s="15">
        <v>3.2289078388163053</v>
      </c>
      <c r="P144" s="15">
        <v>3.2680012795905307</v>
      </c>
      <c r="Q144" s="17" t="s">
        <v>170</v>
      </c>
    </row>
    <row r="145" spans="1:17" ht="12.75" customHeight="1" x14ac:dyDescent="0.25">
      <c r="A145" t="str">
        <f>LEFT(B145,9)</f>
        <v>OMM161006</v>
      </c>
      <c r="B145" s="2" t="s">
        <v>216</v>
      </c>
      <c r="C145" s="10" t="str">
        <f>IF(RIGHT(B145, 1)="2", "yes", "no")</f>
        <v>no</v>
      </c>
      <c r="D145" s="10">
        <f>IF(C145="no", 0, 1)</f>
        <v>0</v>
      </c>
      <c r="E145" s="10" t="s">
        <v>151</v>
      </c>
      <c r="F145" s="12">
        <v>42649</v>
      </c>
      <c r="G145" s="1" t="str">
        <f>LOOKUP(E145, '[3]Sites Ref'!A$1:A$23, '[3]Sites Ref'!B$1:B$23)</f>
        <v>Mile Marker 14</v>
      </c>
      <c r="H145" s="13">
        <f>IF(ISBLANK(E145), "", LOOKUP(E145, '[3]Sites Ref'!$A$1:$A$18, '[3]Sites Ref'!$C$1:$C$18))</f>
        <v>14</v>
      </c>
      <c r="I145" s="13">
        <f>MONTH(F145)</f>
        <v>10</v>
      </c>
      <c r="J145" s="14">
        <v>9</v>
      </c>
      <c r="K145" s="15">
        <v>59.981408415890868</v>
      </c>
      <c r="L145" s="15">
        <v>13.138155380827937</v>
      </c>
      <c r="M145" s="15">
        <v>5.3110593893471805</v>
      </c>
      <c r="N145" s="15">
        <v>250.58667092825758</v>
      </c>
      <c r="O145" s="15">
        <v>5.0686785508158865</v>
      </c>
      <c r="P145" s="15">
        <v>2.8690465945442907</v>
      </c>
      <c r="Q145" s="17" t="s">
        <v>170</v>
      </c>
    </row>
    <row r="146" spans="1:17" ht="12.75" customHeight="1" x14ac:dyDescent="0.25">
      <c r="A146" t="str">
        <f>LEFT(B146,9)</f>
        <v>OUB161006</v>
      </c>
      <c r="B146" s="2" t="s">
        <v>217</v>
      </c>
      <c r="C146" s="10" t="str">
        <f>IF(RIGHT(B146, 1)="2", "yes", "no")</f>
        <v>no</v>
      </c>
      <c r="D146" s="10">
        <f>IF(C146="no", 0, 1)</f>
        <v>0</v>
      </c>
      <c r="E146" s="10" t="s">
        <v>153</v>
      </c>
      <c r="F146" s="12">
        <v>42649</v>
      </c>
      <c r="G146" s="1" t="str">
        <f>LOOKUP(E146, '[3]Sites Ref'!A$1:A$23, '[3]Sites Ref'!B$1:B$23)</f>
        <v>Ukumehame Beach</v>
      </c>
      <c r="H146" s="13">
        <f>IF(ISBLANK(E146), "", LOOKUP(E146, '[3]Sites Ref'!$A$1:$A$18, '[3]Sites Ref'!$C$1:$C$18))</f>
        <v>15</v>
      </c>
      <c r="I146" s="13">
        <f>MONTH(F146)</f>
        <v>10</v>
      </c>
      <c r="J146" s="14">
        <v>9</v>
      </c>
      <c r="K146" s="15">
        <v>61.320118106663401</v>
      </c>
      <c r="L146" s="15">
        <v>12.662162205411583</v>
      </c>
      <c r="M146" s="15">
        <v>4.8070396524676475</v>
      </c>
      <c r="N146" s="15">
        <v>84.83172230827121</v>
      </c>
      <c r="O146" s="15">
        <v>2.9337116060653741</v>
      </c>
      <c r="P146" s="15">
        <v>2.650410411213866</v>
      </c>
      <c r="Q146" s="17" t="s">
        <v>170</v>
      </c>
    </row>
    <row r="147" spans="1:17" ht="12.75" customHeight="1" x14ac:dyDescent="0.25">
      <c r="A147" t="str">
        <f>LEFT(B147,9)</f>
        <v>OPB161006</v>
      </c>
      <c r="B147" s="2" t="s">
        <v>218</v>
      </c>
      <c r="C147" s="10" t="str">
        <f>IF(RIGHT(B147, 1)="2", "yes", "no")</f>
        <v>no</v>
      </c>
      <c r="D147" s="10">
        <f>IF(C147="no", 0, 1)</f>
        <v>0</v>
      </c>
      <c r="E147" s="10" t="s">
        <v>155</v>
      </c>
      <c r="F147" s="12">
        <v>42649</v>
      </c>
      <c r="G147" s="1" t="str">
        <f>LOOKUP(E147, '[3]Sites Ref'!A$1:A$23, '[3]Sites Ref'!B$1:B$23)</f>
        <v>Papalaua</v>
      </c>
      <c r="H147" s="13">
        <f>IF(ISBLANK(E147), "", LOOKUP(E147, '[3]Sites Ref'!$A$1:$A$18, '[3]Sites Ref'!$C$1:$C$18))</f>
        <v>16</v>
      </c>
      <c r="I147" s="13">
        <f>MONTH(F147)</f>
        <v>10</v>
      </c>
      <c r="J147" s="14">
        <v>9</v>
      </c>
      <c r="K147" s="15">
        <v>57.252251461755563</v>
      </c>
      <c r="L147" s="15">
        <v>10.654065996623842</v>
      </c>
      <c r="M147" s="15">
        <v>3.8456446787796938</v>
      </c>
      <c r="N147" s="15">
        <v>105.42187857540924</v>
      </c>
      <c r="O147" s="15">
        <v>3.4604102786085296</v>
      </c>
      <c r="P147" s="15">
        <v>3.1338893939393939</v>
      </c>
      <c r="Q147" s="17" t="s">
        <v>170</v>
      </c>
    </row>
    <row r="148" spans="1:17" ht="12.75" customHeight="1" x14ac:dyDescent="0.25">
      <c r="A148" t="str">
        <f>LEFT(B148,9)</f>
        <v>OPP161006</v>
      </c>
      <c r="B148" s="2" t="s">
        <v>219</v>
      </c>
      <c r="C148" s="10" t="str">
        <f>IF(RIGHT(B148, 1)="2", "yes", "no")</f>
        <v>no</v>
      </c>
      <c r="D148" s="10">
        <f>IF(C148="no", 0, 1)</f>
        <v>0</v>
      </c>
      <c r="E148" s="10" t="s">
        <v>157</v>
      </c>
      <c r="F148" s="12">
        <v>42649</v>
      </c>
      <c r="G148" s="1" t="str">
        <f>LOOKUP(E148, '[3]Sites Ref'!A$1:A$23, '[3]Sites Ref'!B$1:B$23)</f>
        <v>Papalaua Pali</v>
      </c>
      <c r="H148" s="13">
        <f>IF(ISBLANK(E148), "", LOOKUP(E148, '[3]Sites Ref'!$A$1:$A$18, '[3]Sites Ref'!$C$1:$C$18))</f>
        <v>17</v>
      </c>
      <c r="I148" s="13">
        <f>MONTH(F148)</f>
        <v>10</v>
      </c>
      <c r="J148" s="14">
        <v>9</v>
      </c>
      <c r="K148" s="15">
        <v>55.667788301179378</v>
      </c>
      <c r="L148" s="15">
        <v>12.383259954191063</v>
      </c>
      <c r="M148" s="15">
        <v>4.6360098188735632</v>
      </c>
      <c r="N148" s="15">
        <v>110.70212217715834</v>
      </c>
      <c r="O148" s="15">
        <v>2.5270512356367054</v>
      </c>
      <c r="P148" s="15">
        <v>7.0400389373582275</v>
      </c>
      <c r="Q148" s="17" t="s">
        <v>170</v>
      </c>
    </row>
    <row r="149" spans="1:17" ht="12.75" customHeight="1" x14ac:dyDescent="0.25">
      <c r="A149" t="str">
        <f>LEFT(B149,9)</f>
        <v>RPO161018</v>
      </c>
      <c r="B149" s="2" t="s">
        <v>220</v>
      </c>
      <c r="C149" s="10" t="str">
        <f>IF(RIGHT(B149, 1)="2", "yes", "no")</f>
        <v>no</v>
      </c>
      <c r="D149" s="10">
        <f>IF(C149="no", 0, 1)</f>
        <v>0</v>
      </c>
      <c r="E149" s="1" t="str">
        <f>LEFT(B149, 3)</f>
        <v>RPO</v>
      </c>
      <c r="F149" s="53">
        <f>DATE(MID(B149, 4, 2)+2000, MID(B149, 6, 2), MID(B149, 8, 2))</f>
        <v>42661</v>
      </c>
      <c r="G149" s="1" t="str">
        <f>LOOKUP(E149, '[3]Sites Ref'!A$1:A$23, '[3]Sites Ref'!B$1:B$23)</f>
        <v>Pohaku</v>
      </c>
      <c r="H149" s="13">
        <f>IF(ISBLANK(E149), "", LOOKUP(E149, '[3]Sites Ref'!$A$1:$A$18, '[3]Sites Ref'!$C$1:$C$18))</f>
        <v>1</v>
      </c>
      <c r="I149" s="54">
        <f>MONTH(F149)</f>
        <v>10</v>
      </c>
      <c r="J149" s="55">
        <v>10</v>
      </c>
      <c r="K149" s="56">
        <v>105.57432403177501</v>
      </c>
      <c r="L149" s="56">
        <v>12.873146370357313</v>
      </c>
      <c r="M149" s="56">
        <v>11.669704356502832</v>
      </c>
      <c r="N149" s="56">
        <v>399.05084977789136</v>
      </c>
      <c r="O149" s="56">
        <v>38.622680833154789</v>
      </c>
      <c r="P149" s="56">
        <v>10.936162657709138</v>
      </c>
    </row>
    <row r="150" spans="1:17" ht="12.75" customHeight="1" x14ac:dyDescent="0.25">
      <c r="A150" t="str">
        <f>LEFT(B150,9)</f>
        <v>RKS161018</v>
      </c>
      <c r="B150" s="2" t="s">
        <v>221</v>
      </c>
      <c r="C150" s="10" t="str">
        <f>IF(RIGHT(B150, 1)="2", "yes", "no")</f>
        <v>no</v>
      </c>
      <c r="D150" s="10">
        <f>IF(C150="no", 0, 1)</f>
        <v>0</v>
      </c>
      <c r="E150" s="1" t="str">
        <f>LEFT(B150, 3)</f>
        <v>RKS</v>
      </c>
      <c r="F150" s="53">
        <f>DATE(MID(B150, 4, 2)+2000, MID(B150, 6, 2), MID(B150, 8, 2))</f>
        <v>42661</v>
      </c>
      <c r="G150" s="1" t="str">
        <f>LOOKUP(E150, '[3]Sites Ref'!A$1:A$23, '[3]Sites Ref'!B$1:B$23)</f>
        <v>Kaanapali Shores</v>
      </c>
      <c r="H150" s="13">
        <f>IF(ISBLANK(E150), "", LOOKUP(E150, '[3]Sites Ref'!$A$1:$A$18, '[3]Sites Ref'!$C$1:$C$18))</f>
        <v>2</v>
      </c>
      <c r="I150" s="54">
        <f>MONTH(F150)</f>
        <v>10</v>
      </c>
      <c r="J150" s="55">
        <v>10</v>
      </c>
      <c r="K150" s="56">
        <v>73.603916410724324</v>
      </c>
      <c r="L150" s="56">
        <v>10.497251468752525</v>
      </c>
      <c r="M150" s="56">
        <v>8.1275325871840955</v>
      </c>
      <c r="N150" s="56">
        <v>368.36635390377415</v>
      </c>
      <c r="O150" s="56">
        <v>8.2098817146705052</v>
      </c>
      <c r="P150" s="56">
        <v>4.3538335294801609</v>
      </c>
    </row>
    <row r="151" spans="1:17" ht="12.75" customHeight="1" x14ac:dyDescent="0.25">
      <c r="A151" t="str">
        <f>LEFT(B151,9)</f>
        <v>RAB161018</v>
      </c>
      <c r="B151" s="2" t="s">
        <v>222</v>
      </c>
      <c r="C151" s="10" t="str">
        <f>IF(RIGHT(B151, 1)="2", "yes", "no")</f>
        <v>no</v>
      </c>
      <c r="D151" s="10">
        <f>IF(C151="no", 0, 1)</f>
        <v>0</v>
      </c>
      <c r="E151" s="1" t="str">
        <f>LEFT(B151, 3)</f>
        <v>RAB</v>
      </c>
      <c r="F151" s="53">
        <f>DATE(MID(B151, 4, 2)+2000, MID(B151, 6, 2), MID(B151, 8, 2))</f>
        <v>42661</v>
      </c>
      <c r="G151" s="1" t="str">
        <f>LOOKUP(E151, '[3]Sites Ref'!A$1:A$23, '[3]Sites Ref'!B$1:B$23)</f>
        <v>Airport Beach</v>
      </c>
      <c r="H151" s="13">
        <f>IF(ISBLANK(E151), "", LOOKUP(E151, '[3]Sites Ref'!$A$1:$A$18, '[3]Sites Ref'!$C$1:$C$18))</f>
        <v>3</v>
      </c>
      <c r="I151" s="54">
        <f>MONTH(F151)</f>
        <v>10</v>
      </c>
      <c r="J151" s="55">
        <v>10</v>
      </c>
      <c r="K151" s="56">
        <v>87.055442383846511</v>
      </c>
      <c r="L151" s="56">
        <v>9.439882692167016</v>
      </c>
      <c r="M151" s="56">
        <v>7.1038060208864806</v>
      </c>
      <c r="N151" s="56">
        <v>343.83118007730383</v>
      </c>
      <c r="O151" s="56">
        <v>24.670619371920054</v>
      </c>
      <c r="P151" s="56">
        <v>3.4875593658454993</v>
      </c>
    </row>
    <row r="152" spans="1:17" ht="12.75" customHeight="1" x14ac:dyDescent="0.25">
      <c r="A152" t="str">
        <f>LEFT(B152,9)</f>
        <v>RCB161018</v>
      </c>
      <c r="B152" s="2" t="s">
        <v>223</v>
      </c>
      <c r="C152" s="10" t="str">
        <f>IF(RIGHT(B152, 1)="2", "yes", "no")</f>
        <v>no</v>
      </c>
      <c r="D152" s="10">
        <f>IF(C152="no", 0, 1)</f>
        <v>0</v>
      </c>
      <c r="E152" s="1" t="str">
        <f>LEFT(B152, 3)</f>
        <v>RCB</v>
      </c>
      <c r="F152" s="53">
        <f>DATE(MID(B152, 4, 2)+2000, MID(B152, 6, 2), MID(B152, 8, 2))</f>
        <v>42661</v>
      </c>
      <c r="G152" s="1" t="str">
        <f>LOOKUP(E152, '[3]Sites Ref'!A$1:A$23, '[3]Sites Ref'!B$1:B$23)</f>
        <v>Canoe Beach</v>
      </c>
      <c r="H152" s="13">
        <f>IF(ISBLANK(E152), "", LOOKUP(E152, '[3]Sites Ref'!$A$1:$A$18, '[3]Sites Ref'!$C$1:$C$18))</f>
        <v>4</v>
      </c>
      <c r="I152" s="54">
        <f>MONTH(F152)</f>
        <v>10</v>
      </c>
      <c r="J152" s="55">
        <v>10</v>
      </c>
      <c r="K152" s="56">
        <v>84.948650872987656</v>
      </c>
      <c r="L152" s="56">
        <v>23.395876604810695</v>
      </c>
      <c r="M152" s="56">
        <v>6.5017665699839551</v>
      </c>
      <c r="N152" s="56">
        <v>270.97103096730478</v>
      </c>
      <c r="O152" s="56">
        <v>15.746934758654467</v>
      </c>
      <c r="P152" s="56">
        <v>12.037629948926204</v>
      </c>
    </row>
    <row r="153" spans="1:17" ht="12.75" customHeight="1" x14ac:dyDescent="0.25">
      <c r="A153" t="str">
        <f>LEFT(B153,9)</f>
        <v>RWA161018</v>
      </c>
      <c r="B153" s="2" t="s">
        <v>224</v>
      </c>
      <c r="C153" s="10" t="str">
        <f>IF(RIGHT(B153, 1)="2", "yes", "no")</f>
        <v>no</v>
      </c>
      <c r="D153" s="10">
        <f>IF(C153="no", 0, 1)</f>
        <v>0</v>
      </c>
      <c r="E153" s="1" t="str">
        <f>LEFT(B153, 3)</f>
        <v>RWA</v>
      </c>
      <c r="F153" s="53">
        <f>DATE(MID(B153, 4, 2)+2000, MID(B153, 6, 2), MID(B153, 8, 2))</f>
        <v>42661</v>
      </c>
      <c r="G153" s="1" t="str">
        <f>LOOKUP(E153, '[3]Sites Ref'!A$1:A$23, '[3]Sites Ref'!B$1:B$23)</f>
        <v>Wahikuli</v>
      </c>
      <c r="H153" s="13">
        <f>IF(ISBLANK(E153), "", LOOKUP(E153, '[3]Sites Ref'!$A$1:$A$18, '[3]Sites Ref'!$C$1:$C$18))</f>
        <v>5</v>
      </c>
      <c r="I153" s="54">
        <f>MONTH(F153)</f>
        <v>10</v>
      </c>
      <c r="J153" s="55">
        <v>10</v>
      </c>
      <c r="K153" s="56">
        <v>78.880108561825679</v>
      </c>
      <c r="L153" s="56">
        <v>20.539070000602251</v>
      </c>
      <c r="M153" s="56">
        <v>9.6248462215408068</v>
      </c>
      <c r="N153" s="56">
        <v>489.05456338436073</v>
      </c>
      <c r="O153" s="56">
        <v>12.568216629426709</v>
      </c>
      <c r="P153" s="56">
        <v>11.059916109656948</v>
      </c>
    </row>
    <row r="154" spans="1:17" ht="12.75" customHeight="1" x14ac:dyDescent="0.25">
      <c r="A154" t="str">
        <f>LEFT(B154,9)</f>
        <v>PFF161019</v>
      </c>
      <c r="B154" s="2" t="s">
        <v>225</v>
      </c>
      <c r="C154" s="10" t="str">
        <f>IF(RIGHT(B154, 1)="2", "yes", "no")</f>
        <v>no</v>
      </c>
      <c r="D154" s="10">
        <f>IF(C154="no", 0, 1)</f>
        <v>0</v>
      </c>
      <c r="E154" s="1" t="str">
        <f>LEFT(B154, 3)</f>
        <v>PFF</v>
      </c>
      <c r="F154" s="53">
        <f>DATE(MID(B154, 4, 2)+2000, MID(B154, 6, 2), MID(B154, 8, 2))</f>
        <v>42662</v>
      </c>
      <c r="G154" s="1" t="str">
        <f>LOOKUP(E154, '[3]Sites Ref'!A$1:A$23, '[3]Sites Ref'!B$1:B$23)</f>
        <v>505 Front Street</v>
      </c>
      <c r="H154" s="13">
        <f>IF(ISBLANK(E154), "", LOOKUP(E154, '[3]Sites Ref'!$A$1:$A$18, '[3]Sites Ref'!$C$1:$C$18))</f>
        <v>6</v>
      </c>
      <c r="I154" s="54">
        <f>MONTH(F154)</f>
        <v>10</v>
      </c>
      <c r="J154" s="55">
        <v>10</v>
      </c>
      <c r="K154" s="56">
        <v>66.810588681832485</v>
      </c>
      <c r="L154" s="56">
        <v>27.851475756747817</v>
      </c>
      <c r="M154" s="56">
        <v>12.491021107410806</v>
      </c>
      <c r="N154" s="56">
        <v>768.81765937023943</v>
      </c>
      <c r="O154" s="56">
        <v>3.5992092528542146</v>
      </c>
      <c r="P154" s="56">
        <v>3.1827934020934325</v>
      </c>
    </row>
    <row r="155" spans="1:17" ht="12.75" customHeight="1" x14ac:dyDescent="0.25">
      <c r="A155" t="str">
        <f>LEFT(B155,9)</f>
        <v>PLH161019</v>
      </c>
      <c r="B155" s="2" t="s">
        <v>226</v>
      </c>
      <c r="C155" s="10" t="str">
        <f>IF(RIGHT(B155, 1)="2", "yes", "no")</f>
        <v>no</v>
      </c>
      <c r="D155" s="10">
        <f>IF(C155="no", 0, 1)</f>
        <v>0</v>
      </c>
      <c r="E155" s="1" t="str">
        <f>LEFT(B155, 3)</f>
        <v>PLH</v>
      </c>
      <c r="F155" s="53">
        <f>DATE(MID(B155, 4, 2)+2000, MID(B155, 6, 2), MID(B155, 8, 2))</f>
        <v>42662</v>
      </c>
      <c r="G155" s="1" t="str">
        <f>LOOKUP(E155, '[3]Sites Ref'!A$1:A$23, '[3]Sites Ref'!B$1:B$23)</f>
        <v>Lindsey Hale</v>
      </c>
      <c r="H155" s="13">
        <f>IF(ISBLANK(E155), "", LOOKUP(E155, '[3]Sites Ref'!$A$1:$A$18, '[3]Sites Ref'!$C$1:$C$18))</f>
        <v>7</v>
      </c>
      <c r="I155" s="54">
        <f>MONTH(F155)</f>
        <v>10</v>
      </c>
      <c r="J155" s="55">
        <v>10</v>
      </c>
      <c r="K155" s="56">
        <v>81.40457302527463</v>
      </c>
      <c r="L155" s="56">
        <v>27.179473311387753</v>
      </c>
      <c r="M155" s="56">
        <v>12.195191377225942</v>
      </c>
      <c r="N155" s="56">
        <v>694.77733734200513</v>
      </c>
      <c r="O155" s="56">
        <v>9.2339311774968635</v>
      </c>
      <c r="P155" s="56">
        <v>11.22615208988535</v>
      </c>
    </row>
    <row r="156" spans="1:17" ht="12.75" customHeight="1" x14ac:dyDescent="0.25">
      <c r="A156" t="str">
        <f>LEFT(B156,9)</f>
        <v>PLT161019</v>
      </c>
      <c r="B156" s="2" t="s">
        <v>227</v>
      </c>
      <c r="C156" s="10" t="str">
        <f>IF(RIGHT(B156, 1)="2", "yes", "no")</f>
        <v>no</v>
      </c>
      <c r="D156" s="10">
        <f>IF(C156="no", 0, 1)</f>
        <v>0</v>
      </c>
      <c r="E156" s="1" t="str">
        <f>LEFT(B156, 3)</f>
        <v>PLT</v>
      </c>
      <c r="F156" s="53">
        <f>DATE(MID(B156, 4, 2)+2000, MID(B156, 6, 2), MID(B156, 8, 2))</f>
        <v>42662</v>
      </c>
      <c r="G156" s="1" t="str">
        <f>LOOKUP(E156, '[3]Sites Ref'!A$1:A$23, '[3]Sites Ref'!B$1:B$23)</f>
        <v>Lahaina Town</v>
      </c>
      <c r="H156" s="13">
        <f>IF(ISBLANK(E156), "", LOOKUP(E156, '[3]Sites Ref'!$A$1:$A$18, '[3]Sites Ref'!$C$1:$C$18))</f>
        <v>8</v>
      </c>
      <c r="I156" s="54">
        <f>MONTH(F156)</f>
        <v>10</v>
      </c>
      <c r="J156" s="55">
        <v>10</v>
      </c>
      <c r="K156" s="56">
        <v>77.934202169195174</v>
      </c>
      <c r="L156" s="56">
        <v>24.921417701149423</v>
      </c>
      <c r="M156" s="56">
        <v>11.632076890821427</v>
      </c>
      <c r="N156" s="56">
        <v>632.91143068082943</v>
      </c>
      <c r="O156" s="56">
        <v>9.3319263414036921</v>
      </c>
      <c r="P156" s="56">
        <v>9.7805147507139303</v>
      </c>
    </row>
    <row r="157" spans="1:17" ht="12.75" customHeight="1" x14ac:dyDescent="0.25">
      <c r="A157" t="str">
        <f>LEFT(B157,9)</f>
        <v>PPU161019</v>
      </c>
      <c r="B157" s="2" t="s">
        <v>228</v>
      </c>
      <c r="C157" s="10" t="str">
        <f>IF(RIGHT(B157, 1)="2", "yes", "no")</f>
        <v>no</v>
      </c>
      <c r="D157" s="10">
        <f>IF(C157="no", 0, 1)</f>
        <v>0</v>
      </c>
      <c r="E157" s="1" t="str">
        <f>LEFT(B157, 3)</f>
        <v>PPU</v>
      </c>
      <c r="F157" s="53">
        <f>DATE(MID(B157, 4, 2)+2000, MID(B157, 6, 2), MID(B157, 8, 2))</f>
        <v>42662</v>
      </c>
      <c r="G157" s="1" t="str">
        <f>LOOKUP(E157, '[3]Sites Ref'!A$1:A$23, '[3]Sites Ref'!B$1:B$23)</f>
        <v>Puamana</v>
      </c>
      <c r="H157" s="13">
        <f>IF(ISBLANK(E157), "", LOOKUP(E157, '[3]Sites Ref'!$A$1:$A$18, '[3]Sites Ref'!$C$1:$C$18))</f>
        <v>9</v>
      </c>
      <c r="I157" s="54">
        <f>MONTH(F157)</f>
        <v>10</v>
      </c>
      <c r="J157" s="55">
        <v>10</v>
      </c>
      <c r="K157" s="56">
        <v>95.611595662640667</v>
      </c>
      <c r="L157" s="56">
        <v>15.787280197392677</v>
      </c>
      <c r="M157" s="56">
        <v>5.0836003634398601</v>
      </c>
      <c r="N157" s="56">
        <v>153.69911151318868</v>
      </c>
      <c r="O157" s="56" t="s">
        <v>229</v>
      </c>
      <c r="P157" s="56">
        <v>3.3096252981195451</v>
      </c>
    </row>
    <row r="158" spans="1:17" ht="12.75" customHeight="1" x14ac:dyDescent="0.25">
      <c r="A158" t="str">
        <f>LEFT(B158,9)</f>
        <v>OSF161019</v>
      </c>
      <c r="B158" s="2" t="s">
        <v>230</v>
      </c>
      <c r="C158" s="10" t="str">
        <f>IF(RIGHT(B158, 1)="2", "yes", "no")</f>
        <v>no</v>
      </c>
      <c r="D158" s="10">
        <f>IF(C158="no", 0, 1)</f>
        <v>0</v>
      </c>
      <c r="E158" s="1" t="str">
        <f>LEFT(B158, 3)</f>
        <v>OSF</v>
      </c>
      <c r="F158" s="53">
        <f>DATE(MID(B158, 4, 2)+2000, MID(B158, 6, 2), MID(B158, 8, 2))</f>
        <v>42662</v>
      </c>
      <c r="G158" s="1" t="str">
        <f>LOOKUP(E158, '[3]Sites Ref'!A$1:A$23, '[3]Sites Ref'!B$1:B$23)</f>
        <v>Olowalu shore front</v>
      </c>
      <c r="H158" s="13">
        <f>IF(ISBLANK(E158), "", LOOKUP(E158, '[3]Sites Ref'!$A$1:$A$18, '[3]Sites Ref'!$C$1:$C$18))</f>
        <v>10</v>
      </c>
      <c r="I158" s="54">
        <f>MONTH(F158)</f>
        <v>10</v>
      </c>
      <c r="J158" s="55">
        <v>10</v>
      </c>
      <c r="K158" s="56">
        <v>72.836135247874893</v>
      </c>
      <c r="L158" s="56">
        <v>18.921168378597919</v>
      </c>
      <c r="M158" s="56">
        <v>7.005196110824861</v>
      </c>
      <c r="N158" s="56">
        <v>65.372485737895744</v>
      </c>
      <c r="O158" s="56">
        <v>3.1717053503106749</v>
      </c>
      <c r="P158" s="56">
        <v>12.057947679843009</v>
      </c>
    </row>
    <row r="159" spans="1:17" ht="12.75" customHeight="1" x14ac:dyDescent="0.25">
      <c r="A159" t="str">
        <f>LEFT(B159,9)</f>
        <v>OLP161019</v>
      </c>
      <c r="B159" s="2" t="s">
        <v>231</v>
      </c>
      <c r="C159" s="10" t="str">
        <f>IF(RIGHT(B159, 1)="2", "yes", "no")</f>
        <v>no</v>
      </c>
      <c r="D159" s="10">
        <f>IF(C159="no", 0, 1)</f>
        <v>0</v>
      </c>
      <c r="E159" s="1" t="str">
        <f>LEFT(B159, 3)</f>
        <v>OLP</v>
      </c>
      <c r="F159" s="53">
        <f>DATE(MID(B159, 4, 2)+2000, MID(B159, 6, 2), MID(B159, 8, 2))</f>
        <v>42662</v>
      </c>
      <c r="G159" s="1" t="str">
        <f>LOOKUP(E159, '[3]Sites Ref'!A$1:A$23, '[3]Sites Ref'!B$1:B$23)</f>
        <v>Launiupoko</v>
      </c>
      <c r="H159" s="13">
        <f>IF(ISBLANK(E159), "", LOOKUP(E159, '[3]Sites Ref'!$A$1:$A$18, '[3]Sites Ref'!$C$1:$C$18))</f>
        <v>11</v>
      </c>
      <c r="I159" s="54">
        <f>MONTH(F159)</f>
        <v>10</v>
      </c>
      <c r="J159" s="55">
        <v>10</v>
      </c>
      <c r="K159" s="56">
        <v>67.891624559124494</v>
      </c>
      <c r="L159" s="56">
        <v>9.5417977549704389</v>
      </c>
      <c r="M159" s="56">
        <v>5.5714599184815619</v>
      </c>
      <c r="N159" s="56">
        <v>95.063151786130646</v>
      </c>
      <c r="O159" s="56">
        <v>1.6491054911083241</v>
      </c>
      <c r="P159" s="56">
        <v>25.59263491451307</v>
      </c>
    </row>
    <row r="160" spans="1:17" ht="12.75" customHeight="1" x14ac:dyDescent="0.25">
      <c r="A160" t="str">
        <f>LEFT(B160,9)</f>
        <v>OPM161020</v>
      </c>
      <c r="B160" s="2" t="s">
        <v>232</v>
      </c>
      <c r="C160" s="10" t="str">
        <f>IF(RIGHT(B160, 1)="2", "yes", "no")</f>
        <v>no</v>
      </c>
      <c r="D160" s="10">
        <f>IF(C160="no", 0, 1)</f>
        <v>0</v>
      </c>
      <c r="E160" s="1" t="str">
        <f>LEFT(B160, 3)</f>
        <v>OPM</v>
      </c>
      <c r="F160" s="53">
        <f>DATE(MID(B160, 4, 2)+2000, MID(B160, 6, 2), MID(B160, 8, 2))</f>
        <v>42663</v>
      </c>
      <c r="G160" s="1" t="str">
        <f>LOOKUP(E160, '[3]Sites Ref'!A$1:A$23, '[3]Sites Ref'!B$1:B$23)</f>
        <v>Peter Martin Hale</v>
      </c>
      <c r="H160" s="13">
        <f>IF(ISBLANK(E160), "", LOOKUP(E160, '[3]Sites Ref'!$A$1:$A$18, '[3]Sites Ref'!$C$1:$C$18))</f>
        <v>12</v>
      </c>
      <c r="I160" s="54">
        <f>MONTH(F160)</f>
        <v>10</v>
      </c>
      <c r="J160" s="55">
        <v>10</v>
      </c>
      <c r="K160" s="56">
        <v>92.694027243812798</v>
      </c>
      <c r="L160" s="56">
        <v>18.443441521706877</v>
      </c>
      <c r="M160" s="56">
        <v>6.0035270244094514</v>
      </c>
      <c r="N160" s="56">
        <v>127.79742167613021</v>
      </c>
      <c r="O160" s="56">
        <v>3.2011038994827232</v>
      </c>
      <c r="P160" s="56">
        <v>5.6867998153856654</v>
      </c>
    </row>
    <row r="161" spans="1:16" ht="12.75" customHeight="1" x14ac:dyDescent="0.25">
      <c r="A161" t="str">
        <f>LEFT(B161,9)</f>
        <v>OCO161020</v>
      </c>
      <c r="B161" s="2" t="s">
        <v>233</v>
      </c>
      <c r="C161" s="10" t="str">
        <f>IF(RIGHT(B161, 1)="2", "yes", "no")</f>
        <v>no</v>
      </c>
      <c r="D161" s="10">
        <f>IF(C161="no", 0, 1)</f>
        <v>0</v>
      </c>
      <c r="E161" s="1" t="str">
        <f>LEFT(B161, 3)</f>
        <v>OCO</v>
      </c>
      <c r="F161" s="53">
        <f>DATE(MID(B161, 4, 2)+2000, MID(B161, 6, 2), MID(B161, 8, 2))</f>
        <v>42663</v>
      </c>
      <c r="G161" s="1" t="str">
        <f>LOOKUP(E161, '[3]Sites Ref'!A$1:A$23, '[3]Sites Ref'!B$1:B$23)</f>
        <v>Camp Olowalu</v>
      </c>
      <c r="H161" s="13">
        <f>IF(ISBLANK(E161), "", LOOKUP(E161, '[3]Sites Ref'!$A$1:$A$18, '[3]Sites Ref'!$C$1:$C$18))</f>
        <v>13</v>
      </c>
      <c r="I161" s="54">
        <f>MONTH(F161)</f>
        <v>10</v>
      </c>
      <c r="J161" s="55">
        <v>10</v>
      </c>
      <c r="K161" s="56">
        <v>61.116723578141041</v>
      </c>
      <c r="L161" s="56">
        <v>13.010094735999409</v>
      </c>
      <c r="M161" s="56">
        <v>5.0304029119592482</v>
      </c>
      <c r="N161" s="56">
        <v>191.77521671730585</v>
      </c>
      <c r="O161" s="56">
        <v>1.5045626243457517</v>
      </c>
      <c r="P161" s="56">
        <v>3.3145508086448308</v>
      </c>
    </row>
    <row r="162" spans="1:16" ht="12.75" customHeight="1" x14ac:dyDescent="0.25">
      <c r="A162" t="str">
        <f>LEFT(B162,9)</f>
        <v>OMM161020</v>
      </c>
      <c r="B162" s="2" t="s">
        <v>234</v>
      </c>
      <c r="C162" s="10" t="str">
        <f>IF(RIGHT(B162, 1)="2", "yes", "no")</f>
        <v>no</v>
      </c>
      <c r="D162" s="10">
        <f>IF(C162="no", 0, 1)</f>
        <v>0</v>
      </c>
      <c r="E162" s="1" t="str">
        <f>LEFT(B162, 3)</f>
        <v>OMM</v>
      </c>
      <c r="F162" s="53">
        <f>DATE(MID(B162, 4, 2)+2000, MID(B162, 6, 2), MID(B162, 8, 2))</f>
        <v>42663</v>
      </c>
      <c r="G162" s="1" t="str">
        <f>LOOKUP(E162, '[3]Sites Ref'!A$1:A$23, '[3]Sites Ref'!B$1:B$23)</f>
        <v>Mile Marker 14</v>
      </c>
      <c r="H162" s="13">
        <f>IF(ISBLANK(E162), "", LOOKUP(E162, '[3]Sites Ref'!$A$1:$A$18, '[3]Sites Ref'!$C$1:$C$18))</f>
        <v>14</v>
      </c>
      <c r="I162" s="54">
        <f>MONTH(F162)</f>
        <v>10</v>
      </c>
      <c r="J162" s="55">
        <v>10</v>
      </c>
      <c r="K162" s="56">
        <v>83.492937788225106</v>
      </c>
      <c r="L162" s="56">
        <v>12.003683490815614</v>
      </c>
      <c r="M162" s="56">
        <v>6.1086244285540738</v>
      </c>
      <c r="N162" s="56">
        <v>291.77934294671627</v>
      </c>
      <c r="O162" s="56">
        <v>4.9490926356707794</v>
      </c>
      <c r="P162" s="56">
        <v>7.4833797794837063</v>
      </c>
    </row>
    <row r="163" spans="1:16" x14ac:dyDescent="0.25">
      <c r="A163" t="str">
        <f>LEFT(B163,9)</f>
        <v>OUB161020</v>
      </c>
      <c r="B163" s="2" t="s">
        <v>235</v>
      </c>
      <c r="C163" s="10" t="str">
        <f>IF(RIGHT(B163, 1)="2", "yes", "no")</f>
        <v>no</v>
      </c>
      <c r="D163" s="10">
        <f>IF(C163="no", 0, 1)</f>
        <v>0</v>
      </c>
      <c r="E163" s="1" t="str">
        <f>LEFT(B163, 3)</f>
        <v>OUB</v>
      </c>
      <c r="F163" s="53">
        <f>DATE(MID(B163, 4, 2)+2000, MID(B163, 6, 2), MID(B163, 8, 2))</f>
        <v>42663</v>
      </c>
      <c r="G163" s="1" t="str">
        <f>LOOKUP(E163, '[3]Sites Ref'!A$1:A$23, '[3]Sites Ref'!B$1:B$23)</f>
        <v>Ukumehame Beach</v>
      </c>
      <c r="H163" s="13">
        <f>IF(ISBLANK(E163), "", LOOKUP(E163, '[3]Sites Ref'!$A$1:$A$18, '[3]Sites Ref'!$C$1:$C$18))</f>
        <v>15</v>
      </c>
      <c r="I163" s="54">
        <f>MONTH(F163)</f>
        <v>10</v>
      </c>
      <c r="J163" s="55">
        <v>10</v>
      </c>
      <c r="K163" s="56">
        <v>63.966727254638165</v>
      </c>
      <c r="L163" s="56">
        <v>8.4430259841210376</v>
      </c>
      <c r="M163" s="56">
        <v>5.017427923793246</v>
      </c>
      <c r="N163" s="56">
        <v>76.615185643189704</v>
      </c>
      <c r="O163" s="56">
        <v>0.68997782437023836</v>
      </c>
      <c r="P163" s="56">
        <v>6.8486046105374827</v>
      </c>
    </row>
    <row r="164" spans="1:16" ht="15" customHeight="1" x14ac:dyDescent="0.25">
      <c r="A164" t="str">
        <f>LEFT(B164,9)</f>
        <v>OPB161020</v>
      </c>
      <c r="B164" s="2" t="s">
        <v>236</v>
      </c>
      <c r="C164" s="10" t="str">
        <f>IF(RIGHT(B164, 1)="2", "yes", "no")</f>
        <v>no</v>
      </c>
      <c r="D164" s="10">
        <f>IF(C164="no", 0, 1)</f>
        <v>0</v>
      </c>
      <c r="E164" s="1" t="str">
        <f>LEFT(B164, 3)</f>
        <v>OPB</v>
      </c>
      <c r="F164" s="53">
        <f>DATE(MID(B164, 4, 2)+2000, MID(B164, 6, 2), MID(B164, 8, 2))</f>
        <v>42663</v>
      </c>
      <c r="G164" s="1" t="str">
        <f>LOOKUP(E164, '[3]Sites Ref'!A$1:A$23, '[3]Sites Ref'!B$1:B$23)</f>
        <v>Papalaua</v>
      </c>
      <c r="H164" s="13">
        <f>IF(ISBLANK(E164), "", LOOKUP(E164, '[3]Sites Ref'!$A$1:$A$18, '[3]Sites Ref'!$C$1:$C$18))</f>
        <v>16</v>
      </c>
      <c r="I164" s="54">
        <f>MONTH(F164)</f>
        <v>10</v>
      </c>
      <c r="J164" s="55">
        <v>10</v>
      </c>
      <c r="K164" s="56">
        <v>68.112745534025137</v>
      </c>
      <c r="L164" s="56">
        <v>11.9527259594139</v>
      </c>
      <c r="M164" s="56">
        <v>6.3395792179089216</v>
      </c>
      <c r="N164" s="56">
        <v>67.794945938483949</v>
      </c>
      <c r="O164" s="56">
        <v>4.8008749502617016</v>
      </c>
      <c r="P164" s="56">
        <v>3.181562024462111</v>
      </c>
    </row>
    <row r="165" spans="1:16" ht="15" customHeight="1" x14ac:dyDescent="0.25">
      <c r="A165" t="str">
        <f>LEFT(B165,9)</f>
        <v>OPP161020</v>
      </c>
      <c r="B165" s="2" t="s">
        <v>237</v>
      </c>
      <c r="C165" s="10" t="str">
        <f>IF(RIGHT(B165, 1)="2", "yes", "no")</f>
        <v>no</v>
      </c>
      <c r="D165" s="10">
        <f>IF(C165="no", 0, 1)</f>
        <v>0</v>
      </c>
      <c r="E165" s="1" t="str">
        <f>LEFT(B165, 3)</f>
        <v>OPP</v>
      </c>
      <c r="F165" s="53">
        <f>DATE(MID(B165, 4, 2)+2000, MID(B165, 6, 2), MID(B165, 8, 2))</f>
        <v>42663</v>
      </c>
      <c r="G165" s="1" t="str">
        <f>LOOKUP(E165, '[3]Sites Ref'!A$1:A$23, '[3]Sites Ref'!B$1:B$23)</f>
        <v>Papalaua Pali</v>
      </c>
      <c r="H165" s="13">
        <f>IF(ISBLANK(E165), "", LOOKUP(E165, '[3]Sites Ref'!$A$1:$A$18, '[3]Sites Ref'!$C$1:$C$18))</f>
        <v>17</v>
      </c>
      <c r="I165" s="54">
        <f>MONTH(F165)</f>
        <v>10</v>
      </c>
      <c r="J165" s="55">
        <v>10</v>
      </c>
      <c r="K165" s="56">
        <v>64.654659176551249</v>
      </c>
      <c r="L165" s="56">
        <v>9.36026154935184</v>
      </c>
      <c r="M165" s="56">
        <v>5.4014875735069268</v>
      </c>
      <c r="N165" s="56">
        <v>185.87435212612945</v>
      </c>
      <c r="O165" s="56">
        <v>2.3693699458235149</v>
      </c>
      <c r="P165" s="56">
        <v>3.1827934020934325</v>
      </c>
    </row>
    <row r="166" spans="1:16" ht="15" customHeight="1" x14ac:dyDescent="0.25">
      <c r="A166" t="str">
        <f>LEFT(B166,9)</f>
        <v>RPO161101</v>
      </c>
      <c r="B166" s="2" t="s">
        <v>238</v>
      </c>
      <c r="C166" s="10" t="str">
        <f>IF(RIGHT(B166, 1)="2", "yes", "no")</f>
        <v>no</v>
      </c>
      <c r="D166" s="10">
        <f>IF(C166="no", 0, 1)</f>
        <v>0</v>
      </c>
      <c r="E166" s="1" t="str">
        <f>LEFT(B166, 3)</f>
        <v>RPO</v>
      </c>
      <c r="F166" s="53">
        <f>DATE(MID(B166, 4, 2)+2000, MID(B166, 6, 2), MID(B166, 8, 2))</f>
        <v>42675</v>
      </c>
      <c r="G166" s="1" t="str">
        <f>LOOKUP(E166, '[3]Sites Ref'!A$1:A$23, '[3]Sites Ref'!B$1:B$23)</f>
        <v>Pohaku</v>
      </c>
      <c r="H166" s="13">
        <f>IF(ISBLANK(E166), "", LOOKUP(E166, '[3]Sites Ref'!$A$1:$A$18, '[3]Sites Ref'!$C$1:$C$18))</f>
        <v>1</v>
      </c>
      <c r="I166" s="54">
        <f>MONTH(F166)</f>
        <v>11</v>
      </c>
      <c r="J166" s="55">
        <v>11</v>
      </c>
      <c r="K166" s="56">
        <v>154.28236100294347</v>
      </c>
      <c r="L166" s="56">
        <v>18.698229178715437</v>
      </c>
      <c r="M166" s="56">
        <v>15.276751066651585</v>
      </c>
      <c r="N166" s="56">
        <v>800.68232816259194</v>
      </c>
      <c r="O166" s="56">
        <v>83.677182378868096</v>
      </c>
      <c r="P166" s="56">
        <v>7.1638372841557816</v>
      </c>
    </row>
    <row r="167" spans="1:16" ht="15" customHeight="1" x14ac:dyDescent="0.25">
      <c r="A167" t="str">
        <f>LEFT(B167,9)</f>
        <v>RKS161101</v>
      </c>
      <c r="B167" s="2" t="s">
        <v>239</v>
      </c>
      <c r="C167" s="10" t="str">
        <f>IF(RIGHT(B167, 1)="2", "yes", "no")</f>
        <v>no</v>
      </c>
      <c r="D167" s="10">
        <f>IF(C167="no", 0, 1)</f>
        <v>0</v>
      </c>
      <c r="E167" s="1" t="str">
        <f>LEFT(B167, 3)</f>
        <v>RKS</v>
      </c>
      <c r="F167" s="53">
        <f>DATE(MID(B167, 4, 2)+2000, MID(B167, 6, 2), MID(B167, 8, 2))</f>
        <v>42675</v>
      </c>
      <c r="G167" s="1" t="str">
        <f>LOOKUP(E167, '[3]Sites Ref'!A$1:A$23, '[3]Sites Ref'!B$1:B$23)</f>
        <v>Kaanapali Shores</v>
      </c>
      <c r="H167" s="13">
        <f>IF(ISBLANK(E167), "", LOOKUP(E167, '[3]Sites Ref'!$A$1:$A$18, '[3]Sites Ref'!$C$1:$C$18))</f>
        <v>2</v>
      </c>
      <c r="I167" s="54">
        <f>MONTH(F167)</f>
        <v>11</v>
      </c>
      <c r="J167" s="55">
        <v>11</v>
      </c>
      <c r="K167" s="56">
        <v>110.7952359391512</v>
      </c>
      <c r="L167" s="56">
        <v>31.542711937659281</v>
      </c>
      <c r="M167" s="56">
        <v>9.1733166333639122</v>
      </c>
      <c r="N167" s="56">
        <v>500.48360638200762</v>
      </c>
      <c r="O167" s="56">
        <v>4.12838313795109</v>
      </c>
      <c r="P167" s="56">
        <v>10.946629367575373</v>
      </c>
    </row>
    <row r="168" spans="1:16" ht="15" customHeight="1" x14ac:dyDescent="0.25">
      <c r="A168" t="str">
        <f>LEFT(B168,9)</f>
        <v>RAB161101</v>
      </c>
      <c r="B168" s="2" t="s">
        <v>240</v>
      </c>
      <c r="C168" s="10" t="str">
        <f>IF(RIGHT(B168, 1)="2", "yes", "no")</f>
        <v>no</v>
      </c>
      <c r="D168" s="10">
        <f>IF(C168="no", 0, 1)</f>
        <v>0</v>
      </c>
      <c r="E168" s="1" t="str">
        <f>LEFT(B168, 3)</f>
        <v>RAB</v>
      </c>
      <c r="F168" s="53">
        <f>DATE(MID(B168, 4, 2)+2000, MID(B168, 6, 2), MID(B168, 8, 2))</f>
        <v>42675</v>
      </c>
      <c r="G168" s="1" t="str">
        <f>LOOKUP(E168, '[3]Sites Ref'!A$1:A$23, '[3]Sites Ref'!B$1:B$23)</f>
        <v>Airport Beach</v>
      </c>
      <c r="H168" s="13">
        <f>IF(ISBLANK(E168), "", LOOKUP(E168, '[3]Sites Ref'!$A$1:$A$18, '[3]Sites Ref'!$C$1:$C$18))</f>
        <v>3</v>
      </c>
      <c r="I168" s="54">
        <f>MONTH(F168)</f>
        <v>11</v>
      </c>
      <c r="J168" s="55">
        <v>11</v>
      </c>
      <c r="K168" s="56">
        <v>84.641538407847875</v>
      </c>
      <c r="L168" s="56">
        <v>20.704681977657813</v>
      </c>
      <c r="M168" s="56">
        <v>8.3416198919231395</v>
      </c>
      <c r="N168" s="56">
        <v>421.28779213200869</v>
      </c>
      <c r="O168" s="56">
        <v>15.5056216675339</v>
      </c>
      <c r="P168" s="56">
        <v>7.1595274624461567</v>
      </c>
    </row>
    <row r="169" spans="1:16" ht="15" customHeight="1" x14ac:dyDescent="0.25">
      <c r="A169" t="str">
        <f>LEFT(B169,9)</f>
        <v>RCB161101</v>
      </c>
      <c r="B169" s="2" t="s">
        <v>241</v>
      </c>
      <c r="C169" s="10" t="str">
        <f>IF(RIGHT(B169, 1)="2", "yes", "no")</f>
        <v>no</v>
      </c>
      <c r="D169" s="10">
        <f>IF(C169="no", 0, 1)</f>
        <v>0</v>
      </c>
      <c r="E169" s="1" t="str">
        <f>LEFT(B169, 3)</f>
        <v>RCB</v>
      </c>
      <c r="F169" s="53">
        <f>DATE(MID(B169, 4, 2)+2000, MID(B169, 6, 2), MID(B169, 8, 2))</f>
        <v>42675</v>
      </c>
      <c r="G169" s="1" t="str">
        <f>LOOKUP(E169, '[3]Sites Ref'!A$1:A$23, '[3]Sites Ref'!B$1:B$23)</f>
        <v>Canoe Beach</v>
      </c>
      <c r="H169" s="13">
        <f>IF(ISBLANK(E169), "", LOOKUP(E169, '[3]Sites Ref'!$A$1:$A$18, '[3]Sites Ref'!$C$1:$C$18))</f>
        <v>4</v>
      </c>
      <c r="I169" s="54">
        <f>MONTH(F169)</f>
        <v>11</v>
      </c>
      <c r="J169" s="55">
        <v>11</v>
      </c>
      <c r="K169" s="56">
        <v>96.422372570609681</v>
      </c>
      <c r="L169" s="56">
        <v>21.81937797707025</v>
      </c>
      <c r="M169" s="56">
        <v>6.9442136664446474</v>
      </c>
      <c r="N169" s="56">
        <v>381.22402727612683</v>
      </c>
      <c r="O169" s="56">
        <v>28.692095910746531</v>
      </c>
      <c r="P169" s="56">
        <v>3.1821777132777718</v>
      </c>
    </row>
    <row r="170" spans="1:16" ht="15" customHeight="1" x14ac:dyDescent="0.25">
      <c r="A170" t="str">
        <f>LEFT(B170,9)</f>
        <v>RWA161101</v>
      </c>
      <c r="B170" s="2" t="s">
        <v>242</v>
      </c>
      <c r="C170" s="10" t="str">
        <f>IF(RIGHT(B170, 1)="2", "yes", "no")</f>
        <v>no</v>
      </c>
      <c r="D170" s="10">
        <f>IF(C170="no", 0, 1)</f>
        <v>0</v>
      </c>
      <c r="E170" s="1" t="str">
        <f>LEFT(B170, 3)</f>
        <v>RWA</v>
      </c>
      <c r="F170" s="53">
        <f>DATE(MID(B170, 4, 2)+2000, MID(B170, 6, 2), MID(B170, 8, 2))</f>
        <v>42675</v>
      </c>
      <c r="G170" s="1" t="str">
        <f>LOOKUP(E170, '[3]Sites Ref'!A$1:A$23, '[3]Sites Ref'!B$1:B$23)</f>
        <v>Wahikuli</v>
      </c>
      <c r="H170" s="13">
        <f>IF(ISBLANK(E170), "", LOOKUP(E170, '[3]Sites Ref'!$A$1:$A$18, '[3]Sites Ref'!$C$1:$C$18))</f>
        <v>5</v>
      </c>
      <c r="I170" s="54">
        <f>MONTH(F170)</f>
        <v>11</v>
      </c>
      <c r="J170" s="55">
        <v>11</v>
      </c>
      <c r="K170" s="56">
        <v>79.03980704369836</v>
      </c>
      <c r="L170" s="56">
        <v>21.096418000308471</v>
      </c>
      <c r="M170" s="56">
        <v>7.8693303226806401</v>
      </c>
      <c r="N170" s="56">
        <v>448.86656980024361</v>
      </c>
      <c r="O170" s="56">
        <v>14.069992516298861</v>
      </c>
      <c r="P170" s="56">
        <v>3.1380132827894514</v>
      </c>
    </row>
    <row r="171" spans="1:16" ht="15" customHeight="1" x14ac:dyDescent="0.25">
      <c r="A171" t="str">
        <f>LEFT(B171,9)</f>
        <v>PFF161102</v>
      </c>
      <c r="B171" s="2" t="s">
        <v>243</v>
      </c>
      <c r="C171" s="10" t="str">
        <f>IF(RIGHT(B171, 1)="2", "yes", "no")</f>
        <v>no</v>
      </c>
      <c r="D171" s="10">
        <f>IF(C171="no", 0, 1)</f>
        <v>0</v>
      </c>
      <c r="E171" s="1" t="str">
        <f>LEFT(B171, 3)</f>
        <v>PFF</v>
      </c>
      <c r="F171" s="53">
        <f>DATE(MID(B171, 4, 2)+2000, MID(B171, 6, 2), MID(B171, 8, 2))</f>
        <v>42676</v>
      </c>
      <c r="G171" s="1" t="str">
        <f>LOOKUP(E171, '[3]Sites Ref'!A$1:A$23, '[3]Sites Ref'!B$1:B$23)</f>
        <v>505 Front Street</v>
      </c>
      <c r="H171" s="13">
        <f>IF(ISBLANK(E171), "", LOOKUP(E171, '[3]Sites Ref'!$A$1:$A$18, '[3]Sites Ref'!$C$1:$C$18))</f>
        <v>6</v>
      </c>
      <c r="I171" s="54">
        <f>MONTH(F171)</f>
        <v>11</v>
      </c>
      <c r="J171" s="55">
        <v>11</v>
      </c>
      <c r="K171" s="56">
        <v>73.984735867497648</v>
      </c>
      <c r="L171" s="56">
        <v>25.032887301090664</v>
      </c>
      <c r="M171" s="56">
        <v>14.661736627583057</v>
      </c>
      <c r="N171" s="56">
        <v>1383.1287204937607</v>
      </c>
      <c r="O171" s="56">
        <v>4.8535473508616223</v>
      </c>
      <c r="P171" s="56">
        <v>3.1827934020934325</v>
      </c>
    </row>
    <row r="172" spans="1:16" ht="15" customHeight="1" x14ac:dyDescent="0.25">
      <c r="A172" t="str">
        <f>LEFT(B172,9)</f>
        <v>PLH161102</v>
      </c>
      <c r="B172" s="2" t="s">
        <v>244</v>
      </c>
      <c r="C172" s="10" t="str">
        <f>IF(RIGHT(B172, 1)="2", "yes", "no")</f>
        <v>no</v>
      </c>
      <c r="D172" s="10">
        <f>IF(C172="no", 0, 1)</f>
        <v>0</v>
      </c>
      <c r="E172" s="1" t="str">
        <f>LEFT(B172, 3)</f>
        <v>PLH</v>
      </c>
      <c r="F172" s="53">
        <f>DATE(MID(B172, 4, 2)+2000, MID(B172, 6, 2), MID(B172, 8, 2))</f>
        <v>42676</v>
      </c>
      <c r="G172" s="1" t="str">
        <f>LOOKUP(E172, '[3]Sites Ref'!A$1:A$23, '[3]Sites Ref'!B$1:B$23)</f>
        <v>Lindsey Hale</v>
      </c>
      <c r="H172" s="13">
        <f>IF(ISBLANK(E172), "", LOOKUP(E172, '[3]Sites Ref'!$A$1:$A$18, '[3]Sites Ref'!$C$1:$C$18))</f>
        <v>7</v>
      </c>
      <c r="I172" s="54">
        <f>MONTH(F172)</f>
        <v>11</v>
      </c>
      <c r="J172" s="55">
        <v>11</v>
      </c>
      <c r="K172" s="56">
        <v>90.525813239925981</v>
      </c>
      <c r="L172" s="56">
        <v>16.70451576262348</v>
      </c>
      <c r="M172" s="56">
        <v>10.753670191983042</v>
      </c>
      <c r="N172" s="56">
        <v>568.93363563965374</v>
      </c>
      <c r="O172" s="56">
        <v>8.802752456306818</v>
      </c>
      <c r="P172" s="56">
        <v>19.569966919719707</v>
      </c>
    </row>
    <row r="173" spans="1:16" ht="15" customHeight="1" x14ac:dyDescent="0.25">
      <c r="A173" t="str">
        <f>LEFT(B173,9)</f>
        <v>PLH161102</v>
      </c>
      <c r="B173" s="2" t="s">
        <v>245</v>
      </c>
      <c r="C173" s="10" t="str">
        <f>IF(RIGHT(B173, 1)="2", "yes", "no")</f>
        <v>yes</v>
      </c>
      <c r="D173" s="10">
        <f>IF(C173="no", 0, 1)</f>
        <v>1</v>
      </c>
      <c r="E173" s="1" t="str">
        <f>LEFT(B173, 3)</f>
        <v>PLH</v>
      </c>
      <c r="F173" s="53">
        <f>DATE(MID(B173, 4, 2)+2000, MID(B173, 6, 2), MID(B173, 8, 2))</f>
        <v>42676</v>
      </c>
      <c r="G173" s="1" t="str">
        <f>LOOKUP(E173, '[3]Sites Ref'!A$1:A$23, '[3]Sites Ref'!B$1:B$23)</f>
        <v>Lindsey Hale</v>
      </c>
      <c r="H173" s="13">
        <f>IF(ISBLANK(E173), "", LOOKUP(E173, '[3]Sites Ref'!$A$1:$A$18, '[3]Sites Ref'!$C$1:$C$18))</f>
        <v>7</v>
      </c>
      <c r="I173" s="54">
        <f>MONTH(F173)</f>
        <v>11</v>
      </c>
      <c r="J173" s="55">
        <v>11</v>
      </c>
      <c r="K173" s="56">
        <v>94.023424682842872</v>
      </c>
      <c r="L173" s="56">
        <v>17.598115222887159</v>
      </c>
      <c r="M173" s="56">
        <v>10.763117280866714</v>
      </c>
      <c r="N173" s="56">
        <v>588.56177470083003</v>
      </c>
      <c r="O173" s="56">
        <v>9.3490754950873871</v>
      </c>
      <c r="P173" s="56">
        <v>18.209910325925129</v>
      </c>
    </row>
    <row r="174" spans="1:16" ht="15" customHeight="1" x14ac:dyDescent="0.25">
      <c r="A174" t="str">
        <f>LEFT(B174,9)</f>
        <v>PLT161102</v>
      </c>
      <c r="B174" s="2" t="s">
        <v>246</v>
      </c>
      <c r="C174" s="10" t="str">
        <f>IF(RIGHT(B174, 1)="2", "yes", "no")</f>
        <v>no</v>
      </c>
      <c r="D174" s="10">
        <f>IF(C174="no", 0, 1)</f>
        <v>0</v>
      </c>
      <c r="E174" s="1" t="str">
        <f>LEFT(B174, 3)</f>
        <v>PLT</v>
      </c>
      <c r="F174" s="53">
        <f>DATE(MID(B174, 4, 2)+2000, MID(B174, 6, 2), MID(B174, 8, 2))</f>
        <v>42676</v>
      </c>
      <c r="G174" s="1" t="str">
        <f>LOOKUP(E174, '[3]Sites Ref'!A$1:A$23, '[3]Sites Ref'!B$1:B$23)</f>
        <v>Lahaina Town</v>
      </c>
      <c r="H174" s="13">
        <f>IF(ISBLANK(E174), "", LOOKUP(E174, '[3]Sites Ref'!$A$1:$A$18, '[3]Sites Ref'!$C$1:$C$18))</f>
        <v>8</v>
      </c>
      <c r="I174" s="54">
        <f>MONTH(F174)</f>
        <v>11</v>
      </c>
      <c r="J174" s="55">
        <v>11</v>
      </c>
      <c r="K174" s="56">
        <v>76.589049571882953</v>
      </c>
      <c r="L174" s="56">
        <v>19.140922732767802</v>
      </c>
      <c r="M174" s="56">
        <v>8.0756326345200833</v>
      </c>
      <c r="N174" s="56">
        <v>400.72793760906785</v>
      </c>
      <c r="O174" s="56">
        <v>6.7877268984726529</v>
      </c>
      <c r="P174" s="56">
        <v>7.6804002004951428</v>
      </c>
    </row>
    <row r="175" spans="1:16" ht="15" customHeight="1" x14ac:dyDescent="0.25">
      <c r="A175" t="str">
        <f>LEFT(B175,9)</f>
        <v>PPU161102</v>
      </c>
      <c r="B175" s="2" t="s">
        <v>247</v>
      </c>
      <c r="C175" s="10" t="str">
        <f>IF(RIGHT(B175, 1)="2", "yes", "no")</f>
        <v>no</v>
      </c>
      <c r="D175" s="10">
        <f>IF(C175="no", 0, 1)</f>
        <v>0</v>
      </c>
      <c r="E175" s="1" t="str">
        <f>LEFT(B175, 3)</f>
        <v>PPU</v>
      </c>
      <c r="F175" s="53">
        <f>DATE(MID(B175, 4, 2)+2000, MID(B175, 6, 2), MID(B175, 8, 2))</f>
        <v>42676</v>
      </c>
      <c r="G175" s="1" t="str">
        <f>LOOKUP(E175, '[3]Sites Ref'!A$1:A$23, '[3]Sites Ref'!B$1:B$23)</f>
        <v>Puamana</v>
      </c>
      <c r="H175" s="13">
        <f>IF(ISBLANK(E175), "", LOOKUP(E175, '[3]Sites Ref'!$A$1:$A$18, '[3]Sites Ref'!$C$1:$C$18))</f>
        <v>9</v>
      </c>
      <c r="I175" s="54">
        <f>MONTH(F175)</f>
        <v>11</v>
      </c>
      <c r="J175" s="55">
        <v>11</v>
      </c>
      <c r="K175" s="56">
        <v>78.020193659434298</v>
      </c>
      <c r="L175" s="56">
        <v>12.229807536410709</v>
      </c>
      <c r="M175" s="56">
        <v>5.5974098948135671</v>
      </c>
      <c r="N175" s="56">
        <v>152.3947098667181</v>
      </c>
      <c r="O175" s="56">
        <v>1.5106873220899286</v>
      </c>
      <c r="P175" s="56">
        <v>4.7688077912355009</v>
      </c>
    </row>
    <row r="176" spans="1:16" ht="15" customHeight="1" x14ac:dyDescent="0.25">
      <c r="A176" t="str">
        <f>LEFT(B176,9)</f>
        <v>OSF161102</v>
      </c>
      <c r="B176" s="2" t="s">
        <v>248</v>
      </c>
      <c r="C176" s="10" t="str">
        <f>IF(RIGHT(B176, 1)="2", "yes", "no")</f>
        <v>no</v>
      </c>
      <c r="D176" s="10">
        <f>IF(C176="no", 0, 1)</f>
        <v>0</v>
      </c>
      <c r="E176" s="1" t="str">
        <f>LEFT(B176, 3)</f>
        <v>OSF</v>
      </c>
      <c r="F176" s="53">
        <f>DATE(MID(B176, 4, 2)+2000, MID(B176, 6, 2), MID(B176, 8, 2))</f>
        <v>42676</v>
      </c>
      <c r="G176" s="1" t="str">
        <f>LOOKUP(E176, '[3]Sites Ref'!A$1:A$23, '[3]Sites Ref'!B$1:B$23)</f>
        <v>Olowalu shore front</v>
      </c>
      <c r="H176" s="13">
        <f>IF(ISBLANK(E176), "", LOOKUP(E176, '[3]Sites Ref'!$A$1:$A$18, '[3]Sites Ref'!$C$1:$C$18))</f>
        <v>10</v>
      </c>
      <c r="I176" s="54">
        <f>MONTH(F176)</f>
        <v>11</v>
      </c>
      <c r="J176" s="55">
        <v>11</v>
      </c>
      <c r="K176" s="56">
        <v>69.273630652253487</v>
      </c>
      <c r="L176" s="56">
        <v>9.2997494808123093</v>
      </c>
      <c r="M176" s="56">
        <v>5.0680303776406568</v>
      </c>
      <c r="N176" s="56">
        <v>63.819626634954581</v>
      </c>
      <c r="O176" s="56">
        <v>4.0744857978023337</v>
      </c>
      <c r="P176" s="56">
        <v>7.1601431512618179</v>
      </c>
    </row>
    <row r="177" spans="1:16" ht="15" customHeight="1" x14ac:dyDescent="0.25">
      <c r="A177" t="str">
        <f>LEFT(B177,9)</f>
        <v>OLP161102</v>
      </c>
      <c r="B177" s="2" t="s">
        <v>249</v>
      </c>
      <c r="C177" s="10" t="str">
        <f>IF(RIGHT(B177, 1)="2", "yes", "no")</f>
        <v>no</v>
      </c>
      <c r="D177" s="10">
        <f>IF(C177="no", 0, 1)</f>
        <v>0</v>
      </c>
      <c r="E177" s="1" t="str">
        <f>LEFT(B177, 3)</f>
        <v>OLP</v>
      </c>
      <c r="F177" s="53">
        <f>DATE(MID(B177, 4, 2)+2000, MID(B177, 6, 2), MID(B177, 8, 2))</f>
        <v>42676</v>
      </c>
      <c r="G177" s="1" t="str">
        <f>LOOKUP(E177, '[3]Sites Ref'!A$1:A$23, '[3]Sites Ref'!B$1:B$23)</f>
        <v>Launiupoko</v>
      </c>
      <c r="H177" s="13">
        <f>IF(ISBLANK(E177), "", LOOKUP(E177, '[3]Sites Ref'!$A$1:$A$18, '[3]Sites Ref'!$C$1:$C$18))</f>
        <v>11</v>
      </c>
      <c r="I177" s="54">
        <f>MONTH(F177)</f>
        <v>11</v>
      </c>
      <c r="J177" s="55">
        <v>11</v>
      </c>
      <c r="K177" s="56">
        <v>89.321932376578062</v>
      </c>
      <c r="L177" s="56">
        <v>6.6754366136241794</v>
      </c>
      <c r="M177" s="56">
        <v>4.1948136740686746</v>
      </c>
      <c r="N177" s="56">
        <v>156.12157171377689</v>
      </c>
      <c r="O177" s="56">
        <v>0.49398749655658097</v>
      </c>
      <c r="P177" s="56">
        <v>8.4518582865180516</v>
      </c>
    </row>
    <row r="178" spans="1:16" ht="15" customHeight="1" x14ac:dyDescent="0.25">
      <c r="A178" t="str">
        <f>LEFT(B178,9)</f>
        <v>OPM161103</v>
      </c>
      <c r="B178" s="2" t="s">
        <v>250</v>
      </c>
      <c r="C178" s="10" t="str">
        <f>IF(RIGHT(B178, 1)="2", "yes", "no")</f>
        <v>no</v>
      </c>
      <c r="D178" s="10">
        <f>IF(C178="no", 0, 1)</f>
        <v>0</v>
      </c>
      <c r="E178" s="1" t="str">
        <f>LEFT(B178, 3)</f>
        <v>OPM</v>
      </c>
      <c r="F178" s="53">
        <f>DATE(MID(B178, 4, 2)+2000, MID(B178, 6, 2), MID(B178, 8, 2))</f>
        <v>42677</v>
      </c>
      <c r="G178" s="1" t="str">
        <f>LOOKUP(E178, '[3]Sites Ref'!A$1:A$23, '[3]Sites Ref'!B$1:B$23)</f>
        <v>Peter Martin Hale</v>
      </c>
      <c r="H178" s="13">
        <f>IF(ISBLANK(E178), "", LOOKUP(E178, '[3]Sites Ref'!$A$1:$A$18, '[3]Sites Ref'!$C$1:$C$18))</f>
        <v>12</v>
      </c>
      <c r="I178" s="54">
        <f>MONTH(F178)</f>
        <v>11</v>
      </c>
      <c r="J178" s="55">
        <v>11</v>
      </c>
      <c r="K178" s="56">
        <v>62.910260374557332</v>
      </c>
      <c r="L178" s="56">
        <v>9.9876761547354107</v>
      </c>
      <c r="M178" s="56">
        <v>5.824472187718615</v>
      </c>
      <c r="N178" s="56">
        <v>125.93399075260082</v>
      </c>
      <c r="O178" s="56">
        <v>3.089634400538706</v>
      </c>
      <c r="P178" s="56">
        <v>3.0833911719350637</v>
      </c>
    </row>
    <row r="179" spans="1:16" ht="15" customHeight="1" x14ac:dyDescent="0.25">
      <c r="A179" t="str">
        <f>LEFT(B179,9)</f>
        <v>OCO161103</v>
      </c>
      <c r="B179" s="2" t="s">
        <v>251</v>
      </c>
      <c r="C179" s="10" t="str">
        <f>IF(RIGHT(B179, 1)="2", "yes", "no")</f>
        <v>no</v>
      </c>
      <c r="D179" s="10">
        <f>IF(C179="no", 0, 1)</f>
        <v>0</v>
      </c>
      <c r="E179" s="1" t="str">
        <f>LEFT(B179, 3)</f>
        <v>OCO</v>
      </c>
      <c r="F179" s="53">
        <f>DATE(MID(B179, 4, 2)+2000, MID(B179, 6, 2), MID(B179, 8, 2))</f>
        <v>42677</v>
      </c>
      <c r="G179" s="1" t="str">
        <f>LOOKUP(E179, '[3]Sites Ref'!A$1:A$23, '[3]Sites Ref'!B$1:B$23)</f>
        <v>Camp Olowalu</v>
      </c>
      <c r="H179" s="13">
        <f>IF(ISBLANK(E179), "", LOOKUP(E179, '[3]Sites Ref'!$A$1:$A$18, '[3]Sites Ref'!$C$1:$C$18))</f>
        <v>13</v>
      </c>
      <c r="I179" s="54">
        <f>MONTH(F179)</f>
        <v>11</v>
      </c>
      <c r="J179" s="55">
        <v>11</v>
      </c>
      <c r="K179" s="56">
        <v>58.506267624452946</v>
      </c>
      <c r="L179" s="56">
        <v>16.204494985744184</v>
      </c>
      <c r="M179" s="56">
        <v>4.7696056498225943</v>
      </c>
      <c r="N179" s="56">
        <v>113.51111792907157</v>
      </c>
      <c r="O179" s="56">
        <v>3.9201434146490786</v>
      </c>
      <c r="P179" s="56">
        <v>3.0969175286462862</v>
      </c>
    </row>
    <row r="180" spans="1:16" ht="15" customHeight="1" x14ac:dyDescent="0.25">
      <c r="A180" t="str">
        <f>LEFT(B180,9)</f>
        <v>OMM161103</v>
      </c>
      <c r="B180" s="2" t="s">
        <v>252</v>
      </c>
      <c r="C180" s="10" t="str">
        <f>IF(RIGHT(B180, 1)="2", "yes", "no")</f>
        <v>no</v>
      </c>
      <c r="D180" s="10">
        <f>IF(C180="no", 0, 1)</f>
        <v>0</v>
      </c>
      <c r="E180" s="1" t="str">
        <f>LEFT(B180, 3)</f>
        <v>OMM</v>
      </c>
      <c r="F180" s="53">
        <f>DATE(MID(B180, 4, 2)+2000, MID(B180, 6, 2), MID(B180, 8, 2))</f>
        <v>42677</v>
      </c>
      <c r="G180" s="1" t="str">
        <f>LOOKUP(E180, '[3]Sites Ref'!A$1:A$23, '[3]Sites Ref'!B$1:B$23)</f>
        <v>Mile Marker 14</v>
      </c>
      <c r="H180" s="13">
        <f>IF(ISBLANK(E180), "", LOOKUP(E180, '[3]Sites Ref'!$A$1:$A$18, '[3]Sites Ref'!$C$1:$C$18))</f>
        <v>14</v>
      </c>
      <c r="I180" s="54">
        <f>MONTH(F180)</f>
        <v>11</v>
      </c>
      <c r="J180" s="55">
        <v>11</v>
      </c>
      <c r="K180" s="56">
        <v>57.793766705328665</v>
      </c>
      <c r="L180" s="56">
        <v>14.478308609511217</v>
      </c>
      <c r="M180" s="56">
        <v>5.1303103208374692</v>
      </c>
      <c r="N180" s="56">
        <v>216.37250490789376</v>
      </c>
      <c r="O180" s="56">
        <v>3.1643557130176627</v>
      </c>
      <c r="P180" s="56">
        <v>3.0832272714701578</v>
      </c>
    </row>
    <row r="181" spans="1:16" x14ac:dyDescent="0.25">
      <c r="A181" t="str">
        <f>LEFT(B181,9)</f>
        <v>OUB161103</v>
      </c>
      <c r="B181" s="2" t="s">
        <v>253</v>
      </c>
      <c r="C181" s="10" t="str">
        <f>IF(RIGHT(B181, 1)="2", "yes", "no")</f>
        <v>no</v>
      </c>
      <c r="D181" s="10">
        <f>IF(C181="no", 0, 1)</f>
        <v>0</v>
      </c>
      <c r="E181" s="1" t="str">
        <f>LEFT(B181, 3)</f>
        <v>OUB</v>
      </c>
      <c r="F181" s="53">
        <f>DATE(MID(B181, 4, 2)+2000, MID(B181, 6, 2), MID(B181, 8, 2))</f>
        <v>42677</v>
      </c>
      <c r="G181" s="1" t="str">
        <f>LOOKUP(E181, '[3]Sites Ref'!A$1:A$23, '[3]Sites Ref'!B$1:B$23)</f>
        <v>Ukumehame Beach</v>
      </c>
      <c r="H181" s="13">
        <f>IF(ISBLANK(E181), "", LOOKUP(E181, '[3]Sites Ref'!$A$1:$A$18, '[3]Sites Ref'!$C$1:$C$18))</f>
        <v>15</v>
      </c>
      <c r="I181" s="54">
        <f>MONTH(F181)</f>
        <v>11</v>
      </c>
      <c r="J181" s="55">
        <v>11</v>
      </c>
      <c r="K181" s="56">
        <v>64.273839719777939</v>
      </c>
      <c r="L181" s="56">
        <v>11.713862530968379</v>
      </c>
      <c r="M181" s="56">
        <v>4.5308658675681439</v>
      </c>
      <c r="N181" s="56">
        <v>58.71289516260169</v>
      </c>
      <c r="O181" s="56">
        <v>2.4563406537908254</v>
      </c>
      <c r="P181" s="56">
        <v>3.2090100981302343</v>
      </c>
    </row>
    <row r="182" spans="1:16" x14ac:dyDescent="0.25">
      <c r="A182" t="str">
        <f>LEFT(B182,9)</f>
        <v>OPB161103</v>
      </c>
      <c r="B182" s="2" t="s">
        <v>254</v>
      </c>
      <c r="C182" s="10" t="str">
        <f>IF(RIGHT(B182, 1)="2", "yes", "no")</f>
        <v>no</v>
      </c>
      <c r="D182" s="10">
        <f>IF(C182="no", 0, 1)</f>
        <v>0</v>
      </c>
      <c r="E182" s="1" t="str">
        <f>LEFT(B182, 3)</f>
        <v>OPB</v>
      </c>
      <c r="F182" s="53">
        <f>DATE(MID(B182, 4, 2)+2000, MID(B182, 6, 2), MID(B182, 8, 2))</f>
        <v>42677</v>
      </c>
      <c r="G182" s="1" t="str">
        <f>LOOKUP(E182, '[3]Sites Ref'!A$1:A$23, '[3]Sites Ref'!B$1:B$23)</f>
        <v>Papalaua</v>
      </c>
      <c r="H182" s="13">
        <f>IF(ISBLANK(E182), "", LOOKUP(E182, '[3]Sites Ref'!$A$1:$A$18, '[3]Sites Ref'!$C$1:$C$18))</f>
        <v>16</v>
      </c>
      <c r="I182" s="54">
        <f>MONTH(F182)</f>
        <v>11</v>
      </c>
      <c r="J182" s="55">
        <v>11</v>
      </c>
      <c r="K182" s="56">
        <v>62.93870173262404</v>
      </c>
      <c r="L182" s="56">
        <v>14.857305249311443</v>
      </c>
      <c r="M182" s="56">
        <v>4.4335534563231249</v>
      </c>
      <c r="N182" s="56">
        <v>53.149309621425424</v>
      </c>
      <c r="O182" s="56">
        <v>2.5771827776927609</v>
      </c>
      <c r="P182" s="56">
        <v>3.1834090909090933</v>
      </c>
    </row>
    <row r="183" spans="1:16" x14ac:dyDescent="0.25">
      <c r="A183" t="str">
        <f>LEFT(B183,9)</f>
        <v>OPP161103</v>
      </c>
      <c r="B183" s="2" t="s">
        <v>255</v>
      </c>
      <c r="C183" s="10" t="str">
        <f>IF(RIGHT(B183, 1)="2", "yes", "no")</f>
        <v>no</v>
      </c>
      <c r="D183" s="10">
        <f>IF(C183="no", 0, 1)</f>
        <v>0</v>
      </c>
      <c r="E183" s="1" t="str">
        <f>LEFT(B183, 3)</f>
        <v>OPP</v>
      </c>
      <c r="F183" s="53">
        <f>DATE(MID(B183, 4, 2)+2000, MID(B183, 6, 2), MID(B183, 8, 2))</f>
        <v>42677</v>
      </c>
      <c r="G183" s="1" t="str">
        <f>LOOKUP(E183, '[3]Sites Ref'!A$1:A$23, '[3]Sites Ref'!B$1:B$23)</f>
        <v>Papalaua Pali</v>
      </c>
      <c r="H183" s="13">
        <f>IF(ISBLANK(E183), "", LOOKUP(E183, '[3]Sites Ref'!$A$1:$A$18, '[3]Sites Ref'!$C$1:$C$18))</f>
        <v>17</v>
      </c>
      <c r="I183" s="54">
        <f>MONTH(F183)</f>
        <v>11</v>
      </c>
      <c r="J183" s="55">
        <v>11</v>
      </c>
      <c r="K183" s="56">
        <v>58.911656078437439</v>
      </c>
      <c r="L183" s="56">
        <v>16.344628197098892</v>
      </c>
      <c r="M183" s="56">
        <v>4.9434704912470311</v>
      </c>
      <c r="N183" s="56">
        <v>164.01009595671798</v>
      </c>
      <c r="O183" s="56">
        <v>2.3117977870282531</v>
      </c>
      <c r="P183" s="56">
        <v>3.1840247797247541</v>
      </c>
    </row>
    <row r="184" spans="1:16" x14ac:dyDescent="0.25">
      <c r="A184" t="str">
        <f>LEFT(B184,9)</f>
        <v>RPO161115</v>
      </c>
      <c r="B184" s="2" t="s">
        <v>256</v>
      </c>
      <c r="C184" s="10" t="str">
        <f>IF(RIGHT(B184, 1)="2", "yes", "no")</f>
        <v>no</v>
      </c>
      <c r="D184" s="10">
        <f>IF(C184="no", 0, 1)</f>
        <v>0</v>
      </c>
      <c r="E184" s="1" t="str">
        <f>LEFT(B184, 3)</f>
        <v>RPO</v>
      </c>
      <c r="F184" s="53">
        <f>DATE(MID(B184, 4, 2)+2000, MID(B184, 6, 2), MID(B184, 8, 2))</f>
        <v>42689</v>
      </c>
      <c r="G184" s="1" t="str">
        <f>LOOKUP(E184, '[3]Sites Ref'!A$1:A$23, '[3]Sites Ref'!B$1:B$23)</f>
        <v>Pohaku</v>
      </c>
      <c r="H184" s="13">
        <f>IF(ISBLANK(E184), "", LOOKUP(E184, '[3]Sites Ref'!$A$1:$A$18, '[3]Sites Ref'!$C$1:$C$18))</f>
        <v>1</v>
      </c>
      <c r="I184" s="54">
        <f>MONTH(F184)</f>
        <v>11</v>
      </c>
      <c r="J184" s="55">
        <v>12</v>
      </c>
      <c r="K184" s="56">
        <v>133.9971919059231</v>
      </c>
      <c r="L184" s="56">
        <v>11.816923838219711</v>
      </c>
      <c r="M184" s="56">
        <v>10.334078630156499</v>
      </c>
      <c r="N184" s="56">
        <v>521.05047418995389</v>
      </c>
      <c r="O184" s="56">
        <v>41.57356885124878</v>
      </c>
      <c r="P184" s="56">
        <v>2.9097581001792014</v>
      </c>
    </row>
    <row r="185" spans="1:16" x14ac:dyDescent="0.25">
      <c r="A185" t="str">
        <f>LEFT(B185,9)</f>
        <v>RKS161115</v>
      </c>
      <c r="B185" s="2" t="s">
        <v>257</v>
      </c>
      <c r="C185" s="10" t="str">
        <f>IF(RIGHT(B185, 1)="2", "yes", "no")</f>
        <v>no</v>
      </c>
      <c r="D185" s="10">
        <f>IF(C185="no", 0, 1)</f>
        <v>0</v>
      </c>
      <c r="E185" s="1" t="str">
        <f>LEFT(B185, 3)</f>
        <v>RKS</v>
      </c>
      <c r="F185" s="53">
        <f>DATE(MID(B185, 4, 2)+2000, MID(B185, 6, 2), MID(B185, 8, 2))</f>
        <v>42689</v>
      </c>
      <c r="G185" s="1" t="str">
        <f>LOOKUP(E185, '[3]Sites Ref'!A$1:A$23, '[3]Sites Ref'!B$1:B$23)</f>
        <v>Kaanapali Shores</v>
      </c>
      <c r="H185" s="13">
        <f>IF(ISBLANK(E185), "", LOOKUP(E185, '[3]Sites Ref'!$A$1:$A$18, '[3]Sites Ref'!$C$1:$C$18))</f>
        <v>2</v>
      </c>
      <c r="I185" s="54">
        <f>MONTH(F185)</f>
        <v>11</v>
      </c>
      <c r="J185" s="55">
        <v>12</v>
      </c>
      <c r="K185" s="56">
        <v>80.625808971052422</v>
      </c>
      <c r="L185" s="56">
        <v>7.940241584185852</v>
      </c>
      <c r="M185" s="56">
        <v>4.9723057626807723</v>
      </c>
      <c r="N185" s="56">
        <v>232.94334301501669</v>
      </c>
      <c r="O185" s="56">
        <v>4.9053604519024194</v>
      </c>
      <c r="P185" s="56">
        <v>3.5048875874327998</v>
      </c>
    </row>
    <row r="186" spans="1:16" x14ac:dyDescent="0.25">
      <c r="A186" t="str">
        <f>LEFT(B186,9)</f>
        <v>RAB161115</v>
      </c>
      <c r="B186" s="2" t="s">
        <v>258</v>
      </c>
      <c r="C186" s="10" t="str">
        <f>IF(RIGHT(B186, 1)="2", "yes", "no")</f>
        <v>no</v>
      </c>
      <c r="D186" s="10">
        <f>IF(C186="no", 0, 1)</f>
        <v>0</v>
      </c>
      <c r="E186" s="1" t="str">
        <f>LEFT(B186, 3)</f>
        <v>RAB</v>
      </c>
      <c r="F186" s="53">
        <f>DATE(MID(B186, 4, 2)+2000, MID(B186, 6, 2), MID(B186, 8, 2))</f>
        <v>42689</v>
      </c>
      <c r="G186" s="1" t="str">
        <f>LOOKUP(E186, '[3]Sites Ref'!A$1:A$23, '[3]Sites Ref'!B$1:B$23)</f>
        <v>Airport Beach</v>
      </c>
      <c r="H186" s="13">
        <f>IF(ISBLANK(E186), "", LOOKUP(E186, '[3]Sites Ref'!$A$1:$A$18, '[3]Sites Ref'!$C$1:$C$18))</f>
        <v>3</v>
      </c>
      <c r="I186" s="54">
        <f>MONTH(F186)</f>
        <v>11</v>
      </c>
      <c r="J186" s="55">
        <v>12</v>
      </c>
      <c r="K186" s="56">
        <v>67.224343097240691</v>
      </c>
      <c r="L186" s="56">
        <v>8.3572786145440414</v>
      </c>
      <c r="M186" s="56">
        <v>5.8806196293072786</v>
      </c>
      <c r="N186" s="56">
        <v>349.27276885350506</v>
      </c>
      <c r="O186" s="56">
        <v>15.10530346641008</v>
      </c>
      <c r="P186" s="56" t="s">
        <v>24</v>
      </c>
    </row>
    <row r="187" spans="1:16" x14ac:dyDescent="0.25">
      <c r="A187" t="str">
        <f>LEFT(B187,9)</f>
        <v>RCB161115</v>
      </c>
      <c r="B187" s="2" t="s">
        <v>259</v>
      </c>
      <c r="C187" s="10" t="str">
        <f>IF(RIGHT(B187, 1)="2", "yes", "no")</f>
        <v>no</v>
      </c>
      <c r="D187" s="10">
        <f>IF(C187="no", 0, 1)</f>
        <v>0</v>
      </c>
      <c r="E187" s="1" t="str">
        <f>LEFT(B187, 3)</f>
        <v>RCB</v>
      </c>
      <c r="F187" s="53">
        <f>DATE(MID(B187, 4, 2)+2000, MID(B187, 6, 2), MID(B187, 8, 2))</f>
        <v>42689</v>
      </c>
      <c r="G187" s="1" t="str">
        <f>LOOKUP(E187, '[3]Sites Ref'!A$1:A$23, '[3]Sites Ref'!B$1:B$23)</f>
        <v>Canoe Beach</v>
      </c>
      <c r="H187" s="13">
        <f>IF(ISBLANK(E187), "", LOOKUP(E187, '[3]Sites Ref'!$A$1:$A$18, '[3]Sites Ref'!$C$1:$C$18))</f>
        <v>4</v>
      </c>
      <c r="I187" s="54">
        <f>MONTH(F187)</f>
        <v>11</v>
      </c>
      <c r="J187" s="55">
        <v>12</v>
      </c>
      <c r="K187" s="56">
        <v>79.760034594278579</v>
      </c>
      <c r="L187" s="56">
        <v>8.3161622876073178</v>
      </c>
      <c r="M187" s="56">
        <v>5.289762106936827</v>
      </c>
      <c r="N187" s="56">
        <v>430.51798871372421</v>
      </c>
      <c r="O187" s="56">
        <v>31.946421360850049</v>
      </c>
      <c r="P187" s="56">
        <v>2.901964737846118</v>
      </c>
    </row>
    <row r="188" spans="1:16" x14ac:dyDescent="0.25">
      <c r="A188" t="str">
        <f>LEFT(B188,9)</f>
        <v>RWA161115</v>
      </c>
      <c r="B188" s="2" t="s">
        <v>260</v>
      </c>
      <c r="C188" s="10" t="str">
        <f>IF(RIGHT(B188, 1)="2", "yes", "no")</f>
        <v>no</v>
      </c>
      <c r="D188" s="10">
        <f>IF(C188="no", 0, 1)</f>
        <v>0</v>
      </c>
      <c r="E188" s="1" t="str">
        <f>LEFT(B188, 3)</f>
        <v>RWA</v>
      </c>
      <c r="F188" s="53">
        <f>DATE(MID(B188, 4, 2)+2000, MID(B188, 6, 2), MID(B188, 8, 2))</f>
        <v>42689</v>
      </c>
      <c r="G188" s="1" t="str">
        <f>LOOKUP(E188, '[3]Sites Ref'!A$1:A$23, '[3]Sites Ref'!B$1:B$23)</f>
        <v>Wahikuli</v>
      </c>
      <c r="H188" s="13">
        <f>IF(ISBLANK(E188), "", LOOKUP(E188, '[3]Sites Ref'!$A$1:$A$18, '[3]Sites Ref'!$C$1:$C$18))</f>
        <v>5</v>
      </c>
      <c r="I188" s="54">
        <f>MONTH(F188)</f>
        <v>11</v>
      </c>
      <c r="J188" s="55">
        <v>12</v>
      </c>
      <c r="K188" s="56">
        <v>88.513975514991841</v>
      </c>
      <c r="L188" s="56">
        <v>16.739135548644523</v>
      </c>
      <c r="M188" s="56">
        <v>15.594783763542543</v>
      </c>
      <c r="N188" s="56">
        <v>1414.9956754306575</v>
      </c>
      <c r="O188" s="56">
        <v>43.330296706122411</v>
      </c>
      <c r="P188" s="56" t="s">
        <v>24</v>
      </c>
    </row>
    <row r="189" spans="1:16" x14ac:dyDescent="0.25">
      <c r="A189" t="str">
        <f>LEFT(B189,9)</f>
        <v>PFF161116</v>
      </c>
      <c r="B189" s="2" t="s">
        <v>261</v>
      </c>
      <c r="C189" s="10" t="str">
        <f>IF(RIGHT(B189, 1)="2", "yes", "no")</f>
        <v>no</v>
      </c>
      <c r="D189" s="10">
        <f>IF(C189="no", 0, 1)</f>
        <v>0</v>
      </c>
      <c r="E189" s="1" t="str">
        <f>LEFT(B189, 3)</f>
        <v>PFF</v>
      </c>
      <c r="F189" s="53">
        <f>DATE(MID(B189, 4, 2)+2000, MID(B189, 6, 2), MID(B189, 8, 2))</f>
        <v>42690</v>
      </c>
      <c r="G189" s="1" t="str">
        <f>LOOKUP(E189, '[3]Sites Ref'!A$1:A$23, '[3]Sites Ref'!B$1:B$23)</f>
        <v>505 Front Street</v>
      </c>
      <c r="H189" s="13">
        <f>IF(ISBLANK(E189), "", LOOKUP(E189, '[3]Sites Ref'!$A$1:$A$18, '[3]Sites Ref'!$C$1:$C$18))</f>
        <v>6</v>
      </c>
      <c r="I189" s="54">
        <f>MONTH(F189)</f>
        <v>11</v>
      </c>
      <c r="J189" s="55">
        <v>12</v>
      </c>
      <c r="K189" s="56">
        <v>70.633329705787673</v>
      </c>
      <c r="L189" s="56">
        <v>9.9090758509075769</v>
      </c>
      <c r="M189" s="56">
        <v>8.010726716077377</v>
      </c>
      <c r="N189" s="56">
        <v>732.59272687242446</v>
      </c>
      <c r="O189" s="56">
        <v>7.1570394087444091</v>
      </c>
      <c r="P189" s="56" t="s">
        <v>24</v>
      </c>
    </row>
    <row r="190" spans="1:16" x14ac:dyDescent="0.25">
      <c r="A190" t="str">
        <f>LEFT(B190,9)</f>
        <v>PLH161116</v>
      </c>
      <c r="B190" s="2" t="s">
        <v>262</v>
      </c>
      <c r="C190" s="10" t="str">
        <f>IF(RIGHT(B190, 1)="2", "yes", "no")</f>
        <v>no</v>
      </c>
      <c r="D190" s="10">
        <f>IF(C190="no", 0, 1)</f>
        <v>0</v>
      </c>
      <c r="E190" s="1" t="str">
        <f>LEFT(B190, 3)</f>
        <v>PLH</v>
      </c>
      <c r="F190" s="53">
        <f>DATE(MID(B190, 4, 2)+2000, MID(B190, 6, 2), MID(B190, 8, 2))</f>
        <v>42690</v>
      </c>
      <c r="G190" s="1" t="str">
        <f>LOOKUP(E190, '[3]Sites Ref'!A$1:A$23, '[3]Sites Ref'!B$1:B$23)</f>
        <v>Lindsey Hale</v>
      </c>
      <c r="H190" s="13">
        <f>IF(ISBLANK(E190), "", LOOKUP(E190, '[3]Sites Ref'!$A$1:$A$18, '[3]Sites Ref'!$C$1:$C$18))</f>
        <v>7</v>
      </c>
      <c r="I190" s="54">
        <f>MONTH(F190)</f>
        <v>11</v>
      </c>
      <c r="J190" s="55">
        <v>12</v>
      </c>
      <c r="K190" s="56">
        <v>122.65194017694925</v>
      </c>
      <c r="L190" s="56">
        <v>11.746438706328187</v>
      </c>
      <c r="M190" s="56">
        <v>10.655422194954465</v>
      </c>
      <c r="N190" s="56">
        <v>469.53001058493066</v>
      </c>
      <c r="O190" s="56">
        <v>12.185556707615483</v>
      </c>
      <c r="P190" s="56">
        <v>5.1818774640152601</v>
      </c>
    </row>
    <row r="191" spans="1:16" x14ac:dyDescent="0.25">
      <c r="A191" t="str">
        <f>LEFT(B191,9)</f>
        <v>PLT161116</v>
      </c>
      <c r="B191" s="2" t="s">
        <v>263</v>
      </c>
      <c r="C191" s="10" t="str">
        <f>IF(RIGHT(B191, 1)="2", "yes", "no")</f>
        <v>no</v>
      </c>
      <c r="D191" s="10">
        <f>IF(C191="no", 0, 1)</f>
        <v>0</v>
      </c>
      <c r="E191" s="1" t="str">
        <f>LEFT(B191, 3)</f>
        <v>PLT</v>
      </c>
      <c r="F191" s="53">
        <f>DATE(MID(B191, 4, 2)+2000, MID(B191, 6, 2), MID(B191, 8, 2))</f>
        <v>42690</v>
      </c>
      <c r="G191" s="1" t="str">
        <f>LOOKUP(E191, '[3]Sites Ref'!A$1:A$23, '[3]Sites Ref'!B$1:B$23)</f>
        <v>Lahaina Town</v>
      </c>
      <c r="H191" s="13">
        <f>IF(ISBLANK(E191), "", LOOKUP(E191, '[3]Sites Ref'!$A$1:$A$18, '[3]Sites Ref'!$C$1:$C$18))</f>
        <v>8</v>
      </c>
      <c r="I191" s="54">
        <f>MONTH(F191)</f>
        <v>11</v>
      </c>
      <c r="J191" s="55">
        <v>12</v>
      </c>
      <c r="K191" s="56">
        <v>81.311213685998382</v>
      </c>
      <c r="L191" s="56">
        <v>7.3469917240988529</v>
      </c>
      <c r="M191" s="56">
        <v>5.3610278168718599</v>
      </c>
      <c r="N191" s="56">
        <v>345.44590149987226</v>
      </c>
      <c r="O191" s="56">
        <v>9.7061537695861695</v>
      </c>
      <c r="P191" s="56">
        <v>2.2919570134111793</v>
      </c>
    </row>
    <row r="192" spans="1:16" x14ac:dyDescent="0.25">
      <c r="A192" t="str">
        <f>LEFT(B192,9)</f>
        <v>PPU161116</v>
      </c>
      <c r="B192" s="2" t="s">
        <v>264</v>
      </c>
      <c r="C192" s="10" t="str">
        <f>IF(RIGHT(B192, 1)="2", "yes", "no")</f>
        <v>no</v>
      </c>
      <c r="D192" s="10">
        <f>IF(C192="no", 0, 1)</f>
        <v>0</v>
      </c>
      <c r="E192" s="1" t="str">
        <f>LEFT(B192, 3)</f>
        <v>PPU</v>
      </c>
      <c r="F192" s="53">
        <f>DATE(MID(B192, 4, 2)+2000, MID(B192, 6, 2), MID(B192, 8, 2))</f>
        <v>42690</v>
      </c>
      <c r="G192" s="1" t="str">
        <f>LOOKUP(E192, '[3]Sites Ref'!A$1:A$23, '[3]Sites Ref'!B$1:B$23)</f>
        <v>Puamana</v>
      </c>
      <c r="H192" s="13">
        <f>IF(ISBLANK(E192), "", LOOKUP(E192, '[3]Sites Ref'!$A$1:$A$18, '[3]Sites Ref'!$C$1:$C$18))</f>
        <v>9</v>
      </c>
      <c r="I192" s="54">
        <f>MONTH(F192)</f>
        <v>11</v>
      </c>
      <c r="J192" s="55">
        <v>12</v>
      </c>
      <c r="K192" s="56">
        <v>64.320391541811773</v>
      </c>
      <c r="L192" s="56">
        <v>3.529047079974597</v>
      </c>
      <c r="M192" s="56">
        <v>3.5353299023543872</v>
      </c>
      <c r="N192" s="56">
        <v>191.27912770208377</v>
      </c>
      <c r="O192" s="56">
        <v>4.4499124895277751</v>
      </c>
      <c r="P192" s="56" t="s">
        <v>24</v>
      </c>
    </row>
    <row r="193" spans="1:16" x14ac:dyDescent="0.25">
      <c r="A193" t="str">
        <f>LEFT(B193,9)</f>
        <v>OSF161116</v>
      </c>
      <c r="B193" s="2" t="s">
        <v>265</v>
      </c>
      <c r="C193" s="10" t="str">
        <f>IF(RIGHT(B193, 1)="2", "yes", "no")</f>
        <v>no</v>
      </c>
      <c r="D193" s="10">
        <f>IF(C193="no", 0, 1)</f>
        <v>0</v>
      </c>
      <c r="E193" s="1" t="str">
        <f>LEFT(B193, 3)</f>
        <v>OSF</v>
      </c>
      <c r="F193" s="53">
        <f>DATE(MID(B193, 4, 2)+2000, MID(B193, 6, 2), MID(B193, 8, 2))</f>
        <v>42690</v>
      </c>
      <c r="G193" s="1" t="str">
        <f>LOOKUP(E193, '[3]Sites Ref'!A$1:A$23, '[3]Sites Ref'!B$1:B$23)</f>
        <v>Olowalu shore front</v>
      </c>
      <c r="H193" s="13">
        <f>IF(ISBLANK(E193), "", LOOKUP(E193, '[3]Sites Ref'!$A$1:$A$18, '[3]Sites Ref'!$C$1:$C$18))</f>
        <v>10</v>
      </c>
      <c r="I193" s="54">
        <f>MONTH(F193)</f>
        <v>11</v>
      </c>
      <c r="J193" s="55">
        <v>12</v>
      </c>
      <c r="K193" s="56">
        <v>72.190521119568402</v>
      </c>
      <c r="L193" s="56">
        <v>7.065051196532754</v>
      </c>
      <c r="M193" s="56">
        <v>4.3296186330848414</v>
      </c>
      <c r="N193" s="56">
        <v>140.76814949010523</v>
      </c>
      <c r="O193" s="56">
        <v>6.0126102175734299</v>
      </c>
      <c r="P193" s="56">
        <v>2.6582450430660733</v>
      </c>
    </row>
    <row r="194" spans="1:16" x14ac:dyDescent="0.25">
      <c r="A194" t="str">
        <f>LEFT(B194,9)</f>
        <v>OLP161116</v>
      </c>
      <c r="B194" s="2" t="s">
        <v>266</v>
      </c>
      <c r="C194" s="10" t="str">
        <f>IF(RIGHT(B194, 1)="2", "yes", "no")</f>
        <v>no</v>
      </c>
      <c r="D194" s="10">
        <f>IF(C194="no", 0, 1)</f>
        <v>0</v>
      </c>
      <c r="E194" s="1" t="str">
        <f>LEFT(B194, 3)</f>
        <v>OLP</v>
      </c>
      <c r="F194" s="53">
        <f>DATE(MID(B194, 4, 2)+2000, MID(B194, 6, 2), MID(B194, 8, 2))</f>
        <v>42690</v>
      </c>
      <c r="G194" s="1" t="str">
        <f>LOOKUP(E194, '[3]Sites Ref'!A$1:A$23, '[3]Sites Ref'!B$1:B$23)</f>
        <v>Launiupoko</v>
      </c>
      <c r="H194" s="13">
        <f>IF(ISBLANK(E194), "", LOOKUP(E194, '[3]Sites Ref'!$A$1:$A$18, '[3]Sites Ref'!$C$1:$C$18))</f>
        <v>11</v>
      </c>
      <c r="I194" s="54">
        <f>MONTH(F194)</f>
        <v>11</v>
      </c>
      <c r="J194" s="55">
        <v>12</v>
      </c>
      <c r="K194" s="56">
        <v>58.704882736903663</v>
      </c>
      <c r="L194" s="56">
        <v>3.9519578713237453</v>
      </c>
      <c r="M194" s="56">
        <v>3.0584975158799872</v>
      </c>
      <c r="N194" s="56">
        <v>165.01415320304986</v>
      </c>
      <c r="O194" s="56">
        <v>1.889179558217275</v>
      </c>
      <c r="P194" s="56" t="s">
        <v>24</v>
      </c>
    </row>
    <row r="195" spans="1:16" x14ac:dyDescent="0.25">
      <c r="A195" t="str">
        <f>LEFT(B195,9)</f>
        <v>OPM161117</v>
      </c>
      <c r="B195" s="2" t="s">
        <v>267</v>
      </c>
      <c r="C195" s="10" t="str">
        <f>IF(RIGHT(B195, 1)="2", "yes", "no")</f>
        <v>no</v>
      </c>
      <c r="D195" s="10">
        <f>IF(C195="no", 0, 1)</f>
        <v>0</v>
      </c>
      <c r="E195" s="1" t="str">
        <f>LEFT(B195, 3)</f>
        <v>OPM</v>
      </c>
      <c r="F195" s="53">
        <f>DATE(MID(B195, 4, 2)+2000, MID(B195, 6, 2), MID(B195, 8, 2))</f>
        <v>42691</v>
      </c>
      <c r="G195" s="1" t="str">
        <f>LOOKUP(E195, '[3]Sites Ref'!A$1:A$23, '[3]Sites Ref'!B$1:B$23)</f>
        <v>Peter Martin Hale</v>
      </c>
      <c r="H195" s="13">
        <f>IF(ISBLANK(E195), "", LOOKUP(E195, '[3]Sites Ref'!$A$1:$A$18, '[3]Sites Ref'!$C$1:$C$18))</f>
        <v>12</v>
      </c>
      <c r="I195" s="54">
        <f>MONTH(F195)</f>
        <v>11</v>
      </c>
      <c r="J195" s="55">
        <v>12</v>
      </c>
      <c r="K195" s="56">
        <v>62.865409603066837</v>
      </c>
      <c r="L195" s="56">
        <v>5.0461629529770793</v>
      </c>
      <c r="M195" s="56">
        <v>4.1575395060073594</v>
      </c>
      <c r="N195" s="56">
        <v>140.56625241149629</v>
      </c>
      <c r="O195" s="56">
        <v>6.7666554409947146</v>
      </c>
      <c r="P195" s="56" t="s">
        <v>24</v>
      </c>
    </row>
    <row r="196" spans="1:16" x14ac:dyDescent="0.25">
      <c r="A196" t="str">
        <f>LEFT(B196,9)</f>
        <v>OCO161117</v>
      </c>
      <c r="B196" s="2" t="s">
        <v>268</v>
      </c>
      <c r="C196" s="10" t="str">
        <f>IF(RIGHT(B196, 1)="2", "yes", "no")</f>
        <v>no</v>
      </c>
      <c r="D196" s="10">
        <f>IF(C196="no", 0, 1)</f>
        <v>0</v>
      </c>
      <c r="E196" s="1" t="str">
        <f>LEFT(B196, 3)</f>
        <v>OCO</v>
      </c>
      <c r="F196" s="53">
        <f>DATE(MID(B196, 4, 2)+2000, MID(B196, 6, 2), MID(B196, 8, 2))</f>
        <v>42691</v>
      </c>
      <c r="G196" s="1" t="str">
        <f>LOOKUP(E196, '[3]Sites Ref'!A$1:A$23, '[3]Sites Ref'!B$1:B$23)</f>
        <v>Camp Olowalu</v>
      </c>
      <c r="H196" s="13">
        <f>IF(ISBLANK(E196), "", LOOKUP(E196, '[3]Sites Ref'!$A$1:$A$18, '[3]Sites Ref'!$C$1:$C$18))</f>
        <v>13</v>
      </c>
      <c r="I196" s="54">
        <f>MONTH(F196)</f>
        <v>11</v>
      </c>
      <c r="J196" s="55">
        <v>12</v>
      </c>
      <c r="K196" s="56">
        <v>62.817311026579404</v>
      </c>
      <c r="L196" s="56">
        <v>5.1443313524887051</v>
      </c>
      <c r="M196" s="56">
        <v>3.4835002951289091</v>
      </c>
      <c r="N196" s="56">
        <v>107.67538287811492</v>
      </c>
      <c r="O196" s="56">
        <v>6.7561987275728494</v>
      </c>
      <c r="P196" s="56">
        <v>1.5615064165558699</v>
      </c>
    </row>
    <row r="197" spans="1:16" x14ac:dyDescent="0.25">
      <c r="A197" t="str">
        <f>LEFT(B197,9)</f>
        <v>OCO161117</v>
      </c>
      <c r="B197" s="2" t="s">
        <v>269</v>
      </c>
      <c r="C197" s="10" t="str">
        <f>IF(RIGHT(B197, 1)="2", "yes", "no")</f>
        <v>yes</v>
      </c>
      <c r="D197" s="10">
        <f>IF(C197="no", 0, 1)</f>
        <v>1</v>
      </c>
      <c r="E197" s="1" t="str">
        <f>LEFT(B197, 3)</f>
        <v>OCO</v>
      </c>
      <c r="F197" s="53">
        <f>DATE(MID(B197, 4, 2)+2000, MID(B197, 6, 2), MID(B197, 8, 2))</f>
        <v>42691</v>
      </c>
      <c r="G197" s="1" t="str">
        <f>LOOKUP(E197, '[3]Sites Ref'!A$1:A$23, '[3]Sites Ref'!B$1:B$23)</f>
        <v>Camp Olowalu</v>
      </c>
      <c r="H197" s="13">
        <f>IF(ISBLANK(E197), "", LOOKUP(E197, '[3]Sites Ref'!$A$1:$A$18, '[3]Sites Ref'!$C$1:$C$18))</f>
        <v>13</v>
      </c>
      <c r="I197" s="54">
        <f>MONTH(F197)</f>
        <v>11</v>
      </c>
      <c r="J197" s="55">
        <v>12</v>
      </c>
      <c r="K197" s="56">
        <v>61.224045680433093</v>
      </c>
      <c r="L197" s="56">
        <v>4.9798660447418142</v>
      </c>
      <c r="M197" s="56">
        <v>3.1777613293263376</v>
      </c>
      <c r="N197" s="56">
        <v>112.5576213244762</v>
      </c>
      <c r="O197" s="56">
        <v>6.9293154275570892</v>
      </c>
      <c r="P197" s="56" t="s">
        <v>24</v>
      </c>
    </row>
    <row r="198" spans="1:16" x14ac:dyDescent="0.25">
      <c r="A198" t="str">
        <f>LEFT(B198,9)</f>
        <v>OMM161117</v>
      </c>
      <c r="B198" s="2" t="s">
        <v>270</v>
      </c>
      <c r="C198" s="10" t="str">
        <f>IF(RIGHT(B198, 1)="2", "yes", "no")</f>
        <v>no</v>
      </c>
      <c r="D198" s="10">
        <f>IF(C198="no", 0, 1)</f>
        <v>0</v>
      </c>
      <c r="E198" s="1" t="str">
        <f>LEFT(B198, 3)</f>
        <v>OMM</v>
      </c>
      <c r="F198" s="53">
        <f>DATE(MID(B198, 4, 2)+2000, MID(B198, 6, 2), MID(B198, 8, 2))</f>
        <v>42691</v>
      </c>
      <c r="G198" s="1" t="str">
        <f>LOOKUP(E198, '[3]Sites Ref'!A$1:A$23, '[3]Sites Ref'!B$1:B$23)</f>
        <v>Mile Marker 14</v>
      </c>
      <c r="H198" s="13">
        <f>IF(ISBLANK(E198), "", LOOKUP(E198, '[3]Sites Ref'!$A$1:$A$18, '[3]Sites Ref'!$C$1:$C$18))</f>
        <v>14</v>
      </c>
      <c r="I198" s="54">
        <f>MONTH(F198)</f>
        <v>11</v>
      </c>
      <c r="J198" s="55">
        <v>12</v>
      </c>
      <c r="K198" s="56">
        <v>58.758993635452029</v>
      </c>
      <c r="L198" s="56">
        <v>4.5768937832220411</v>
      </c>
      <c r="M198" s="56">
        <v>3.6156657935538785</v>
      </c>
      <c r="N198" s="56">
        <v>365.30523232304114</v>
      </c>
      <c r="O198" s="56">
        <v>7.9796341979312677</v>
      </c>
      <c r="P198" s="56" t="s">
        <v>24</v>
      </c>
    </row>
    <row r="199" spans="1:16" x14ac:dyDescent="0.25">
      <c r="A199" t="str">
        <f>LEFT(B199,9)</f>
        <v>OUB161117</v>
      </c>
      <c r="B199" s="2" t="s">
        <v>271</v>
      </c>
      <c r="C199" s="10" t="str">
        <f>IF(RIGHT(B199, 1)="2", "yes", "no")</f>
        <v>no</v>
      </c>
      <c r="D199" s="10">
        <f>IF(C199="no", 0, 1)</f>
        <v>0</v>
      </c>
      <c r="E199" s="1" t="str">
        <f>LEFT(B199, 3)</f>
        <v>OUB</v>
      </c>
      <c r="F199" s="53">
        <f>DATE(MID(B199, 4, 2)+2000, MID(B199, 6, 2), MID(B199, 8, 2))</f>
        <v>42691</v>
      </c>
      <c r="G199" s="1" t="str">
        <f>LOOKUP(E199, '[3]Sites Ref'!A$1:A$23, '[3]Sites Ref'!B$1:B$23)</f>
        <v>Ukumehame Beach</v>
      </c>
      <c r="H199" s="13">
        <f>IF(ISBLANK(E199), "", LOOKUP(E199, '[3]Sites Ref'!$A$1:$A$18, '[3]Sites Ref'!$C$1:$C$18))</f>
        <v>15</v>
      </c>
      <c r="I199" s="54">
        <f>MONTH(F199)</f>
        <v>11</v>
      </c>
      <c r="J199" s="55">
        <v>12</v>
      </c>
      <c r="K199" s="56">
        <v>58.013465699896777</v>
      </c>
      <c r="L199" s="56">
        <v>4.0950896603895526</v>
      </c>
      <c r="M199" s="56">
        <v>3.3645817722277056</v>
      </c>
      <c r="N199" s="56">
        <v>110.15321066104264</v>
      </c>
      <c r="O199" s="56">
        <v>5.781400665245485</v>
      </c>
      <c r="P199" s="56" t="s">
        <v>24</v>
      </c>
    </row>
    <row r="200" spans="1:16" x14ac:dyDescent="0.25">
      <c r="A200" t="str">
        <f>LEFT(B200,9)</f>
        <v>OPB161117</v>
      </c>
      <c r="B200" s="2" t="s">
        <v>272</v>
      </c>
      <c r="C200" s="10" t="str">
        <f>IF(RIGHT(B200, 1)="2", "yes", "no")</f>
        <v>no</v>
      </c>
      <c r="D200" s="10">
        <f>IF(C200="no", 0, 1)</f>
        <v>0</v>
      </c>
      <c r="E200" s="1" t="str">
        <f>LEFT(B200, 3)</f>
        <v>OPB</v>
      </c>
      <c r="F200" s="53">
        <f>DATE(MID(B200, 4, 2)+2000, MID(B200, 6, 2), MID(B200, 8, 2))</f>
        <v>42691</v>
      </c>
      <c r="G200" s="1" t="str">
        <f>LOOKUP(E200, '[3]Sites Ref'!A$1:A$23, '[3]Sites Ref'!B$1:B$23)</f>
        <v>Papalaua</v>
      </c>
      <c r="H200" s="13">
        <f>IF(ISBLANK(E200), "", LOOKUP(E200, '[3]Sites Ref'!$A$1:$A$18, '[3]Sites Ref'!$C$1:$C$18))</f>
        <v>16</v>
      </c>
      <c r="I200" s="54">
        <f>MONTH(F200)</f>
        <v>11</v>
      </c>
      <c r="J200" s="55">
        <v>12</v>
      </c>
      <c r="K200" s="56">
        <v>60.454468456634125</v>
      </c>
      <c r="L200" s="56">
        <v>7.2471377872525267</v>
      </c>
      <c r="M200" s="56">
        <v>3.4368536486259784</v>
      </c>
      <c r="N200" s="56">
        <v>81.355345539460373</v>
      </c>
      <c r="O200" s="56">
        <v>8.0876869032905585</v>
      </c>
      <c r="P200" s="56" t="s">
        <v>24</v>
      </c>
    </row>
    <row r="201" spans="1:16" x14ac:dyDescent="0.25">
      <c r="A201" t="str">
        <f>LEFT(B201,9)</f>
        <v>OPP161117</v>
      </c>
      <c r="B201" s="2" t="s">
        <v>273</v>
      </c>
      <c r="C201" s="10" t="str">
        <f>IF(RIGHT(B201, 1)="2", "yes", "no")</f>
        <v>no</v>
      </c>
      <c r="D201" s="10">
        <f>IF(C201="no", 0, 1)</f>
        <v>0</v>
      </c>
      <c r="E201" s="1" t="str">
        <f>LEFT(B201, 3)</f>
        <v>OPP</v>
      </c>
      <c r="F201" s="53">
        <f>DATE(MID(B201, 4, 2)+2000, MID(B201, 6, 2), MID(B201, 8, 2))</f>
        <v>42691</v>
      </c>
      <c r="G201" s="1" t="str">
        <f>LOOKUP(E201, '[3]Sites Ref'!A$1:A$23, '[3]Sites Ref'!B$1:B$23)</f>
        <v>Papalaua Pali</v>
      </c>
      <c r="H201" s="13">
        <f>IF(ISBLANK(E201), "", LOOKUP(E201, '[3]Sites Ref'!$A$1:$A$18, '[3]Sites Ref'!$C$1:$C$18))</f>
        <v>17</v>
      </c>
      <c r="I201" s="54">
        <f>MONTH(F201)</f>
        <v>11</v>
      </c>
      <c r="J201" s="55">
        <v>12</v>
      </c>
      <c r="K201" s="56">
        <v>59.462435316580773</v>
      </c>
      <c r="L201" s="56">
        <v>3.9546882072728899</v>
      </c>
      <c r="M201" s="56">
        <v>3.3526305368845768</v>
      </c>
      <c r="N201" s="56">
        <v>165.42712450020449</v>
      </c>
      <c r="O201" s="56">
        <v>6.7097244456978862</v>
      </c>
      <c r="P201" s="56" t="s">
        <v>24</v>
      </c>
    </row>
    <row r="202" spans="1:16" x14ac:dyDescent="0.25">
      <c r="A202" t="str">
        <f>LEFT(B202,9)</f>
        <v>RPO161129</v>
      </c>
      <c r="B202" s="2" t="s">
        <v>274</v>
      </c>
      <c r="C202" s="10" t="str">
        <f>IF(RIGHT(B202, 1)="2", "yes", "no")</f>
        <v>no</v>
      </c>
      <c r="D202" s="10">
        <f>IF(C202="no", 0, 1)</f>
        <v>0</v>
      </c>
      <c r="E202" s="1" t="str">
        <f>LEFT(B202, 3)</f>
        <v>RPO</v>
      </c>
      <c r="F202" s="53">
        <f>DATE(MID(B202, 4, 2)+2000, MID(B202, 6, 2), MID(B202, 8, 2))</f>
        <v>42703</v>
      </c>
      <c r="G202" s="1" t="str">
        <f>LOOKUP(E202, '[3]Sites Ref'!A$1:A$23, '[3]Sites Ref'!B$1:B$23)</f>
        <v>Pohaku</v>
      </c>
      <c r="H202" s="13">
        <f>IF(ISBLANK(E202), "", LOOKUP(E202, '[3]Sites Ref'!$A$1:$A$18, '[3]Sites Ref'!$C$1:$C$18))</f>
        <v>1</v>
      </c>
      <c r="I202" s="54">
        <f>MONTH(F202)</f>
        <v>11</v>
      </c>
      <c r="J202" s="55">
        <v>13</v>
      </c>
      <c r="K202" s="56">
        <v>134.74007121869758</v>
      </c>
      <c r="L202" s="56">
        <v>15.764420754305661</v>
      </c>
      <c r="M202" s="56">
        <v>10.780690111713746</v>
      </c>
      <c r="N202" s="56">
        <v>675.11975191859597</v>
      </c>
      <c r="O202" s="56">
        <v>67.990160277292759</v>
      </c>
      <c r="P202" s="56">
        <v>2.7920402435108191</v>
      </c>
    </row>
    <row r="203" spans="1:16" x14ac:dyDescent="0.25">
      <c r="A203" t="str">
        <f>LEFT(B203,9)</f>
        <v>RKS161129</v>
      </c>
      <c r="B203" s="2" t="s">
        <v>275</v>
      </c>
      <c r="C203" s="10" t="str">
        <f>IF(RIGHT(B203, 1)="2", "yes", "no")</f>
        <v>no</v>
      </c>
      <c r="D203" s="10">
        <f>IF(C203="no", 0, 1)</f>
        <v>0</v>
      </c>
      <c r="E203" s="1" t="str">
        <f>LEFT(B203, 3)</f>
        <v>RKS</v>
      </c>
      <c r="F203" s="53">
        <f>DATE(MID(B203, 4, 2)+2000, MID(B203, 6, 2), MID(B203, 8, 2))</f>
        <v>42703</v>
      </c>
      <c r="G203" s="1" t="str">
        <f>LOOKUP(E203, '[3]Sites Ref'!A$1:A$23, '[3]Sites Ref'!B$1:B$23)</f>
        <v>Kaanapali Shores</v>
      </c>
      <c r="H203" s="13">
        <f>IF(ISBLANK(E203), "", LOOKUP(E203, '[3]Sites Ref'!$A$1:$A$18, '[3]Sites Ref'!$C$1:$C$18))</f>
        <v>2</v>
      </c>
      <c r="I203" s="54">
        <f>MONTH(F203)</f>
        <v>11</v>
      </c>
      <c r="J203" s="55">
        <v>13</v>
      </c>
      <c r="K203" s="56">
        <v>87.028300787660811</v>
      </c>
      <c r="L203" s="56">
        <v>9.4764548128906156</v>
      </c>
      <c r="M203" s="56">
        <v>4.6122899305313041</v>
      </c>
      <c r="N203" s="56">
        <v>308.05962969456658</v>
      </c>
      <c r="O203" s="56">
        <v>4.9000711474811709</v>
      </c>
      <c r="P203" s="56">
        <v>3.0259657964320605</v>
      </c>
    </row>
    <row r="204" spans="1:16" x14ac:dyDescent="0.25">
      <c r="A204" t="str">
        <f>LEFT(B204,9)</f>
        <v>RKS161129</v>
      </c>
      <c r="B204" s="2" t="s">
        <v>276</v>
      </c>
      <c r="C204" s="10" t="str">
        <f>IF(RIGHT(B204, 1)="2", "yes", "no")</f>
        <v>yes</v>
      </c>
      <c r="D204" s="10">
        <f>IF(C204="no", 0, 1)</f>
        <v>1</v>
      </c>
      <c r="E204" s="1" t="str">
        <f>LEFT(B204, 3)</f>
        <v>RKS</v>
      </c>
      <c r="F204" s="53">
        <f>DATE(MID(B204, 4, 2)+2000, MID(B204, 6, 2), MID(B204, 8, 2))</f>
        <v>42703</v>
      </c>
      <c r="G204" s="1" t="str">
        <f>LOOKUP(E204, '[3]Sites Ref'!A$1:A$23, '[3]Sites Ref'!B$1:B$23)</f>
        <v>Kaanapali Shores</v>
      </c>
      <c r="H204" s="13">
        <f>IF(ISBLANK(E204), "", LOOKUP(E204, '[3]Sites Ref'!$A$1:$A$18, '[3]Sites Ref'!$C$1:$C$18))</f>
        <v>2</v>
      </c>
      <c r="I204" s="54">
        <f>MONTH(F204)</f>
        <v>11</v>
      </c>
      <c r="J204" s="55">
        <v>13</v>
      </c>
      <c r="K204" s="56">
        <v>88.889272516954591</v>
      </c>
      <c r="L204" s="56">
        <v>9.0158244826382639</v>
      </c>
      <c r="M204" s="56">
        <v>4.7621665459625273</v>
      </c>
      <c r="N204" s="56">
        <v>310.67162077808575</v>
      </c>
      <c r="O204" s="56">
        <v>4.7954259727398298</v>
      </c>
      <c r="P204" s="56">
        <v>3.0013837891759305</v>
      </c>
    </row>
    <row r="205" spans="1:16" x14ac:dyDescent="0.25">
      <c r="A205" t="str">
        <f>LEFT(B205,9)</f>
        <v>RAB161129</v>
      </c>
      <c r="B205" s="2" t="s">
        <v>277</v>
      </c>
      <c r="C205" s="10" t="str">
        <f>IF(RIGHT(B205, 1)="2", "yes", "no")</f>
        <v>no</v>
      </c>
      <c r="D205" s="10">
        <f>IF(C205="no", 0, 1)</f>
        <v>0</v>
      </c>
      <c r="E205" s="1" t="str">
        <f>LEFT(B205, 3)</f>
        <v>RAB</v>
      </c>
      <c r="F205" s="53">
        <f>DATE(MID(B205, 4, 2)+2000, MID(B205, 6, 2), MID(B205, 8, 2))</f>
        <v>42703</v>
      </c>
      <c r="G205" s="1" t="str">
        <f>LOOKUP(E205, '[3]Sites Ref'!A$1:A$23, '[3]Sites Ref'!B$1:B$23)</f>
        <v>Airport Beach</v>
      </c>
      <c r="H205" s="13">
        <f>IF(ISBLANK(E205), "", LOOKUP(E205, '[3]Sites Ref'!$A$1:$A$18, '[3]Sites Ref'!$C$1:$C$18))</f>
        <v>3</v>
      </c>
      <c r="I205" s="54">
        <f>MONTH(F205)</f>
        <v>11</v>
      </c>
      <c r="J205" s="55">
        <v>13</v>
      </c>
      <c r="K205" s="56">
        <v>83.383159336948864</v>
      </c>
      <c r="L205" s="56">
        <v>5.7690654231055172</v>
      </c>
      <c r="M205" s="56">
        <v>4.0636111905613461</v>
      </c>
      <c r="N205" s="56">
        <v>386.56803573352369</v>
      </c>
      <c r="O205" s="56">
        <v>21.249054494279534</v>
      </c>
      <c r="P205" s="56">
        <v>1.6398577743767033</v>
      </c>
    </row>
    <row r="206" spans="1:16" x14ac:dyDescent="0.25">
      <c r="A206" t="str">
        <f>LEFT(B206,9)</f>
        <v>RCB161129</v>
      </c>
      <c r="B206" s="2" t="s">
        <v>278</v>
      </c>
      <c r="C206" s="10" t="str">
        <f>IF(RIGHT(B206, 1)="2", "yes", "no")</f>
        <v>no</v>
      </c>
      <c r="D206" s="10">
        <f>IF(C206="no", 0, 1)</f>
        <v>0</v>
      </c>
      <c r="E206" s="1" t="str">
        <f>LEFT(B206, 3)</f>
        <v>RCB</v>
      </c>
      <c r="F206" s="53">
        <f>DATE(MID(B206, 4, 2)+2000, MID(B206, 6, 2), MID(B206, 8, 2))</f>
        <v>42703</v>
      </c>
      <c r="G206" s="1" t="str">
        <f>LOOKUP(E206, '[3]Sites Ref'!A$1:A$23, '[3]Sites Ref'!B$1:B$23)</f>
        <v>Canoe Beach</v>
      </c>
      <c r="H206" s="13">
        <f>IF(ISBLANK(E206), "", LOOKUP(E206, '[3]Sites Ref'!$A$1:$A$18, '[3]Sites Ref'!$C$1:$C$18))</f>
        <v>4</v>
      </c>
      <c r="I206" s="54">
        <f>MONTH(F206)</f>
        <v>11</v>
      </c>
      <c r="J206" s="55">
        <v>13</v>
      </c>
      <c r="K206" s="56">
        <v>137.8535064610399</v>
      </c>
      <c r="L206" s="56">
        <v>9.4531011789392139</v>
      </c>
      <c r="M206" s="56">
        <v>7.0963319219392336</v>
      </c>
      <c r="N206" s="56">
        <v>848.0639726823166</v>
      </c>
      <c r="O206" s="56">
        <v>77.660104506007144</v>
      </c>
      <c r="P206" s="56">
        <v>3.071957939040304</v>
      </c>
    </row>
    <row r="207" spans="1:16" x14ac:dyDescent="0.25">
      <c r="A207" t="str">
        <f>LEFT(B207,9)</f>
        <v>RWA161129</v>
      </c>
      <c r="B207" s="2" t="s">
        <v>279</v>
      </c>
      <c r="C207" s="10" t="str">
        <f>IF(RIGHT(B207, 1)="2", "yes", "no")</f>
        <v>no</v>
      </c>
      <c r="D207" s="10">
        <f>IF(C207="no", 0, 1)</f>
        <v>0</v>
      </c>
      <c r="E207" s="1" t="str">
        <f>LEFT(B207, 3)</f>
        <v>RWA</v>
      </c>
      <c r="F207" s="53">
        <f>DATE(MID(B207, 4, 2)+2000, MID(B207, 6, 2), MID(B207, 8, 2))</f>
        <v>42703</v>
      </c>
      <c r="G207" s="1" t="str">
        <f>LOOKUP(E207, '[3]Sites Ref'!A$1:A$23, '[3]Sites Ref'!B$1:B$23)</f>
        <v>Wahikuli</v>
      </c>
      <c r="H207" s="13">
        <f>IF(ISBLANK(E207), "", LOOKUP(E207, '[3]Sites Ref'!$A$1:$A$18, '[3]Sites Ref'!$C$1:$C$18))</f>
        <v>5</v>
      </c>
      <c r="I207" s="54">
        <f>MONTH(F207)</f>
        <v>11</v>
      </c>
      <c r="J207" s="55">
        <v>13</v>
      </c>
      <c r="K207" s="56">
        <v>94.785303583098056</v>
      </c>
      <c r="L207" s="56">
        <v>10.293832001189694</v>
      </c>
      <c r="M207" s="56">
        <v>8.9235233552833666</v>
      </c>
      <c r="N207" s="56">
        <v>908.64066570481589</v>
      </c>
      <c r="O207" s="56">
        <v>37.275584686351671</v>
      </c>
      <c r="P207" s="56" t="s">
        <v>24</v>
      </c>
    </row>
    <row r="208" spans="1:16" x14ac:dyDescent="0.25">
      <c r="A208" t="str">
        <f>LEFT(B208,9)</f>
        <v>PFF161130</v>
      </c>
      <c r="B208" s="2" t="s">
        <v>280</v>
      </c>
      <c r="C208" s="10" t="str">
        <f>IF(RIGHT(B208, 1)="2", "yes", "no")</f>
        <v>no</v>
      </c>
      <c r="D208" s="10">
        <f>IF(C208="no", 0, 1)</f>
        <v>0</v>
      </c>
      <c r="E208" s="1" t="str">
        <f>LEFT(B208, 3)</f>
        <v>PFF</v>
      </c>
      <c r="F208" s="53">
        <f>DATE(MID(B208, 4, 2)+2000, MID(B208, 6, 2), MID(B208, 8, 2))</f>
        <v>42704</v>
      </c>
      <c r="G208" s="1" t="str">
        <f>LOOKUP(E208, '[3]Sites Ref'!A$1:A$23, '[3]Sites Ref'!B$1:B$23)</f>
        <v>505 Front Street</v>
      </c>
      <c r="H208" s="13">
        <f>IF(ISBLANK(E208), "", LOOKUP(E208, '[3]Sites Ref'!$A$1:$A$18, '[3]Sites Ref'!$C$1:$C$18))</f>
        <v>6</v>
      </c>
      <c r="I208" s="54">
        <f>MONTH(F208)</f>
        <v>11</v>
      </c>
      <c r="J208" s="55">
        <v>13</v>
      </c>
      <c r="K208" s="56">
        <v>70.025517813351271</v>
      </c>
      <c r="L208" s="56">
        <v>9.6866375184532352</v>
      </c>
      <c r="M208" s="56">
        <v>8.11027980720438</v>
      </c>
      <c r="N208" s="56">
        <v>663.04527777132307</v>
      </c>
      <c r="O208" s="56">
        <v>5.7360157410544419</v>
      </c>
      <c r="P208" s="56">
        <v>2.2115876850757377</v>
      </c>
    </row>
    <row r="209" spans="1:16" x14ac:dyDescent="0.25">
      <c r="A209" t="str">
        <f>LEFT(B209,9)</f>
        <v>PLH161130</v>
      </c>
      <c r="B209" s="2" t="s">
        <v>281</v>
      </c>
      <c r="C209" s="10" t="str">
        <f>IF(RIGHT(B209, 1)="2", "yes", "no")</f>
        <v>no</v>
      </c>
      <c r="D209" s="10">
        <f>IF(C209="no", 0, 1)</f>
        <v>0</v>
      </c>
      <c r="E209" s="1" t="str">
        <f>LEFT(B209, 3)</f>
        <v>PLH</v>
      </c>
      <c r="F209" s="53">
        <f>DATE(MID(B209, 4, 2)+2000, MID(B209, 6, 2), MID(B209, 8, 2))</f>
        <v>42704</v>
      </c>
      <c r="G209" s="1" t="str">
        <f>LOOKUP(E209, '[3]Sites Ref'!A$1:A$23, '[3]Sites Ref'!B$1:B$23)</f>
        <v>Lindsey Hale</v>
      </c>
      <c r="H209" s="13">
        <f>IF(ISBLANK(E209), "", LOOKUP(E209, '[3]Sites Ref'!$A$1:$A$18, '[3]Sites Ref'!$C$1:$C$18))</f>
        <v>7</v>
      </c>
      <c r="I209" s="54">
        <f>MONTH(F209)</f>
        <v>11</v>
      </c>
      <c r="J209" s="55">
        <v>13</v>
      </c>
      <c r="K209" s="56">
        <v>93.302434046422704</v>
      </c>
      <c r="L209" s="56">
        <v>9.0385741763018252</v>
      </c>
      <c r="M209" s="56">
        <v>5.8047864793971247</v>
      </c>
      <c r="N209" s="56">
        <v>469.52288390407119</v>
      </c>
      <c r="O209" s="56">
        <v>18.079279143102863</v>
      </c>
      <c r="P209" s="56">
        <v>4.7617726959052735</v>
      </c>
    </row>
    <row r="210" spans="1:16" x14ac:dyDescent="0.25">
      <c r="A210" t="str">
        <f>LEFT(B210,9)</f>
        <v>PLT161130</v>
      </c>
      <c r="B210" s="2" t="s">
        <v>282</v>
      </c>
      <c r="C210" s="10" t="str">
        <f>IF(RIGHT(B210, 1)="2", "yes", "no")</f>
        <v>no</v>
      </c>
      <c r="D210" s="10">
        <f>IF(C210="no", 0, 1)</f>
        <v>0</v>
      </c>
      <c r="E210" s="1" t="str">
        <f>LEFT(B210, 3)</f>
        <v>PLT</v>
      </c>
      <c r="F210" s="53">
        <f>DATE(MID(B210, 4, 2)+2000, MID(B210, 6, 2), MID(B210, 8, 2))</f>
        <v>42704</v>
      </c>
      <c r="G210" s="1" t="str">
        <f>LOOKUP(E210, '[3]Sites Ref'!A$1:A$23, '[3]Sites Ref'!B$1:B$23)</f>
        <v>Lahaina Town</v>
      </c>
      <c r="H210" s="13">
        <f>IF(ISBLANK(E210), "", LOOKUP(E210, '[3]Sites Ref'!$A$1:$A$18, '[3]Sites Ref'!$C$1:$C$18))</f>
        <v>8</v>
      </c>
      <c r="I210" s="54">
        <f>MONTH(F210)</f>
        <v>11</v>
      </c>
      <c r="J210" s="55">
        <v>13</v>
      </c>
      <c r="K210" s="56">
        <v>103.4521147795234</v>
      </c>
      <c r="L210" s="56">
        <v>9.575707757184075</v>
      </c>
      <c r="M210" s="56">
        <v>5.6418771147979685</v>
      </c>
      <c r="N210" s="56">
        <v>542.05729548176669</v>
      </c>
      <c r="O210" s="56">
        <v>33.682361418779806</v>
      </c>
      <c r="P210" s="56">
        <v>5.2209011540117114</v>
      </c>
    </row>
    <row r="211" spans="1:16" x14ac:dyDescent="0.25">
      <c r="A211" t="str">
        <f>LEFT(B211,9)</f>
        <v>PPU161130</v>
      </c>
      <c r="B211" s="2" t="s">
        <v>283</v>
      </c>
      <c r="C211" s="10" t="str">
        <f>IF(RIGHT(B211, 1)="2", "yes", "no")</f>
        <v>no</v>
      </c>
      <c r="D211" s="10">
        <f>IF(C211="no", 0, 1)</f>
        <v>0</v>
      </c>
      <c r="E211" s="1" t="str">
        <f>LEFT(B211, 3)</f>
        <v>PPU</v>
      </c>
      <c r="F211" s="53">
        <f>DATE(MID(B211, 4, 2)+2000, MID(B211, 6, 2), MID(B211, 8, 2))</f>
        <v>42704</v>
      </c>
      <c r="G211" s="1" t="str">
        <f>LOOKUP(E211, '[3]Sites Ref'!A$1:A$23, '[3]Sites Ref'!B$1:B$23)</f>
        <v>Puamana</v>
      </c>
      <c r="H211" s="13">
        <f>IF(ISBLANK(E211), "", LOOKUP(E211, '[3]Sites Ref'!$A$1:$A$18, '[3]Sites Ref'!$C$1:$C$18))</f>
        <v>9</v>
      </c>
      <c r="I211" s="54">
        <f>MONTH(F211)</f>
        <v>11</v>
      </c>
      <c r="J211" s="55">
        <v>13</v>
      </c>
      <c r="K211" s="56">
        <v>69.405193903586678</v>
      </c>
      <c r="L211" s="56">
        <v>5.6406204363728039</v>
      </c>
      <c r="M211" s="56">
        <v>2.3875996475652292</v>
      </c>
      <c r="N211" s="56">
        <v>332.00425570297824</v>
      </c>
      <c r="O211" s="56">
        <v>3.6650147246618539</v>
      </c>
      <c r="P211" s="56">
        <v>1.8436505442097852</v>
      </c>
    </row>
    <row r="212" spans="1:16" x14ac:dyDescent="0.25">
      <c r="A212" t="str">
        <f>LEFT(B212,9)</f>
        <v>OSF161130</v>
      </c>
      <c r="B212" s="2" t="s">
        <v>284</v>
      </c>
      <c r="C212" s="10" t="str">
        <f>IF(RIGHT(B212, 1)="2", "yes", "no")</f>
        <v>no</v>
      </c>
      <c r="D212" s="10">
        <f>IF(C212="no", 0, 1)</f>
        <v>0</v>
      </c>
      <c r="E212" s="1" t="str">
        <f>LEFT(B212, 3)</f>
        <v>OSF</v>
      </c>
      <c r="F212" s="53">
        <f>DATE(MID(B212, 4, 2)+2000, MID(B212, 6, 2), MID(B212, 8, 2))</f>
        <v>42704</v>
      </c>
      <c r="G212" s="1" t="str">
        <f>LOOKUP(E212, '[3]Sites Ref'!A$1:A$23, '[3]Sites Ref'!B$1:B$23)</f>
        <v>Olowalu shore front</v>
      </c>
      <c r="H212" s="13">
        <f>IF(ISBLANK(E212), "", LOOKUP(E212, '[3]Sites Ref'!$A$1:$A$18, '[3]Sites Ref'!$C$1:$C$18))</f>
        <v>10</v>
      </c>
      <c r="I212" s="54">
        <f>MONTH(F212)</f>
        <v>11</v>
      </c>
      <c r="J212" s="55">
        <v>13</v>
      </c>
      <c r="K212" s="56">
        <v>78.81639379172951</v>
      </c>
      <c r="L212" s="56">
        <v>7.9993374654644276</v>
      </c>
      <c r="M212" s="56">
        <v>3.8746363276263254</v>
      </c>
      <c r="N212" s="56">
        <v>214.63569676780179</v>
      </c>
      <c r="O212" s="56">
        <v>5.8163248286466338</v>
      </c>
      <c r="P212" s="56">
        <v>3.8062462848202023</v>
      </c>
    </row>
    <row r="213" spans="1:16" x14ac:dyDescent="0.25">
      <c r="A213" t="str">
        <f>LEFT(B213,9)</f>
        <v>OLP161130</v>
      </c>
      <c r="B213" s="2" t="s">
        <v>285</v>
      </c>
      <c r="C213" s="10" t="str">
        <f>IF(RIGHT(B213, 1)="2", "yes", "no")</f>
        <v>no</v>
      </c>
      <c r="D213" s="10">
        <f>IF(C213="no", 0, 1)</f>
        <v>0</v>
      </c>
      <c r="E213" s="1" t="str">
        <f>LEFT(B213, 3)</f>
        <v>OLP</v>
      </c>
      <c r="F213" s="53">
        <f>DATE(MID(B213, 4, 2)+2000, MID(B213, 6, 2), MID(B213, 8, 2))</f>
        <v>42704</v>
      </c>
      <c r="G213" s="1" t="str">
        <f>LOOKUP(E213, '[3]Sites Ref'!A$1:A$23, '[3]Sites Ref'!B$1:B$23)</f>
        <v>Launiupoko</v>
      </c>
      <c r="H213" s="13">
        <f>IF(ISBLANK(E213), "", LOOKUP(E213, '[3]Sites Ref'!$A$1:$A$18, '[3]Sites Ref'!$C$1:$C$18))</f>
        <v>11</v>
      </c>
      <c r="I213" s="54">
        <f>MONTH(F213)</f>
        <v>11</v>
      </c>
      <c r="J213" s="55">
        <v>13</v>
      </c>
      <c r="K213" s="56">
        <v>68.253163785452429</v>
      </c>
      <c r="L213" s="56">
        <v>6.7907869084793626</v>
      </c>
      <c r="M213" s="56">
        <v>1.87410933034869</v>
      </c>
      <c r="N213" s="56">
        <v>175.69770681019784</v>
      </c>
      <c r="O213" s="56">
        <v>2.6721023689765713</v>
      </c>
      <c r="P213" s="56">
        <v>2.761907460422659</v>
      </c>
    </row>
    <row r="214" spans="1:16" x14ac:dyDescent="0.25">
      <c r="A214" t="str">
        <f>LEFT(B214,9)</f>
        <v>OPM161201</v>
      </c>
      <c r="B214" s="2" t="s">
        <v>286</v>
      </c>
      <c r="C214" s="10" t="str">
        <f>IF(RIGHT(B214, 1)="2", "yes", "no")</f>
        <v>no</v>
      </c>
      <c r="D214" s="10">
        <f>IF(C214="no", 0, 1)</f>
        <v>0</v>
      </c>
      <c r="E214" s="1" t="str">
        <f>LEFT(B214, 3)</f>
        <v>OPM</v>
      </c>
      <c r="F214" s="53">
        <f>DATE(MID(B214, 4, 2)+2000, MID(B214, 6, 2), MID(B214, 8, 2))</f>
        <v>42705</v>
      </c>
      <c r="G214" s="1" t="str">
        <f>LOOKUP(E214, '[3]Sites Ref'!A$1:A$23, '[3]Sites Ref'!B$1:B$23)</f>
        <v>Peter Martin Hale</v>
      </c>
      <c r="H214" s="13">
        <f>IF(ISBLANK(E214), "", LOOKUP(E214, '[3]Sites Ref'!$A$1:$A$18, '[3]Sites Ref'!$C$1:$C$18))</f>
        <v>12</v>
      </c>
      <c r="I214" s="54">
        <f>MONTH(F214)</f>
        <v>12</v>
      </c>
      <c r="J214" s="55">
        <v>13</v>
      </c>
      <c r="K214" s="56">
        <v>65.588724896844496</v>
      </c>
      <c r="L214" s="56">
        <v>8.1511360861485418</v>
      </c>
      <c r="M214" s="56">
        <v>2.4188782455682674</v>
      </c>
      <c r="N214" s="56">
        <v>226.30152634280603</v>
      </c>
      <c r="O214" s="56">
        <v>4.347641969195486</v>
      </c>
      <c r="P214" s="56" t="s">
        <v>24</v>
      </c>
    </row>
    <row r="215" spans="1:16" x14ac:dyDescent="0.25">
      <c r="A215" t="str">
        <f>LEFT(B215,9)</f>
        <v>OCO161201</v>
      </c>
      <c r="B215" s="2" t="s">
        <v>287</v>
      </c>
      <c r="C215" s="10" t="str">
        <f>IF(RIGHT(B215, 1)="2", "yes", "no")</f>
        <v>no</v>
      </c>
      <c r="D215" s="10">
        <f>IF(C215="no", 0, 1)</f>
        <v>0</v>
      </c>
      <c r="E215" s="1" t="str">
        <f>LEFT(B215, 3)</f>
        <v>OCO</v>
      </c>
      <c r="F215" s="53">
        <f>DATE(MID(B215, 4, 2)+2000, MID(B215, 6, 2), MID(B215, 8, 2))</f>
        <v>42705</v>
      </c>
      <c r="G215" s="1" t="str">
        <f>LOOKUP(E215, '[3]Sites Ref'!A$1:A$23, '[3]Sites Ref'!B$1:B$23)</f>
        <v>Camp Olowalu</v>
      </c>
      <c r="H215" s="13">
        <f>IF(ISBLANK(E215), "", LOOKUP(E215, '[3]Sites Ref'!$A$1:$A$18, '[3]Sites Ref'!$C$1:$C$18))</f>
        <v>13</v>
      </c>
      <c r="I215" s="54">
        <f>MONTH(F215)</f>
        <v>12</v>
      </c>
      <c r="J215" s="55">
        <v>13</v>
      </c>
      <c r="K215" s="56">
        <v>61.553665559994812</v>
      </c>
      <c r="L215" s="56">
        <v>6.4988664840868351</v>
      </c>
      <c r="M215" s="56">
        <v>3.1604416732236258</v>
      </c>
      <c r="N215" s="56">
        <v>291.07169104739609</v>
      </c>
      <c r="O215" s="56">
        <v>5.076507779312502</v>
      </c>
      <c r="P215" s="56">
        <v>2.1402205672353594</v>
      </c>
    </row>
    <row r="216" spans="1:16" x14ac:dyDescent="0.25">
      <c r="A216" t="str">
        <f>LEFT(B216,9)</f>
        <v>OMM161201</v>
      </c>
      <c r="B216" s="2" t="s">
        <v>288</v>
      </c>
      <c r="C216" s="10" t="str">
        <f>IF(RIGHT(B216, 1)="2", "yes", "no")</f>
        <v>no</v>
      </c>
      <c r="D216" s="10">
        <f>IF(C216="no", 0, 1)</f>
        <v>0</v>
      </c>
      <c r="E216" s="1" t="str">
        <f>LEFT(B216, 3)</f>
        <v>OMM</v>
      </c>
      <c r="F216" s="53">
        <f>DATE(MID(B216, 4, 2)+2000, MID(B216, 6, 2), MID(B216, 8, 2))</f>
        <v>42705</v>
      </c>
      <c r="G216" s="1" t="str">
        <f>LOOKUP(E216, '[3]Sites Ref'!A$1:A$23, '[3]Sites Ref'!B$1:B$23)</f>
        <v>Mile Marker 14</v>
      </c>
      <c r="H216" s="13">
        <f>IF(ISBLANK(E216), "", LOOKUP(E216, '[3]Sites Ref'!$A$1:$A$18, '[3]Sites Ref'!$C$1:$C$18))</f>
        <v>14</v>
      </c>
      <c r="I216" s="54">
        <f>MONTH(F216)</f>
        <v>12</v>
      </c>
      <c r="J216" s="55">
        <v>13</v>
      </c>
      <c r="K216" s="56">
        <v>74.999924784987343</v>
      </c>
      <c r="L216" s="56">
        <v>7.8650540702438638</v>
      </c>
      <c r="M216" s="56">
        <v>3.9710786714690252</v>
      </c>
      <c r="N216" s="56">
        <v>272.05025917155513</v>
      </c>
      <c r="O216" s="56">
        <v>6.5841283782022879</v>
      </c>
      <c r="P216" s="56">
        <v>4.132156122957932</v>
      </c>
    </row>
    <row r="217" spans="1:16" x14ac:dyDescent="0.25">
      <c r="A217" t="str">
        <f>LEFT(B217,9)</f>
        <v>OUB161201</v>
      </c>
      <c r="B217" s="2" t="s">
        <v>289</v>
      </c>
      <c r="C217" s="10" t="str">
        <f>IF(RIGHT(B217, 1)="2", "yes", "no")</f>
        <v>no</v>
      </c>
      <c r="D217" s="10">
        <f>IF(C217="no", 0, 1)</f>
        <v>0</v>
      </c>
      <c r="E217" s="1" t="str">
        <f>LEFT(B217, 3)</f>
        <v>OUB</v>
      </c>
      <c r="F217" s="53">
        <f>DATE(MID(B217, 4, 2)+2000, MID(B217, 6, 2), MID(B217, 8, 2))</f>
        <v>42705</v>
      </c>
      <c r="G217" s="1" t="str">
        <f>LOOKUP(E217, '[3]Sites Ref'!A$1:A$23, '[3]Sites Ref'!B$1:B$23)</f>
        <v>Ukumehame Beach</v>
      </c>
      <c r="H217" s="13">
        <f>IF(ISBLANK(E217), "", LOOKUP(E217, '[3]Sites Ref'!$A$1:$A$18, '[3]Sites Ref'!$C$1:$C$18))</f>
        <v>15</v>
      </c>
      <c r="I217" s="54">
        <f>MONTH(F217)</f>
        <v>12</v>
      </c>
      <c r="J217" s="55">
        <v>13</v>
      </c>
      <c r="K217" s="56">
        <v>60.425266828899211</v>
      </c>
      <c r="L217" s="56">
        <v>6.4346439907204793</v>
      </c>
      <c r="M217" s="56">
        <v>2.6704103045093643</v>
      </c>
      <c r="N217" s="56">
        <v>148.15311671275239</v>
      </c>
      <c r="O217" s="56">
        <v>1.676756404576373</v>
      </c>
      <c r="P217" s="56">
        <v>1.5827640801044009</v>
      </c>
    </row>
    <row r="218" spans="1:16" x14ac:dyDescent="0.25">
      <c r="A218" t="str">
        <f>LEFT(B218,9)</f>
        <v>OPB161201</v>
      </c>
      <c r="B218" s="2" t="s">
        <v>290</v>
      </c>
      <c r="C218" s="10" t="str">
        <f>IF(RIGHT(B218, 1)="2", "yes", "no")</f>
        <v>no</v>
      </c>
      <c r="D218" s="10">
        <f>IF(C218="no", 0, 1)</f>
        <v>0</v>
      </c>
      <c r="E218" s="1" t="str">
        <f>LEFT(B218, 3)</f>
        <v>OPB</v>
      </c>
      <c r="F218" s="53">
        <f>DATE(MID(B218, 4, 2)+2000, MID(B218, 6, 2), MID(B218, 8, 2))</f>
        <v>42705</v>
      </c>
      <c r="G218" s="1" t="str">
        <f>LOOKUP(E218, '[3]Sites Ref'!A$1:A$23, '[3]Sites Ref'!B$1:B$23)</f>
        <v>Papalaua</v>
      </c>
      <c r="H218" s="13">
        <f>IF(ISBLANK(E218), "", LOOKUP(E218, '[3]Sites Ref'!$A$1:$A$18, '[3]Sites Ref'!$C$1:$C$18))</f>
        <v>16</v>
      </c>
      <c r="I218" s="54">
        <f>MONTH(F218)</f>
        <v>12</v>
      </c>
      <c r="J218" s="55">
        <v>13</v>
      </c>
      <c r="K218" s="56">
        <v>63.455992216606226</v>
      </c>
      <c r="L218" s="56">
        <v>5.9267024522774809</v>
      </c>
      <c r="M218" s="56">
        <v>3.9736852213026119</v>
      </c>
      <c r="N218" s="56">
        <v>219.11132779741141</v>
      </c>
      <c r="O218" s="56">
        <v>7.3567991451877708</v>
      </c>
      <c r="P218" s="56">
        <v>2.1441854071153807</v>
      </c>
    </row>
    <row r="219" spans="1:16" x14ac:dyDescent="0.25">
      <c r="A219" t="str">
        <f>LEFT(B219,9)</f>
        <v>OPP161201</v>
      </c>
      <c r="B219" s="2" t="s">
        <v>291</v>
      </c>
      <c r="C219" s="10" t="str">
        <f>IF(RIGHT(B219, 1)="2", "yes", "no")</f>
        <v>no</v>
      </c>
      <c r="D219" s="10">
        <f>IF(C219="no", 0, 1)</f>
        <v>0</v>
      </c>
      <c r="E219" s="1" t="str">
        <f>LEFT(B219, 3)</f>
        <v>OPP</v>
      </c>
      <c r="F219" s="53">
        <f>DATE(MID(B219, 4, 2)+2000, MID(B219, 6, 2), MID(B219, 8, 2))</f>
        <v>42705</v>
      </c>
      <c r="G219" s="1" t="str">
        <f>LOOKUP(E219, '[3]Sites Ref'!A$1:A$23, '[3]Sites Ref'!B$1:B$23)</f>
        <v>Papalaua Pali</v>
      </c>
      <c r="H219" s="13">
        <f>IF(ISBLANK(E219), "", LOOKUP(E219, '[3]Sites Ref'!$A$1:$A$18, '[3]Sites Ref'!$C$1:$C$18))</f>
        <v>17</v>
      </c>
      <c r="I219" s="54">
        <f>MONTH(F219)</f>
        <v>12</v>
      </c>
      <c r="J219" s="55">
        <v>13</v>
      </c>
      <c r="K219" s="56">
        <v>57.890800569003865</v>
      </c>
      <c r="L219" s="56">
        <v>3.824875396651283</v>
      </c>
      <c r="M219" s="56">
        <v>2.5061976649934152</v>
      </c>
      <c r="N219" s="56">
        <v>171.20261651524208</v>
      </c>
      <c r="O219" s="56">
        <v>2.6039613249589539</v>
      </c>
      <c r="P219" s="56" t="s">
        <v>24</v>
      </c>
    </row>
    <row r="220" spans="1:16" x14ac:dyDescent="0.25">
      <c r="A220" t="str">
        <f>LEFT(B220,9)</f>
        <v>RPO161213</v>
      </c>
      <c r="B220" s="2" t="s">
        <v>292</v>
      </c>
      <c r="C220" s="10" t="str">
        <f>IF(RIGHT(B220, 1)="2", "yes", "no")</f>
        <v>no</v>
      </c>
      <c r="D220" s="10">
        <f>IF(C220="no", 0, 1)</f>
        <v>0</v>
      </c>
      <c r="E220" s="1" t="str">
        <f>LEFT(B220, 3)</f>
        <v>RPO</v>
      </c>
      <c r="F220" s="53">
        <f>DATE(MID(B220, 4, 2)+2000, MID(B220, 6, 2), MID(B220, 8, 2))</f>
        <v>42717</v>
      </c>
      <c r="G220" s="1" t="str">
        <f>LOOKUP(E220, '[3]Sites Ref'!A$1:A$23, '[3]Sites Ref'!B$1:B$23)</f>
        <v>Pohaku</v>
      </c>
      <c r="H220" s="13">
        <f>IF(ISBLANK(E220), "", LOOKUP(E220, '[3]Sites Ref'!$A$1:$A$18, '[3]Sites Ref'!$C$1:$C$18))</f>
        <v>1</v>
      </c>
      <c r="I220" s="54">
        <f>MONTH(F220)</f>
        <v>12</v>
      </c>
      <c r="J220" s="55">
        <v>14</v>
      </c>
      <c r="K220" s="56">
        <v>119.39927394198642</v>
      </c>
      <c r="L220" s="56">
        <v>18.525527624788566</v>
      </c>
      <c r="M220" s="56">
        <v>13.82091545625055</v>
      </c>
      <c r="N220" s="56">
        <v>867.63434104198552</v>
      </c>
      <c r="O220" s="56">
        <v>81.83772481067048</v>
      </c>
      <c r="P220" s="56">
        <v>3.2194662646692982</v>
      </c>
    </row>
    <row r="221" spans="1:16" x14ac:dyDescent="0.25">
      <c r="A221" t="str">
        <f>LEFT(B221,9)</f>
        <v>RKS161213</v>
      </c>
      <c r="B221" s="2" t="s">
        <v>293</v>
      </c>
      <c r="C221" s="10" t="str">
        <f>IF(RIGHT(B221, 1)="2", "yes", "no")</f>
        <v>no</v>
      </c>
      <c r="D221" s="10">
        <f>IF(C221="no", 0, 1)</f>
        <v>0</v>
      </c>
      <c r="E221" s="1" t="str">
        <f>LEFT(B221, 3)</f>
        <v>RKS</v>
      </c>
      <c r="F221" s="53">
        <f>DATE(MID(B221, 4, 2)+2000, MID(B221, 6, 2), MID(B221, 8, 2))</f>
        <v>42717</v>
      </c>
      <c r="G221" s="1" t="str">
        <f>LOOKUP(E221, '[3]Sites Ref'!A$1:A$23, '[3]Sites Ref'!B$1:B$23)</f>
        <v>Kaanapali Shores</v>
      </c>
      <c r="H221" s="13">
        <f>IF(ISBLANK(E221), "", LOOKUP(E221, '[3]Sites Ref'!$A$1:$A$18, '[3]Sites Ref'!$C$1:$C$18))</f>
        <v>2</v>
      </c>
      <c r="I221" s="54">
        <f>MONTH(F221)</f>
        <v>12</v>
      </c>
      <c r="J221" s="55">
        <v>14</v>
      </c>
      <c r="K221" s="56">
        <v>71.931991270948444</v>
      </c>
      <c r="L221" s="56">
        <v>10.870703565272978</v>
      </c>
      <c r="M221" s="56">
        <v>6.4066901426458838</v>
      </c>
      <c r="N221" s="56">
        <v>654.78893448849374</v>
      </c>
      <c r="O221" s="56">
        <v>12.305227983443515</v>
      </c>
      <c r="P221" s="56">
        <v>3.7332268833486557</v>
      </c>
    </row>
    <row r="222" spans="1:16" x14ac:dyDescent="0.25">
      <c r="A222" t="str">
        <f>LEFT(B222,9)</f>
        <v>RAB161213</v>
      </c>
      <c r="B222" s="2" t="s">
        <v>294</v>
      </c>
      <c r="C222" s="10" t="str">
        <f>IF(RIGHT(B222, 1)="2", "yes", "no")</f>
        <v>no</v>
      </c>
      <c r="D222" s="10">
        <f>IF(C222="no", 0, 1)</f>
        <v>0</v>
      </c>
      <c r="E222" s="1" t="str">
        <f>LEFT(B222, 3)</f>
        <v>RAB</v>
      </c>
      <c r="F222" s="53">
        <f>DATE(MID(B222, 4, 2)+2000, MID(B222, 6, 2), MID(B222, 8, 2))</f>
        <v>42717</v>
      </c>
      <c r="G222" s="1" t="str">
        <f>LOOKUP(E222, '[3]Sites Ref'!A$1:A$23, '[3]Sites Ref'!B$1:B$23)</f>
        <v>Airport Beach</v>
      </c>
      <c r="H222" s="13">
        <f>IF(ISBLANK(E222), "", LOOKUP(E222, '[3]Sites Ref'!$A$1:$A$18, '[3]Sites Ref'!$C$1:$C$18))</f>
        <v>3</v>
      </c>
      <c r="I222" s="54">
        <f>MONTH(F222)</f>
        <v>12</v>
      </c>
      <c r="J222" s="55">
        <v>14</v>
      </c>
      <c r="K222" s="56">
        <v>62.360374549948766</v>
      </c>
      <c r="L222" s="56">
        <v>13.424246087021924</v>
      </c>
      <c r="M222" s="56">
        <v>4.7792404757658655</v>
      </c>
      <c r="N222" s="56">
        <v>343.80319345119051</v>
      </c>
      <c r="O222" s="56">
        <v>18.566475609048002</v>
      </c>
      <c r="P222" s="56" t="s">
        <v>24</v>
      </c>
    </row>
    <row r="223" spans="1:16" x14ac:dyDescent="0.25">
      <c r="A223" t="str">
        <f>LEFT(B223,9)</f>
        <v>RCB161213</v>
      </c>
      <c r="B223" s="2" t="s">
        <v>295</v>
      </c>
      <c r="C223" s="10" t="str">
        <f>IF(RIGHT(B223, 1)="2", "yes", "no")</f>
        <v>no</v>
      </c>
      <c r="D223" s="10">
        <f>IF(C223="no", 0, 1)</f>
        <v>0</v>
      </c>
      <c r="E223" s="1" t="str">
        <f>LEFT(B223, 3)</f>
        <v>RCB</v>
      </c>
      <c r="F223" s="53">
        <f>DATE(MID(B223, 4, 2)+2000, MID(B223, 6, 2), MID(B223, 8, 2))</f>
        <v>42717</v>
      </c>
      <c r="G223" s="1" t="str">
        <f>LOOKUP(E223, '[3]Sites Ref'!A$1:A$23, '[3]Sites Ref'!B$1:B$23)</f>
        <v>Canoe Beach</v>
      </c>
      <c r="H223" s="13">
        <f>IF(ISBLANK(E223), "", LOOKUP(E223, '[3]Sites Ref'!$A$1:$A$18, '[3]Sites Ref'!$C$1:$C$18))</f>
        <v>4</v>
      </c>
      <c r="I223" s="54">
        <f>MONTH(F223)</f>
        <v>12</v>
      </c>
      <c r="J223" s="55">
        <v>14</v>
      </c>
      <c r="K223" s="56">
        <v>78.996469692540529</v>
      </c>
      <c r="L223" s="56">
        <v>13.911740568446723</v>
      </c>
      <c r="M223" s="56">
        <v>6.4442666078843551</v>
      </c>
      <c r="N223" s="56">
        <v>437.29989512699677</v>
      </c>
      <c r="O223" s="56">
        <v>34.536200718332402</v>
      </c>
      <c r="P223" s="56">
        <v>4.2559693310259039</v>
      </c>
    </row>
    <row r="224" spans="1:16" x14ac:dyDescent="0.25">
      <c r="A224" t="str">
        <f>LEFT(B224,9)</f>
        <v>RWA161213</v>
      </c>
      <c r="B224" s="2" t="s">
        <v>296</v>
      </c>
      <c r="C224" s="10" t="str">
        <f>IF(RIGHT(B224, 1)="2", "yes", "no")</f>
        <v>no</v>
      </c>
      <c r="D224" s="10">
        <f>IF(C224="no", 0, 1)</f>
        <v>0</v>
      </c>
      <c r="E224" s="1" t="str">
        <f>LEFT(B224, 3)</f>
        <v>RWA</v>
      </c>
      <c r="F224" s="53">
        <f>DATE(MID(B224, 4, 2)+2000, MID(B224, 6, 2), MID(B224, 8, 2))</f>
        <v>42717</v>
      </c>
      <c r="G224" s="1" t="str">
        <f>LOOKUP(E224, '[3]Sites Ref'!A$1:A$23, '[3]Sites Ref'!B$1:B$23)</f>
        <v>Wahikuli</v>
      </c>
      <c r="H224" s="13">
        <f>IF(ISBLANK(E224), "", LOOKUP(E224, '[3]Sites Ref'!$A$1:$A$18, '[3]Sites Ref'!$C$1:$C$18))</f>
        <v>5</v>
      </c>
      <c r="I224" s="54">
        <f>MONTH(F224)</f>
        <v>12</v>
      </c>
      <c r="J224" s="55">
        <v>14</v>
      </c>
      <c r="K224" s="56">
        <v>74.445141892416942</v>
      </c>
      <c r="L224" s="56">
        <v>14.712624359358893</v>
      </c>
      <c r="M224" s="56">
        <v>8.3567791145045032</v>
      </c>
      <c r="N224" s="56">
        <v>760.93173499716818</v>
      </c>
      <c r="O224" s="56">
        <v>28.96509617857113</v>
      </c>
      <c r="P224" s="56">
        <v>2.3625997782705097</v>
      </c>
    </row>
    <row r="225" spans="1:16" x14ac:dyDescent="0.25">
      <c r="A225" t="str">
        <f>LEFT(B225,9)</f>
        <v>PFF161214</v>
      </c>
      <c r="B225" s="2" t="s">
        <v>297</v>
      </c>
      <c r="C225" s="10" t="str">
        <f>IF(RIGHT(B225, 1)="2", "yes", "no")</f>
        <v>no</v>
      </c>
      <c r="D225" s="10">
        <f>IF(C225="no", 0, 1)</f>
        <v>0</v>
      </c>
      <c r="E225" s="1" t="str">
        <f>LEFT(B225, 3)</f>
        <v>PFF</v>
      </c>
      <c r="F225" s="53">
        <f>DATE(MID(B225, 4, 2)+2000, MID(B225, 6, 2), MID(B225, 8, 2))</f>
        <v>42718</v>
      </c>
      <c r="G225" s="1" t="str">
        <f>LOOKUP(E225, '[3]Sites Ref'!A$1:A$23, '[3]Sites Ref'!B$1:B$23)</f>
        <v>505 Front Street</v>
      </c>
      <c r="H225" s="13">
        <f>IF(ISBLANK(E225), "", LOOKUP(E225, '[3]Sites Ref'!$A$1:$A$18, '[3]Sites Ref'!$C$1:$C$18))</f>
        <v>6</v>
      </c>
      <c r="I225" s="54">
        <f>MONTH(F225)</f>
        <v>12</v>
      </c>
      <c r="J225" s="55">
        <v>14</v>
      </c>
      <c r="K225" s="56">
        <v>53.943123664647537</v>
      </c>
      <c r="L225" s="56">
        <v>10.644366841754323</v>
      </c>
      <c r="M225" s="56">
        <v>4.7442554908886674</v>
      </c>
      <c r="N225" s="56">
        <v>147.19214744584377</v>
      </c>
      <c r="O225" s="56">
        <v>5.6036365370737489</v>
      </c>
      <c r="P225" s="56">
        <v>1.7042317127251092</v>
      </c>
    </row>
    <row r="226" spans="1:16" x14ac:dyDescent="0.25">
      <c r="A226" t="str">
        <f>LEFT(B226,9)</f>
        <v>PLH161214</v>
      </c>
      <c r="B226" s="2" t="s">
        <v>298</v>
      </c>
      <c r="C226" s="10" t="str">
        <f>IF(RIGHT(B226, 1)="2", "yes", "no")</f>
        <v>no</v>
      </c>
      <c r="D226" s="10">
        <f>IF(C226="no", 0, 1)</f>
        <v>0</v>
      </c>
      <c r="E226" s="1" t="str">
        <f>LEFT(B226, 3)</f>
        <v>PLH</v>
      </c>
      <c r="F226" s="53">
        <f>DATE(MID(B226, 4, 2)+2000, MID(B226, 6, 2), MID(B226, 8, 2))</f>
        <v>42718</v>
      </c>
      <c r="G226" s="1" t="str">
        <f>LOOKUP(E226, '[3]Sites Ref'!A$1:A$23, '[3]Sites Ref'!B$1:B$23)</f>
        <v>Lindsey Hale</v>
      </c>
      <c r="H226" s="13">
        <f>IF(ISBLANK(E226), "", LOOKUP(E226, '[3]Sites Ref'!$A$1:$A$18, '[3]Sites Ref'!$C$1:$C$18))</f>
        <v>7</v>
      </c>
      <c r="I226" s="54">
        <f>MONTH(F226)</f>
        <v>12</v>
      </c>
      <c r="J226" s="55">
        <v>14</v>
      </c>
      <c r="K226" s="56">
        <v>97.74288987851854</v>
      </c>
      <c r="L226" s="56">
        <v>19.059450152063349</v>
      </c>
      <c r="M226" s="56">
        <v>11.785307632469889</v>
      </c>
      <c r="N226" s="56">
        <v>601.12102013826654</v>
      </c>
      <c r="O226" s="56">
        <v>21.633778212795605</v>
      </c>
      <c r="P226" s="56">
        <v>6.2319717105618944</v>
      </c>
    </row>
    <row r="227" spans="1:16" x14ac:dyDescent="0.25">
      <c r="A227" t="str">
        <f>LEFT(B227,9)</f>
        <v>PLT161214</v>
      </c>
      <c r="B227" s="2" t="s">
        <v>299</v>
      </c>
      <c r="C227" s="10" t="str">
        <f>IF(RIGHT(B227, 1)="2", "yes", "no")</f>
        <v>no</v>
      </c>
      <c r="D227" s="10">
        <f>IF(C227="no", 0, 1)</f>
        <v>0</v>
      </c>
      <c r="E227" s="1" t="str">
        <f>LEFT(B227, 3)</f>
        <v>PLT</v>
      </c>
      <c r="F227" s="53">
        <f>DATE(MID(B227, 4, 2)+2000, MID(B227, 6, 2), MID(B227, 8, 2))</f>
        <v>42718</v>
      </c>
      <c r="G227" s="1" t="str">
        <f>LOOKUP(E227, '[3]Sites Ref'!A$1:A$23, '[3]Sites Ref'!B$1:B$23)</f>
        <v>Lahaina Town</v>
      </c>
      <c r="H227" s="13">
        <f>IF(ISBLANK(E227), "", LOOKUP(E227, '[3]Sites Ref'!$A$1:$A$18, '[3]Sites Ref'!$C$1:$C$18))</f>
        <v>8</v>
      </c>
      <c r="I227" s="54">
        <f>MONTH(F227)</f>
        <v>12</v>
      </c>
      <c r="J227" s="55">
        <v>14</v>
      </c>
      <c r="K227" s="56">
        <v>90.522091083342289</v>
      </c>
      <c r="L227" s="56">
        <v>13.575137236034362</v>
      </c>
      <c r="M227" s="56">
        <v>8.2816261840275587</v>
      </c>
      <c r="N227" s="56">
        <v>669.23375274896875</v>
      </c>
      <c r="O227" s="56">
        <v>45.982816344135962</v>
      </c>
      <c r="P227" s="56">
        <v>5.1972184776377697</v>
      </c>
    </row>
    <row r="228" spans="1:16" x14ac:dyDescent="0.25">
      <c r="A228" t="str">
        <f>LEFT(B228,9)</f>
        <v>PLT161214</v>
      </c>
      <c r="B228" s="2" t="s">
        <v>300</v>
      </c>
      <c r="C228" s="10" t="str">
        <f>IF(RIGHT(B228, 1)="2", "yes", "no")</f>
        <v>yes</v>
      </c>
      <c r="D228" s="10">
        <f>IF(C228="no", 0, 1)</f>
        <v>1</v>
      </c>
      <c r="E228" s="1" t="str">
        <f>LEFT(B228, 3)</f>
        <v>PLT</v>
      </c>
      <c r="F228" s="53">
        <f>DATE(MID(B228, 4, 2)+2000, MID(B228, 6, 2), MID(B228, 8, 2))</f>
        <v>42718</v>
      </c>
      <c r="G228" s="1" t="str">
        <f>LOOKUP(E228, '[3]Sites Ref'!A$1:A$23, '[3]Sites Ref'!B$1:B$23)</f>
        <v>Lahaina Town</v>
      </c>
      <c r="H228" s="13">
        <f>IF(ISBLANK(E228), "", LOOKUP(E228, '[3]Sites Ref'!$A$1:$A$18, '[3]Sites Ref'!$C$1:$C$18))</f>
        <v>8</v>
      </c>
      <c r="I228" s="54">
        <f>MONTH(F228)</f>
        <v>12</v>
      </c>
      <c r="J228" s="55">
        <v>14</v>
      </c>
      <c r="K228" s="56">
        <v>91.135347933557085</v>
      </c>
      <c r="L228" s="56">
        <v>13.358907650734718</v>
      </c>
      <c r="M228" s="56">
        <v>8.2621900813180051</v>
      </c>
      <c r="N228" s="56">
        <v>681.73301734284871</v>
      </c>
      <c r="O228" s="56">
        <v>45.859659497167307</v>
      </c>
      <c r="P228" s="56">
        <v>5.3616324806662696</v>
      </c>
    </row>
    <row r="229" spans="1:16" x14ac:dyDescent="0.25">
      <c r="A229" t="str">
        <f>LEFT(B229,9)</f>
        <v>PPU161214</v>
      </c>
      <c r="B229" s="2" t="s">
        <v>301</v>
      </c>
      <c r="C229" s="10" t="str">
        <f>IF(RIGHT(B229, 1)="2", "yes", "no")</f>
        <v>no</v>
      </c>
      <c r="D229" s="10">
        <f>IF(C229="no", 0, 1)</f>
        <v>0</v>
      </c>
      <c r="E229" s="1" t="str">
        <f>LEFT(B229, 3)</f>
        <v>PPU</v>
      </c>
      <c r="F229" s="53">
        <f>DATE(MID(B229, 4, 2)+2000, MID(B229, 6, 2), MID(B229, 8, 2))</f>
        <v>42718</v>
      </c>
      <c r="G229" s="1" t="str">
        <f>LOOKUP(E229, '[3]Sites Ref'!A$1:A$23, '[3]Sites Ref'!B$1:B$23)</f>
        <v>Puamana</v>
      </c>
      <c r="H229" s="13">
        <f>IF(ISBLANK(E229), "", LOOKUP(E229, '[3]Sites Ref'!$A$1:$A$18, '[3]Sites Ref'!$C$1:$C$18))</f>
        <v>9</v>
      </c>
      <c r="I229" s="54">
        <f>MONTH(F229)</f>
        <v>12</v>
      </c>
      <c r="J229" s="55">
        <v>14</v>
      </c>
      <c r="K229" s="56">
        <v>53.377965390920167</v>
      </c>
      <c r="L229" s="56">
        <v>9.1412588573611924</v>
      </c>
      <c r="M229" s="56">
        <v>2.9379936790807504</v>
      </c>
      <c r="N229" s="56">
        <v>261.28235113976046</v>
      </c>
      <c r="O229" s="56">
        <v>1.5580502998581582</v>
      </c>
      <c r="P229" s="56">
        <v>2.0491339462441185</v>
      </c>
    </row>
    <row r="230" spans="1:16" x14ac:dyDescent="0.25">
      <c r="A230" t="str">
        <f>LEFT(B230,9)</f>
        <v>OSF161214</v>
      </c>
      <c r="B230" s="2" t="s">
        <v>302</v>
      </c>
      <c r="C230" s="10" t="str">
        <f>IF(RIGHT(B230, 1)="2", "yes", "no")</f>
        <v>no</v>
      </c>
      <c r="D230" s="10">
        <f>IF(C230="no", 0, 1)</f>
        <v>0</v>
      </c>
      <c r="E230" s="1" t="str">
        <f>LEFT(B230, 3)</f>
        <v>OSF</v>
      </c>
      <c r="F230" s="53">
        <f>DATE(MID(B230, 4, 2)+2000, MID(B230, 6, 2), MID(B230, 8, 2))</f>
        <v>42718</v>
      </c>
      <c r="G230" s="1" t="str">
        <f>LOOKUP(E230, '[3]Sites Ref'!A$1:A$23, '[3]Sites Ref'!B$1:B$23)</f>
        <v>Olowalu shore front</v>
      </c>
      <c r="H230" s="13">
        <f>IF(ISBLANK(E230), "", LOOKUP(E230, '[3]Sites Ref'!$A$1:$A$18, '[3]Sites Ref'!$C$1:$C$18))</f>
        <v>10</v>
      </c>
      <c r="I230" s="54">
        <f>MONTH(F230)</f>
        <v>12</v>
      </c>
      <c r="J230" s="55">
        <v>14</v>
      </c>
      <c r="K230" s="56">
        <v>75.557421473688905</v>
      </c>
      <c r="L230" s="56">
        <v>8.2707329976740507</v>
      </c>
      <c r="M230" s="56">
        <v>4.7092705060114701</v>
      </c>
      <c r="N230" s="56">
        <v>139.35486993984273</v>
      </c>
      <c r="O230" s="56">
        <v>24.191025572965486</v>
      </c>
      <c r="P230" s="56">
        <v>4.190401979341301</v>
      </c>
    </row>
    <row r="231" spans="1:16" x14ac:dyDescent="0.25">
      <c r="A231" t="str">
        <f>LEFT(B231,9)</f>
        <v>OLP161214</v>
      </c>
      <c r="B231" s="2" t="s">
        <v>303</v>
      </c>
      <c r="C231" s="10" t="str">
        <f>IF(RIGHT(B231, 1)="2", "yes", "no")</f>
        <v>no</v>
      </c>
      <c r="D231" s="10">
        <f>IF(C231="no", 0, 1)</f>
        <v>0</v>
      </c>
      <c r="E231" s="1" t="str">
        <f>LEFT(B231, 3)</f>
        <v>OLP</v>
      </c>
      <c r="F231" s="53">
        <f>DATE(MID(B231, 4, 2)+2000, MID(B231, 6, 2), MID(B231, 8, 2))</f>
        <v>42718</v>
      </c>
      <c r="G231" s="1" t="str">
        <f>LOOKUP(E231, '[3]Sites Ref'!A$1:A$23, '[3]Sites Ref'!B$1:B$23)</f>
        <v>Launiupoko</v>
      </c>
      <c r="H231" s="13">
        <f>IF(ISBLANK(E231), "", LOOKUP(E231, '[3]Sites Ref'!$A$1:$A$18, '[3]Sites Ref'!$C$1:$C$18))</f>
        <v>11</v>
      </c>
      <c r="I231" s="54">
        <f>MONTH(F231)</f>
        <v>12</v>
      </c>
      <c r="J231" s="55">
        <v>14</v>
      </c>
      <c r="K231" s="56">
        <v>50.612297242892623</v>
      </c>
      <c r="L231" s="56">
        <v>7.1506563915432642</v>
      </c>
      <c r="M231" s="56">
        <v>2.4469081506193437</v>
      </c>
      <c r="N231" s="56">
        <v>152.395585789992</v>
      </c>
      <c r="O231" s="56">
        <v>3.3740328641223649</v>
      </c>
      <c r="P231" s="56">
        <v>2.0105120815531876</v>
      </c>
    </row>
    <row r="232" spans="1:16" x14ac:dyDescent="0.25">
      <c r="A232" t="str">
        <f>LEFT(B232,9)</f>
        <v>OPM161215</v>
      </c>
      <c r="B232" s="2" t="s">
        <v>304</v>
      </c>
      <c r="C232" s="10" t="str">
        <f>IF(RIGHT(B232, 1)="2", "yes", "no")</f>
        <v>no</v>
      </c>
      <c r="D232" s="10">
        <f>IF(C232="no", 0, 1)</f>
        <v>0</v>
      </c>
      <c r="E232" s="1" t="str">
        <f>LEFT(B232, 3)</f>
        <v>OPM</v>
      </c>
      <c r="F232" s="53">
        <f>DATE(MID(B232, 4, 2)+2000, MID(B232, 6, 2), MID(B232, 8, 2))</f>
        <v>42719</v>
      </c>
      <c r="G232" s="1" t="str">
        <f>LOOKUP(E232, '[3]Sites Ref'!A$1:A$23, '[3]Sites Ref'!B$1:B$23)</f>
        <v>Peter Martin Hale</v>
      </c>
      <c r="H232" s="13">
        <f>IF(ISBLANK(E232), "", LOOKUP(E232, '[3]Sites Ref'!$A$1:$A$18, '[3]Sites Ref'!$C$1:$C$18))</f>
        <v>12</v>
      </c>
      <c r="I232" s="54">
        <f>MONTH(F232)</f>
        <v>12</v>
      </c>
      <c r="J232" s="55">
        <v>14</v>
      </c>
      <c r="K232" s="56">
        <v>78.972420404296813</v>
      </c>
      <c r="L232" s="56">
        <v>8.2881435148677944</v>
      </c>
      <c r="M232" s="56">
        <v>4.9969248261128749</v>
      </c>
      <c r="N232" s="56">
        <v>322.03501752117359</v>
      </c>
      <c r="O232" s="56">
        <v>30.484805195882441</v>
      </c>
      <c r="P232" s="56">
        <v>2.6158873560110321</v>
      </c>
    </row>
    <row r="233" spans="1:16" x14ac:dyDescent="0.25">
      <c r="A233" t="str">
        <f>LEFT(B233,9)</f>
        <v>OCO161215</v>
      </c>
      <c r="B233" s="2" t="s">
        <v>305</v>
      </c>
      <c r="C233" s="10" t="str">
        <f>IF(RIGHT(B233, 1)="2", "yes", "no")</f>
        <v>no</v>
      </c>
      <c r="D233" s="10">
        <f>IF(C233="no", 0, 1)</f>
        <v>0</v>
      </c>
      <c r="E233" s="1" t="str">
        <f>LEFT(B233, 3)</f>
        <v>OCO</v>
      </c>
      <c r="F233" s="53">
        <f>DATE(MID(B233, 4, 2)+2000, MID(B233, 6, 2), MID(B233, 8, 2))</f>
        <v>42719</v>
      </c>
      <c r="G233" s="1" t="str">
        <f>LOOKUP(E233, '[3]Sites Ref'!A$1:A$23, '[3]Sites Ref'!B$1:B$23)</f>
        <v>Camp Olowalu</v>
      </c>
      <c r="H233" s="13">
        <f>IF(ISBLANK(E233), "", LOOKUP(E233, '[3]Sites Ref'!$A$1:$A$18, '[3]Sites Ref'!$C$1:$C$18))</f>
        <v>13</v>
      </c>
      <c r="I233" s="54">
        <f>MONTH(F233)</f>
        <v>12</v>
      </c>
      <c r="J233" s="55">
        <v>14</v>
      </c>
      <c r="K233" s="56">
        <v>60.622813474340148</v>
      </c>
      <c r="L233" s="56">
        <v>7.9051121366054531</v>
      </c>
      <c r="M233" s="56">
        <v>3.7996608992043268</v>
      </c>
      <c r="N233" s="56">
        <v>217.09442234421599</v>
      </c>
      <c r="O233" s="56">
        <v>14.940319765753959</v>
      </c>
      <c r="P233" s="56">
        <v>3.1556952787842731</v>
      </c>
    </row>
    <row r="234" spans="1:16" x14ac:dyDescent="0.25">
      <c r="A234" t="str">
        <f>LEFT(B234,9)</f>
        <v>OMM161215</v>
      </c>
      <c r="B234" s="2" t="s">
        <v>306</v>
      </c>
      <c r="C234" s="10" t="str">
        <f>IF(RIGHT(B234, 1)="2", "yes", "no")</f>
        <v>no</v>
      </c>
      <c r="D234" s="10">
        <f>IF(C234="no", 0, 1)</f>
        <v>0</v>
      </c>
      <c r="E234" s="1" t="str">
        <f>LEFT(B234, 3)</f>
        <v>OMM</v>
      </c>
      <c r="F234" s="53">
        <f>DATE(MID(B234, 4, 2)+2000, MID(B234, 6, 2), MID(B234, 8, 2))</f>
        <v>42719</v>
      </c>
      <c r="G234" s="1" t="str">
        <f>LOOKUP(E234, '[3]Sites Ref'!A$1:A$23, '[3]Sites Ref'!B$1:B$23)</f>
        <v>Mile Marker 14</v>
      </c>
      <c r="H234" s="13">
        <f>IF(ISBLANK(E234), "", LOOKUP(E234, '[3]Sites Ref'!$A$1:$A$18, '[3]Sites Ref'!$C$1:$C$18))</f>
        <v>14</v>
      </c>
      <c r="I234" s="54">
        <f>MONTH(F234)</f>
        <v>12</v>
      </c>
      <c r="J234" s="55">
        <v>14</v>
      </c>
      <c r="K234" s="56">
        <v>62.180004888120877</v>
      </c>
      <c r="L234" s="56">
        <v>9.8376795451109036</v>
      </c>
      <c r="M234" s="56">
        <v>3.8657436484168115</v>
      </c>
      <c r="N234" s="56">
        <v>320.26382951337712</v>
      </c>
      <c r="O234" s="56">
        <v>12.406309546521561</v>
      </c>
      <c r="P234" s="56">
        <v>4.0430999837758899</v>
      </c>
    </row>
    <row r="235" spans="1:16" x14ac:dyDescent="0.25">
      <c r="A235" t="str">
        <f>LEFT(B235,9)</f>
        <v>OUB161215</v>
      </c>
      <c r="B235" s="2" t="s">
        <v>307</v>
      </c>
      <c r="C235" s="10" t="str">
        <f>IF(RIGHT(B235, 1)="2", "yes", "no")</f>
        <v>no</v>
      </c>
      <c r="D235" s="10">
        <f>IF(C235="no", 0, 1)</f>
        <v>0</v>
      </c>
      <c r="E235" s="1" t="str">
        <f>LEFT(B235, 3)</f>
        <v>OUB</v>
      </c>
      <c r="F235" s="53">
        <f>DATE(MID(B235, 4, 2)+2000, MID(B235, 6, 2), MID(B235, 8, 2))</f>
        <v>42719</v>
      </c>
      <c r="G235" s="1" t="str">
        <f>LOOKUP(E235, '[3]Sites Ref'!A$1:A$23, '[3]Sites Ref'!B$1:B$23)</f>
        <v>Ukumehame Beach</v>
      </c>
      <c r="H235" s="13">
        <f>IF(ISBLANK(E235), "", LOOKUP(E235, '[3]Sites Ref'!$A$1:$A$18, '[3]Sites Ref'!$C$1:$C$18))</f>
        <v>15</v>
      </c>
      <c r="I235" s="54">
        <f>MONTH(F235)</f>
        <v>12</v>
      </c>
      <c r="J235" s="55">
        <v>14</v>
      </c>
      <c r="K235" s="56">
        <v>53.714655426332222</v>
      </c>
      <c r="L235" s="56">
        <v>9.1876869032111728</v>
      </c>
      <c r="M235" s="56">
        <v>2.6309032562697916</v>
      </c>
      <c r="N235" s="56">
        <v>80.263265886984826</v>
      </c>
      <c r="O235" s="56">
        <v>7.3789541046973621</v>
      </c>
      <c r="P235" s="56">
        <v>1.6009406792493643</v>
      </c>
    </row>
    <row r="236" spans="1:16" x14ac:dyDescent="0.25">
      <c r="A236" t="str">
        <f>LEFT(B236,9)</f>
        <v>OPB161215</v>
      </c>
      <c r="B236" s="2" t="s">
        <v>308</v>
      </c>
      <c r="C236" s="10" t="str">
        <f>IF(RIGHT(B236, 1)="2", "yes", "no")</f>
        <v>no</v>
      </c>
      <c r="D236" s="10">
        <f>IF(C236="no", 0, 1)</f>
        <v>0</v>
      </c>
      <c r="E236" s="1" t="str">
        <f>LEFT(B236, 3)</f>
        <v>OPB</v>
      </c>
      <c r="F236" s="53">
        <f>DATE(MID(B236, 4, 2)+2000, MID(B236, 6, 2), MID(B236, 8, 2))</f>
        <v>42719</v>
      </c>
      <c r="G236" s="1" t="str">
        <f>LOOKUP(E236, '[3]Sites Ref'!A$1:A$23, '[3]Sites Ref'!B$1:B$23)</f>
        <v>Papalaua</v>
      </c>
      <c r="H236" s="13">
        <f>IF(ISBLANK(E236), "", LOOKUP(E236, '[3]Sites Ref'!$A$1:$A$18, '[3]Sites Ref'!$C$1:$C$18))</f>
        <v>16</v>
      </c>
      <c r="I236" s="54">
        <f>MONTH(F236)</f>
        <v>12</v>
      </c>
      <c r="J236" s="55">
        <v>14</v>
      </c>
      <c r="K236" s="56">
        <v>62.853384958944972</v>
      </c>
      <c r="L236" s="56">
        <v>9.8899110966921331</v>
      </c>
      <c r="M236" s="56">
        <v>4.2998166089301915</v>
      </c>
      <c r="N236" s="56">
        <v>129.3059017090803</v>
      </c>
      <c r="O236" s="56">
        <v>18.818598588219682</v>
      </c>
      <c r="P236" s="56">
        <v>1.8218936725974795</v>
      </c>
    </row>
    <row r="237" spans="1:16" x14ac:dyDescent="0.25">
      <c r="A237" t="str">
        <f>LEFT(B237,9)</f>
        <v>OPP161215</v>
      </c>
      <c r="B237" s="2" t="s">
        <v>309</v>
      </c>
      <c r="C237" s="10" t="str">
        <f>IF(RIGHT(B237, 1)="2", "yes", "no")</f>
        <v>no</v>
      </c>
      <c r="D237" s="10">
        <f>IF(C237="no", 0, 1)</f>
        <v>0</v>
      </c>
      <c r="E237" s="1" t="str">
        <f>LEFT(B237, 3)</f>
        <v>OPP</v>
      </c>
      <c r="F237" s="53">
        <f>DATE(MID(B237, 4, 2)+2000, MID(B237, 6, 2), MID(B237, 8, 2))</f>
        <v>42719</v>
      </c>
      <c r="G237" s="1" t="str">
        <f>LOOKUP(E237, '[3]Sites Ref'!A$1:A$23, '[3]Sites Ref'!B$1:B$23)</f>
        <v>Papalaua Pali</v>
      </c>
      <c r="H237" s="13">
        <f>IF(ISBLANK(E237), "", LOOKUP(E237, '[3]Sites Ref'!$A$1:$A$18, '[3]Sites Ref'!$C$1:$C$18))</f>
        <v>17</v>
      </c>
      <c r="I237" s="54">
        <f>MONTH(F237)</f>
        <v>12</v>
      </c>
      <c r="J237" s="55">
        <v>14</v>
      </c>
      <c r="K237" s="56">
        <v>59.82317464023653</v>
      </c>
      <c r="L237" s="56">
        <v>10.644366841754323</v>
      </c>
      <c r="M237" s="56">
        <v>5.0513459136996266</v>
      </c>
      <c r="N237" s="56">
        <v>171.00682558176027</v>
      </c>
      <c r="O237" s="56">
        <v>16.613393913252651</v>
      </c>
      <c r="P237" s="56">
        <v>2.9113895300416415</v>
      </c>
    </row>
    <row r="238" spans="1:16" x14ac:dyDescent="0.25">
      <c r="A238" t="str">
        <f>LEFT(B238,9)</f>
        <v>RPO170103</v>
      </c>
      <c r="B238" s="2" t="s">
        <v>310</v>
      </c>
      <c r="C238" s="10" t="str">
        <f>IF(RIGHT(B238, 1)="2", "yes", "no")</f>
        <v>no</v>
      </c>
      <c r="D238" s="10">
        <f>IF(C238="no", 0, 1)</f>
        <v>0</v>
      </c>
      <c r="E238" s="1" t="str">
        <f>LEFT(B238, 3)</f>
        <v>RPO</v>
      </c>
      <c r="F238" s="53">
        <f>DATE(MID(B238, 4, 2)+2000, MID(B238, 6, 2), MID(B238, 8, 2))</f>
        <v>42738</v>
      </c>
      <c r="G238" s="1" t="str">
        <f>LOOKUP(E238, '[3]Sites Ref'!A$1:A$23, '[3]Sites Ref'!B$1:B$23)</f>
        <v>Pohaku</v>
      </c>
      <c r="H238" s="13">
        <f>IF(ISBLANK(E238), "", LOOKUP(E238, '[3]Sites Ref'!$A$1:$A$18, '[3]Sites Ref'!$C$1:$C$18))</f>
        <v>1</v>
      </c>
      <c r="I238" s="54">
        <f>MONTH(F238)</f>
        <v>1</v>
      </c>
      <c r="J238" s="55">
        <v>15</v>
      </c>
      <c r="K238" s="56">
        <v>121.23875612789199</v>
      </c>
      <c r="L238" s="56">
        <v>19.767967473117963</v>
      </c>
      <c r="M238" s="56">
        <v>11.331430713667244</v>
      </c>
      <c r="N238" s="56">
        <v>448.81724515924702</v>
      </c>
      <c r="O238" s="56">
        <v>56.244559491221715</v>
      </c>
      <c r="P238" s="56">
        <v>3.1675548679601073</v>
      </c>
    </row>
    <row r="239" spans="1:16" x14ac:dyDescent="0.25">
      <c r="A239" t="str">
        <f>LEFT(B239,9)</f>
        <v>RKS170103</v>
      </c>
      <c r="B239" s="2" t="s">
        <v>311</v>
      </c>
      <c r="C239" s="10" t="str">
        <f>IF(RIGHT(B239, 1)="2", "yes", "no")</f>
        <v>no</v>
      </c>
      <c r="D239" s="10">
        <f>IF(C239="no", 0, 1)</f>
        <v>0</v>
      </c>
      <c r="E239" s="1" t="str">
        <f>LEFT(B239, 3)</f>
        <v>RKS</v>
      </c>
      <c r="F239" s="53">
        <f>DATE(MID(B239, 4, 2)+2000, MID(B239, 6, 2), MID(B239, 8, 2))</f>
        <v>42738</v>
      </c>
      <c r="G239" s="1" t="str">
        <f>LOOKUP(E239, '[3]Sites Ref'!A$1:A$23, '[3]Sites Ref'!B$1:B$23)</f>
        <v>Kaanapali Shores</v>
      </c>
      <c r="H239" s="13">
        <f>IF(ISBLANK(E239), "", LOOKUP(E239, '[3]Sites Ref'!$A$1:$A$18, '[3]Sites Ref'!$C$1:$C$18))</f>
        <v>2</v>
      </c>
      <c r="I239" s="54">
        <f>MONTH(F239)</f>
        <v>1</v>
      </c>
      <c r="J239" s="55">
        <v>15</v>
      </c>
      <c r="K239" s="56">
        <v>85.831923569649064</v>
      </c>
      <c r="L239" s="56">
        <v>13.883607452446439</v>
      </c>
      <c r="M239" s="56">
        <v>7.7815307706293275</v>
      </c>
      <c r="N239" s="56">
        <v>1253.5827638592896</v>
      </c>
      <c r="O239" s="56">
        <v>11.966588327022935</v>
      </c>
      <c r="P239" s="56">
        <v>3.5651580642775942</v>
      </c>
    </row>
    <row r="240" spans="1:16" x14ac:dyDescent="0.25">
      <c r="A240" t="str">
        <f>LEFT(B240,9)</f>
        <v>RAB170103</v>
      </c>
      <c r="B240" s="2" t="s">
        <v>312</v>
      </c>
      <c r="C240" s="10" t="str">
        <f>IF(RIGHT(B240, 1)="2", "yes", "no")</f>
        <v>no</v>
      </c>
      <c r="D240" s="10">
        <f>IF(C240="no", 0, 1)</f>
        <v>0</v>
      </c>
      <c r="E240" s="1" t="str">
        <f>LEFT(B240, 3)</f>
        <v>RAB</v>
      </c>
      <c r="F240" s="53">
        <f>DATE(MID(B240, 4, 2)+2000, MID(B240, 6, 2), MID(B240, 8, 2))</f>
        <v>42738</v>
      </c>
      <c r="G240" s="1" t="str">
        <f>LOOKUP(E240, '[3]Sites Ref'!A$1:A$23, '[3]Sites Ref'!B$1:B$23)</f>
        <v>Airport Beach</v>
      </c>
      <c r="H240" s="13">
        <f>IF(ISBLANK(E240), "", LOOKUP(E240, '[3]Sites Ref'!$A$1:$A$18, '[3]Sites Ref'!$C$1:$C$18))</f>
        <v>3</v>
      </c>
      <c r="I240" s="54">
        <f>MONTH(F240)</f>
        <v>1</v>
      </c>
      <c r="J240" s="55">
        <v>15</v>
      </c>
      <c r="K240" s="56">
        <v>82.423480456467331</v>
      </c>
      <c r="L240" s="56">
        <v>12.879840217050992</v>
      </c>
      <c r="M240" s="56">
        <v>7.5648835064550939</v>
      </c>
      <c r="N240" s="56">
        <v>314.67742159778504</v>
      </c>
      <c r="O240" s="56">
        <v>15.245448720902974</v>
      </c>
      <c r="P240" s="56">
        <v>1.6258708078604687</v>
      </c>
    </row>
    <row r="241" spans="1:16" x14ac:dyDescent="0.25">
      <c r="A241" t="str">
        <f>LEFT(B241,9)</f>
        <v>RAB170103</v>
      </c>
      <c r="B241" s="2" t="s">
        <v>313</v>
      </c>
      <c r="C241" s="10" t="str">
        <f>IF(RIGHT(B241, 1)="2", "yes", "no")</f>
        <v>yes</v>
      </c>
      <c r="D241" s="10">
        <f>IF(C241="no", 0, 1)</f>
        <v>1</v>
      </c>
      <c r="E241" s="1" t="str">
        <f>LEFT(B241, 3)</f>
        <v>RAB</v>
      </c>
      <c r="F241" s="53">
        <f>DATE(MID(B241, 4, 2)+2000, MID(B241, 6, 2), MID(B241, 8, 2))</f>
        <v>42738</v>
      </c>
      <c r="G241" s="1" t="str">
        <f>LOOKUP(E241, '[3]Sites Ref'!A$1:A$23, '[3]Sites Ref'!B$1:B$23)</f>
        <v>Airport Beach</v>
      </c>
      <c r="H241" s="13">
        <f>IF(ISBLANK(E241), "", LOOKUP(E241, '[3]Sites Ref'!$A$1:$A$18, '[3]Sites Ref'!$C$1:$C$18))</f>
        <v>3</v>
      </c>
      <c r="I241" s="54">
        <f>MONTH(F241)</f>
        <v>1</v>
      </c>
      <c r="J241" s="55">
        <v>15</v>
      </c>
      <c r="K241" s="56">
        <v>81.914386949580447</v>
      </c>
      <c r="L241" s="56">
        <v>12.909893128290378</v>
      </c>
      <c r="M241" s="56">
        <v>7.707899020713902</v>
      </c>
      <c r="N241" s="56">
        <v>307.13950668069617</v>
      </c>
      <c r="O241" s="56">
        <v>15.295533146471406</v>
      </c>
      <c r="P241" s="56">
        <v>1.715945000323515</v>
      </c>
    </row>
    <row r="242" spans="1:16" x14ac:dyDescent="0.25">
      <c r="A242" t="str">
        <f>LEFT(B242,9)</f>
        <v>RCB170103</v>
      </c>
      <c r="B242" s="2" t="s">
        <v>314</v>
      </c>
      <c r="C242" s="10" t="str">
        <f>IF(RIGHT(B242, 1)="2", "yes", "no")</f>
        <v>no</v>
      </c>
      <c r="D242" s="10">
        <f>IF(C242="no", 0, 1)</f>
        <v>0</v>
      </c>
      <c r="E242" s="1" t="str">
        <f>LEFT(B242, 3)</f>
        <v>RCB</v>
      </c>
      <c r="F242" s="53">
        <f>DATE(MID(B242, 4, 2)+2000, MID(B242, 6, 2), MID(B242, 8, 2))</f>
        <v>42738</v>
      </c>
      <c r="G242" s="1" t="str">
        <f>LOOKUP(E242, '[3]Sites Ref'!A$1:A$23, '[3]Sites Ref'!B$1:B$23)</f>
        <v>Canoe Beach</v>
      </c>
      <c r="H242" s="13">
        <f>IF(ISBLANK(E242), "", LOOKUP(E242, '[3]Sites Ref'!$A$1:$A$18, '[3]Sites Ref'!$C$1:$C$18))</f>
        <v>4</v>
      </c>
      <c r="I242" s="54">
        <f>MONTH(F242)</f>
        <v>1</v>
      </c>
      <c r="J242" s="55">
        <v>15</v>
      </c>
      <c r="K242" s="56">
        <v>121.23875612789199</v>
      </c>
      <c r="L242" s="56">
        <v>14.484665677234133</v>
      </c>
      <c r="M242" s="56">
        <v>7.734802929336845</v>
      </c>
      <c r="N242" s="56">
        <v>430.01597625118774</v>
      </c>
      <c r="O242" s="56">
        <v>47.01455635257706</v>
      </c>
      <c r="P242" s="56">
        <v>3.183673916459465</v>
      </c>
    </row>
    <row r="243" spans="1:16" x14ac:dyDescent="0.25">
      <c r="A243" t="str">
        <f>LEFT(B243,9)</f>
        <v>RWA170103</v>
      </c>
      <c r="B243" s="2" t="s">
        <v>315</v>
      </c>
      <c r="C243" s="10" t="str">
        <f>IF(RIGHT(B243, 1)="2", "yes", "no")</f>
        <v>no</v>
      </c>
      <c r="D243" s="10">
        <f>IF(C243="no", 0, 1)</f>
        <v>0</v>
      </c>
      <c r="E243" s="1" t="str">
        <f>LEFT(B243, 3)</f>
        <v>RWA</v>
      </c>
      <c r="F243" s="53">
        <f>DATE(MID(B243, 4, 2)+2000, MID(B243, 6, 2), MID(B243, 8, 2))</f>
        <v>42738</v>
      </c>
      <c r="G243" s="1" t="str">
        <f>LOOKUP(E243, '[3]Sites Ref'!A$1:A$23, '[3]Sites Ref'!B$1:B$23)</f>
        <v>Wahikuli</v>
      </c>
      <c r="H243" s="13">
        <f>IF(ISBLANK(E243), "", LOOKUP(E243, '[3]Sites Ref'!$A$1:$A$18, '[3]Sites Ref'!$C$1:$C$18))</f>
        <v>5</v>
      </c>
      <c r="I243" s="54">
        <f>MONTH(F243)</f>
        <v>1</v>
      </c>
      <c r="J243" s="55">
        <v>15</v>
      </c>
      <c r="K243" s="56">
        <v>85.838132027050122</v>
      </c>
      <c r="L243" s="56">
        <v>11.244961845628465</v>
      </c>
      <c r="M243" s="56">
        <v>5.8444493497773644</v>
      </c>
      <c r="N243" s="56">
        <v>223.38004185030306</v>
      </c>
      <c r="O243" s="56">
        <v>10.134611338453162</v>
      </c>
      <c r="P243" s="56" t="s">
        <v>24</v>
      </c>
    </row>
    <row r="244" spans="1:16" x14ac:dyDescent="0.25">
      <c r="A244" t="str">
        <f>LEFT(B244,9)</f>
        <v>PFF170104</v>
      </c>
      <c r="B244" s="2" t="s">
        <v>316</v>
      </c>
      <c r="C244" s="10" t="str">
        <f>IF(RIGHT(B244, 1)="2", "yes", "no")</f>
        <v>no</v>
      </c>
      <c r="D244" s="10">
        <f>IF(C244="no", 0, 1)</f>
        <v>0</v>
      </c>
      <c r="E244" s="1" t="str">
        <f>LEFT(B244, 3)</f>
        <v>PFF</v>
      </c>
      <c r="F244" s="53">
        <f>DATE(MID(B244, 4, 2)+2000, MID(B244, 6, 2), MID(B244, 8, 2))</f>
        <v>42739</v>
      </c>
      <c r="G244" s="1" t="str">
        <f>LOOKUP(E244, '[3]Sites Ref'!A$1:A$23, '[3]Sites Ref'!B$1:B$23)</f>
        <v>505 Front Street</v>
      </c>
      <c r="H244" s="13">
        <f>IF(ISBLANK(E244), "", LOOKUP(E244, '[3]Sites Ref'!$A$1:$A$18, '[3]Sites Ref'!$C$1:$C$18))</f>
        <v>6</v>
      </c>
      <c r="I244" s="54">
        <f>MONTH(F244)</f>
        <v>1</v>
      </c>
      <c r="J244" s="55">
        <v>15</v>
      </c>
      <c r="K244" s="56">
        <v>89.718417902712361</v>
      </c>
      <c r="L244" s="56">
        <v>17.003099639094572</v>
      </c>
      <c r="M244" s="56">
        <v>12.855041538840279</v>
      </c>
      <c r="N244" s="56">
        <v>920.79733712684481</v>
      </c>
      <c r="O244" s="56">
        <v>8.4929551670434336</v>
      </c>
      <c r="P244" s="56">
        <v>2.392945037296534</v>
      </c>
    </row>
    <row r="245" spans="1:16" x14ac:dyDescent="0.25">
      <c r="A245" t="str">
        <f>LEFT(B245,9)</f>
        <v>PLH170104</v>
      </c>
      <c r="B245" s="2" t="s">
        <v>317</v>
      </c>
      <c r="C245" s="10" t="str">
        <f>IF(RIGHT(B245, 1)="2", "yes", "no")</f>
        <v>no</v>
      </c>
      <c r="D245" s="10">
        <f>IF(C245="no", 0, 1)</f>
        <v>0</v>
      </c>
      <c r="E245" s="1" t="str">
        <f>LEFT(B245, 3)</f>
        <v>PLH</v>
      </c>
      <c r="F245" s="53">
        <f>DATE(MID(B245, 4, 2)+2000, MID(B245, 6, 2), MID(B245, 8, 2))</f>
        <v>42739</v>
      </c>
      <c r="G245" s="1" t="str">
        <f>LOOKUP(E245, '[3]Sites Ref'!A$1:A$23, '[3]Sites Ref'!B$1:B$23)</f>
        <v>Lindsey Hale</v>
      </c>
      <c r="H245" s="13">
        <f>IF(ISBLANK(E245), "", LOOKUP(E245, '[3]Sites Ref'!$A$1:$A$18, '[3]Sites Ref'!$C$1:$C$18))</f>
        <v>7</v>
      </c>
      <c r="I245" s="54">
        <f>MONTH(F245)</f>
        <v>1</v>
      </c>
      <c r="J245" s="55">
        <v>15</v>
      </c>
      <c r="K245" s="56">
        <v>135.13328379146338</v>
      </c>
      <c r="L245" s="56">
        <v>18.193194924174204</v>
      </c>
      <c r="M245" s="56">
        <v>13.139656572167212</v>
      </c>
      <c r="N245" s="56">
        <v>400.39482928662312</v>
      </c>
      <c r="O245" s="56">
        <v>10.192486674665572</v>
      </c>
      <c r="P245" s="56">
        <v>2.9786037994398598</v>
      </c>
    </row>
    <row r="246" spans="1:16" x14ac:dyDescent="0.25">
      <c r="A246" t="str">
        <f>LEFT(B246,9)</f>
        <v>PLT170104</v>
      </c>
      <c r="B246" s="2" t="s">
        <v>318</v>
      </c>
      <c r="C246" s="10" t="str">
        <f>IF(RIGHT(B246, 1)="2", "yes", "no")</f>
        <v>no</v>
      </c>
      <c r="D246" s="10">
        <f>IF(C246="no", 0, 1)</f>
        <v>0</v>
      </c>
      <c r="E246" s="1" t="str">
        <f>LEFT(B246, 3)</f>
        <v>PLT</v>
      </c>
      <c r="F246" s="53">
        <f>DATE(MID(B246, 4, 2)+2000, MID(B246, 6, 2), MID(B246, 8, 2))</f>
        <v>42739</v>
      </c>
      <c r="G246" s="1" t="str">
        <f>LOOKUP(E246, '[3]Sites Ref'!A$1:A$23, '[3]Sites Ref'!B$1:B$23)</f>
        <v>Lahaina Town</v>
      </c>
      <c r="H246" s="13">
        <f>IF(ISBLANK(E246), "", LOOKUP(E246, '[3]Sites Ref'!$A$1:$A$18, '[3]Sites Ref'!$C$1:$C$18))</f>
        <v>8</v>
      </c>
      <c r="I246" s="54">
        <f>MONTH(F246)</f>
        <v>1</v>
      </c>
      <c r="J246" s="55">
        <v>15</v>
      </c>
      <c r="K246" s="56">
        <v>93.722872926395823</v>
      </c>
      <c r="L246" s="56">
        <v>14.88737468784189</v>
      </c>
      <c r="M246" s="56">
        <v>10.445017724300776</v>
      </c>
      <c r="N246" s="56">
        <v>554.28633071187392</v>
      </c>
      <c r="O246" s="56">
        <v>22.999630786131164</v>
      </c>
      <c r="P246" s="56">
        <v>3.6376937825247038</v>
      </c>
    </row>
    <row r="247" spans="1:16" x14ac:dyDescent="0.25">
      <c r="A247" t="str">
        <f>LEFT(B247,9)</f>
        <v>PPU170104</v>
      </c>
      <c r="B247" s="2" t="s">
        <v>319</v>
      </c>
      <c r="C247" s="10" t="str">
        <f>IF(RIGHT(B247, 1)="2", "yes", "no")</f>
        <v>no</v>
      </c>
      <c r="D247" s="10">
        <f>IF(C247="no", 0, 1)</f>
        <v>0</v>
      </c>
      <c r="E247" s="1" t="str">
        <f>LEFT(B247, 3)</f>
        <v>PPU</v>
      </c>
      <c r="F247" s="53">
        <f>DATE(MID(B247, 4, 2)+2000, MID(B247, 6, 2), MID(B247, 8, 2))</f>
        <v>42739</v>
      </c>
      <c r="G247" s="1" t="str">
        <f>LOOKUP(E247, '[3]Sites Ref'!A$1:A$23, '[3]Sites Ref'!B$1:B$23)</f>
        <v>Puamana</v>
      </c>
      <c r="H247" s="13">
        <f>IF(ISBLANK(E247), "", LOOKUP(E247, '[3]Sites Ref'!$A$1:$A$18, '[3]Sites Ref'!$C$1:$C$18))</f>
        <v>9</v>
      </c>
      <c r="I247" s="54">
        <f>MONTH(F247)</f>
        <v>1</v>
      </c>
      <c r="J247" s="55">
        <v>15</v>
      </c>
      <c r="K247" s="56">
        <v>87.564083184544685</v>
      </c>
      <c r="L247" s="56">
        <v>10.938422150986741</v>
      </c>
      <c r="M247" s="56">
        <v>4.162247063248028</v>
      </c>
      <c r="N247" s="56">
        <v>136.97926058738588</v>
      </c>
      <c r="O247" s="56">
        <v>2.4716942264830073</v>
      </c>
      <c r="P247" s="56">
        <v>1.5493814991634867</v>
      </c>
    </row>
    <row r="248" spans="1:16" x14ac:dyDescent="0.25">
      <c r="A248" t="str">
        <f>LEFT(B248,9)</f>
        <v>OSF170104</v>
      </c>
      <c r="B248" s="2" t="s">
        <v>320</v>
      </c>
      <c r="C248" s="10" t="str">
        <f>IF(RIGHT(B248, 1)="2", "yes", "no")</f>
        <v>no</v>
      </c>
      <c r="D248" s="10">
        <f>IF(C248="no", 0, 1)</f>
        <v>0</v>
      </c>
      <c r="E248" s="1" t="str">
        <f>LEFT(B248, 3)</f>
        <v>OSF</v>
      </c>
      <c r="F248" s="53">
        <f>DATE(MID(B248, 4, 2)+2000, MID(B248, 6, 2), MID(B248, 8, 2))</f>
        <v>42739</v>
      </c>
      <c r="G248" s="1" t="str">
        <f>LOOKUP(E248, '[3]Sites Ref'!A$1:A$23, '[3]Sites Ref'!B$1:B$23)</f>
        <v>Olowalu shore front</v>
      </c>
      <c r="H248" s="13">
        <f>IF(ISBLANK(E248), "", LOOKUP(E248, '[3]Sites Ref'!$A$1:$A$18, '[3]Sites Ref'!$C$1:$C$18))</f>
        <v>10</v>
      </c>
      <c r="I248" s="54">
        <f>MONTH(F248)</f>
        <v>1</v>
      </c>
      <c r="J248" s="55">
        <v>15</v>
      </c>
      <c r="K248" s="56">
        <v>80.461607917732493</v>
      </c>
      <c r="L248" s="56">
        <v>10.000771320317938</v>
      </c>
      <c r="M248" s="56">
        <v>4.7583810385248384</v>
      </c>
      <c r="N248" s="56">
        <v>120.30438453321024</v>
      </c>
      <c r="O248" s="56">
        <v>5.1551064497161292</v>
      </c>
      <c r="P248" s="56">
        <v>3.7156025169382656</v>
      </c>
    </row>
    <row r="249" spans="1:16" x14ac:dyDescent="0.25">
      <c r="A249" t="str">
        <f>LEFT(B249,9)</f>
        <v>OLP170104</v>
      </c>
      <c r="B249" s="2" t="s">
        <v>321</v>
      </c>
      <c r="C249" s="10" t="str">
        <f>IF(RIGHT(B249, 1)="2", "yes", "no")</f>
        <v>no</v>
      </c>
      <c r="D249" s="10">
        <f>IF(C249="no", 0, 1)</f>
        <v>0</v>
      </c>
      <c r="E249" s="1" t="str">
        <f>LEFT(B249, 3)</f>
        <v>OLP</v>
      </c>
      <c r="F249" s="53">
        <f>DATE(MID(B249, 4, 2)+2000, MID(B249, 6, 2), MID(B249, 8, 2))</f>
        <v>42739</v>
      </c>
      <c r="G249" s="1" t="str">
        <f>LOOKUP(E249, '[3]Sites Ref'!A$1:A$23, '[3]Sites Ref'!B$1:B$23)</f>
        <v>Launiupoko</v>
      </c>
      <c r="H249" s="13">
        <f>IF(ISBLANK(E249), "", LOOKUP(E249, '[3]Sites Ref'!$A$1:$A$18, '[3]Sites Ref'!$C$1:$C$18))</f>
        <v>11</v>
      </c>
      <c r="I249" s="54">
        <f>MONTH(F249)</f>
        <v>1</v>
      </c>
      <c r="J249" s="55">
        <v>15</v>
      </c>
      <c r="K249" s="56">
        <v>76.978663315738046</v>
      </c>
      <c r="L249" s="56">
        <v>8.58227390981898</v>
      </c>
      <c r="M249" s="56">
        <v>3.2475141700679351</v>
      </c>
      <c r="N249" s="56">
        <v>117.29776393981201</v>
      </c>
      <c r="O249" s="56">
        <v>2.5852189244381205</v>
      </c>
      <c r="P249" s="56" t="s">
        <v>24</v>
      </c>
    </row>
    <row r="250" spans="1:16" x14ac:dyDescent="0.25">
      <c r="A250" t="str">
        <f>LEFT(B250,9)</f>
        <v>OPM170105</v>
      </c>
      <c r="B250" s="2" t="s">
        <v>322</v>
      </c>
      <c r="C250" s="10" t="str">
        <f>IF(RIGHT(B250, 1)="2", "yes", "no")</f>
        <v>no</v>
      </c>
      <c r="D250" s="10">
        <f>IF(C250="no", 0, 1)</f>
        <v>0</v>
      </c>
      <c r="E250" s="1" t="str">
        <f>LEFT(B250, 3)</f>
        <v>OPM</v>
      </c>
      <c r="F250" s="53">
        <f>DATE(MID(B250, 4, 2)+2000, MID(B250, 6, 2), MID(B250, 8, 2))</f>
        <v>42740</v>
      </c>
      <c r="G250" s="1" t="str">
        <f>LOOKUP(E250, '[3]Sites Ref'!A$1:A$23, '[3]Sites Ref'!B$1:B$23)</f>
        <v>Peter Martin Hale</v>
      </c>
      <c r="H250" s="13">
        <f>IF(ISBLANK(E250), "", LOOKUP(E250, '[3]Sites Ref'!$A$1:$A$18, '[3]Sites Ref'!$C$1:$C$18))</f>
        <v>12</v>
      </c>
      <c r="I250" s="54">
        <f>MONTH(F250)</f>
        <v>1</v>
      </c>
      <c r="J250" s="55">
        <v>15</v>
      </c>
      <c r="K250" s="56">
        <v>100.48388303614973</v>
      </c>
      <c r="L250" s="56">
        <v>9.9947607380700614</v>
      </c>
      <c r="M250" s="56">
        <v>5.6603699749888001</v>
      </c>
      <c r="N250" s="56">
        <v>208.25792708942848</v>
      </c>
      <c r="O250" s="56">
        <v>20.096960077631792</v>
      </c>
      <c r="P250" s="56" t="s">
        <v>24</v>
      </c>
    </row>
    <row r="251" spans="1:16" x14ac:dyDescent="0.25">
      <c r="A251" t="str">
        <f>LEFT(B251,9)</f>
        <v>OCO170105</v>
      </c>
      <c r="B251" s="2" t="s">
        <v>323</v>
      </c>
      <c r="C251" s="10" t="str">
        <f>IF(RIGHT(B251, 1)="2", "yes", "no")</f>
        <v>no</v>
      </c>
      <c r="D251" s="10">
        <f>IF(C251="no", 0, 1)</f>
        <v>0</v>
      </c>
      <c r="E251" s="1" t="str">
        <f>LEFT(B251, 3)</f>
        <v>OCO</v>
      </c>
      <c r="F251" s="53">
        <f>DATE(MID(B251, 4, 2)+2000, MID(B251, 6, 2), MID(B251, 8, 2))</f>
        <v>42740</v>
      </c>
      <c r="G251" s="1" t="str">
        <f>LOOKUP(E251, '[3]Sites Ref'!A$1:A$23, '[3]Sites Ref'!B$1:B$23)</f>
        <v>Camp Olowalu</v>
      </c>
      <c r="H251" s="13">
        <f>IF(ISBLANK(E251), "", LOOKUP(E251, '[3]Sites Ref'!$A$1:$A$18, '[3]Sites Ref'!$C$1:$C$18))</f>
        <v>13</v>
      </c>
      <c r="I251" s="54">
        <f>MONTH(F251)</f>
        <v>1</v>
      </c>
      <c r="J251" s="55">
        <v>15</v>
      </c>
      <c r="K251" s="56">
        <v>77.667802087255666</v>
      </c>
      <c r="L251" s="56">
        <v>9.5379564872314138</v>
      </c>
      <c r="M251" s="56">
        <v>5.6334660663658571</v>
      </c>
      <c r="N251" s="56">
        <v>360.47798482953357</v>
      </c>
      <c r="O251" s="56">
        <v>12.582070267897224</v>
      </c>
      <c r="P251" s="56" t="s">
        <v>24</v>
      </c>
    </row>
    <row r="252" spans="1:16" x14ac:dyDescent="0.25">
      <c r="A252" t="str">
        <f>LEFT(B252,9)</f>
        <v>OMM170105</v>
      </c>
      <c r="B252" s="2" t="s">
        <v>324</v>
      </c>
      <c r="C252" s="10" t="str">
        <f>IF(RIGHT(B252, 1)="2", "yes", "no")</f>
        <v>no</v>
      </c>
      <c r="D252" s="10">
        <f>IF(C252="no", 0, 1)</f>
        <v>0</v>
      </c>
      <c r="E252" s="1" t="str">
        <f>LEFT(B252, 3)</f>
        <v>OMM</v>
      </c>
      <c r="F252" s="53">
        <f>DATE(MID(B252, 4, 2)+2000, MID(B252, 6, 2), MID(B252, 8, 2))</f>
        <v>42740</v>
      </c>
      <c r="G252" s="1" t="str">
        <f>LOOKUP(E252, '[3]Sites Ref'!A$1:A$23, '[3]Sites Ref'!B$1:B$23)</f>
        <v>Mile Marker 14</v>
      </c>
      <c r="H252" s="13">
        <f>IF(ISBLANK(E252), "", LOOKUP(E252, '[3]Sites Ref'!$A$1:$A$18, '[3]Sites Ref'!$C$1:$C$18))</f>
        <v>14</v>
      </c>
      <c r="I252" s="54">
        <f>MONTH(F252)</f>
        <v>1</v>
      </c>
      <c r="J252" s="55">
        <v>15</v>
      </c>
      <c r="K252" s="56">
        <v>75.420340508072087</v>
      </c>
      <c r="L252" s="56">
        <v>9.6761998789325823</v>
      </c>
      <c r="M252" s="56">
        <v>5.2143314899242039</v>
      </c>
      <c r="N252" s="56">
        <v>273.04862283729597</v>
      </c>
      <c r="O252" s="56">
        <v>9.8263138743985898</v>
      </c>
      <c r="P252" s="56">
        <v>2.2711566708569433</v>
      </c>
    </row>
    <row r="253" spans="1:16" x14ac:dyDescent="0.25">
      <c r="A253" t="str">
        <f>LEFT(B253,9)</f>
        <v>OUB170105</v>
      </c>
      <c r="B253" s="2" t="s">
        <v>325</v>
      </c>
      <c r="C253" s="10" t="str">
        <f>IF(RIGHT(B253, 1)="2", "yes", "no")</f>
        <v>no</v>
      </c>
      <c r="D253" s="10">
        <f>IF(C253="no", 0, 1)</f>
        <v>0</v>
      </c>
      <c r="E253" s="1" t="str">
        <f>LEFT(B253, 3)</f>
        <v>OUB</v>
      </c>
      <c r="F253" s="53">
        <f>DATE(MID(B253, 4, 2)+2000, MID(B253, 6, 2), MID(B253, 8, 2))</f>
        <v>42740</v>
      </c>
      <c r="G253" s="1" t="str">
        <f>LOOKUP(E253, '[3]Sites Ref'!A$1:A$23, '[3]Sites Ref'!B$1:B$23)</f>
        <v>Ukumehame Beach</v>
      </c>
      <c r="H253" s="13">
        <f>IF(ISBLANK(E253), "", LOOKUP(E253, '[3]Sites Ref'!$A$1:$A$18, '[3]Sites Ref'!$C$1:$C$18))</f>
        <v>15</v>
      </c>
      <c r="I253" s="54">
        <f>MONTH(F253)</f>
        <v>1</v>
      </c>
      <c r="J253" s="55">
        <v>15</v>
      </c>
      <c r="K253" s="56">
        <v>75.234086786040308</v>
      </c>
      <c r="L253" s="56">
        <v>12.423035966212344</v>
      </c>
      <c r="M253" s="56">
        <v>5.2752192831234979</v>
      </c>
      <c r="N253" s="56">
        <v>88.843660495053243</v>
      </c>
      <c r="O253" s="56">
        <v>7.8663433538206027</v>
      </c>
      <c r="P253" s="56" t="s">
        <v>24</v>
      </c>
    </row>
    <row r="254" spans="1:16" x14ac:dyDescent="0.25">
      <c r="A254" t="str">
        <f>LEFT(B254,9)</f>
        <v>OPB170105</v>
      </c>
      <c r="B254" s="2" t="s">
        <v>326</v>
      </c>
      <c r="C254" s="10" t="str">
        <f>IF(RIGHT(B254, 1)="2", "yes", "no")</f>
        <v>no</v>
      </c>
      <c r="D254" s="10">
        <f>IF(C254="no", 0, 1)</f>
        <v>0</v>
      </c>
      <c r="E254" s="1" t="str">
        <f>LEFT(B254, 3)</f>
        <v>OPB</v>
      </c>
      <c r="F254" s="53">
        <f>DATE(MID(B254, 4, 2)+2000, MID(B254, 6, 2), MID(B254, 8, 2))</f>
        <v>42740</v>
      </c>
      <c r="G254" s="1" t="str">
        <f>LOOKUP(E254, '[3]Sites Ref'!A$1:A$23, '[3]Sites Ref'!B$1:B$23)</f>
        <v>Papalaua</v>
      </c>
      <c r="H254" s="13">
        <f>IF(ISBLANK(E254), "", LOOKUP(E254, '[3]Sites Ref'!$A$1:$A$18, '[3]Sites Ref'!$C$1:$C$18))</f>
        <v>16</v>
      </c>
      <c r="I254" s="54">
        <f>MONTH(F254)</f>
        <v>1</v>
      </c>
      <c r="J254" s="55">
        <v>15</v>
      </c>
      <c r="K254" s="56">
        <v>76.140521566595012</v>
      </c>
      <c r="L254" s="56">
        <v>12.573300522409268</v>
      </c>
      <c r="M254" s="56">
        <v>4.2840226496466167</v>
      </c>
      <c r="N254" s="56">
        <v>113.6779509885497</v>
      </c>
      <c r="O254" s="56">
        <v>6.1267443057437179</v>
      </c>
      <c r="P254" s="56">
        <v>1.7866897131818069</v>
      </c>
    </row>
    <row r="255" spans="1:16" x14ac:dyDescent="0.25">
      <c r="A255" t="str">
        <f>LEFT(B255,9)</f>
        <v>OPP170105</v>
      </c>
      <c r="B255" s="2" t="s">
        <v>327</v>
      </c>
      <c r="C255" s="10" t="str">
        <f>IF(RIGHT(B255, 1)="2", "yes", "no")</f>
        <v>no</v>
      </c>
      <c r="D255" s="10">
        <f>IF(C255="no", 0, 1)</f>
        <v>0</v>
      </c>
      <c r="E255" s="1" t="str">
        <f>LEFT(B255, 3)</f>
        <v>OPP</v>
      </c>
      <c r="F255" s="53">
        <f>DATE(MID(B255, 4, 2)+2000, MID(B255, 6, 2), MID(B255, 8, 2))</f>
        <v>42740</v>
      </c>
      <c r="G255" s="1" t="str">
        <f>LOOKUP(E255, '[3]Sites Ref'!A$1:A$23, '[3]Sites Ref'!B$1:B$23)</f>
        <v>Papalaua Pali</v>
      </c>
      <c r="H255" s="13">
        <f>IF(ISBLANK(E255), "", LOOKUP(E255, '[3]Sites Ref'!$A$1:$A$18, '[3]Sites Ref'!$C$1:$C$18))</f>
        <v>17</v>
      </c>
      <c r="I255" s="54">
        <f>MONTH(F255)</f>
        <v>1</v>
      </c>
      <c r="J255" s="55">
        <v>15</v>
      </c>
      <c r="K255" s="56">
        <v>72.552033188782559</v>
      </c>
      <c r="L255" s="56">
        <v>14.424559854755366</v>
      </c>
      <c r="M255" s="56">
        <v>5.1746836245851284</v>
      </c>
      <c r="N255" s="56">
        <v>103.37236329670449</v>
      </c>
      <c r="O255" s="56">
        <v>9.0683695674629803</v>
      </c>
      <c r="P255" s="56">
        <v>1.6057981689112382</v>
      </c>
    </row>
    <row r="256" spans="1:16" x14ac:dyDescent="0.25">
      <c r="A256" t="str">
        <f>LEFT(B256,9)</f>
        <v>RPO170124</v>
      </c>
      <c r="B256" s="2" t="s">
        <v>328</v>
      </c>
      <c r="C256" s="10" t="str">
        <f>IF(RIGHT(B256, 1)="2", "yes", "no")</f>
        <v>no</v>
      </c>
      <c r="D256" s="10">
        <f>IF(C256="no", 0, 1)</f>
        <v>0</v>
      </c>
      <c r="E256" s="1" t="str">
        <f>LEFT(B256, 3)</f>
        <v>RPO</v>
      </c>
      <c r="F256" s="53">
        <f>DATE(MID(B256, 4, 2)+2000, MID(B256, 6, 2), MID(B256, 8, 2))</f>
        <v>42759</v>
      </c>
      <c r="G256" s="1" t="str">
        <f>LOOKUP(E256, '[3]Sites Ref'!A$1:A$23, '[3]Sites Ref'!B$1:B$23)</f>
        <v>Pohaku</v>
      </c>
      <c r="H256" s="13">
        <f>IF(ISBLANK(E256), "", LOOKUP(E256, '[3]Sites Ref'!$A$1:$A$18, '[3]Sites Ref'!$C$1:$C$18))</f>
        <v>1</v>
      </c>
      <c r="I256" s="54">
        <f>MONTH(F256)</f>
        <v>1</v>
      </c>
      <c r="J256" s="55">
        <v>16</v>
      </c>
      <c r="K256" s="56">
        <v>367.0795093315532</v>
      </c>
      <c r="L256" s="56">
        <v>40.741508595904236</v>
      </c>
      <c r="M256" s="56">
        <v>36.702532715628323</v>
      </c>
      <c r="N256" s="56">
        <v>1085.083136850737</v>
      </c>
      <c r="O256" s="56">
        <v>327.12894644935977</v>
      </c>
      <c r="P256" s="56">
        <v>5.1428422357008161</v>
      </c>
    </row>
    <row r="257" spans="1:16" x14ac:dyDescent="0.25">
      <c r="A257" t="str">
        <f>LEFT(B257,9)</f>
        <v>RKS170124</v>
      </c>
      <c r="B257" s="2" t="s">
        <v>329</v>
      </c>
      <c r="C257" s="10" t="str">
        <f>IF(RIGHT(B257, 1)="2", "yes", "no")</f>
        <v>no</v>
      </c>
      <c r="D257" s="10">
        <f>IF(C257="no", 0, 1)</f>
        <v>0</v>
      </c>
      <c r="E257" s="1" t="str">
        <f>LEFT(B257, 3)</f>
        <v>RKS</v>
      </c>
      <c r="F257" s="53">
        <f>DATE(MID(B257, 4, 2)+2000, MID(B257, 6, 2), MID(B257, 8, 2))</f>
        <v>42759</v>
      </c>
      <c r="G257" s="1" t="str">
        <f>LOOKUP(E257, '[3]Sites Ref'!A$1:A$23, '[3]Sites Ref'!B$1:B$23)</f>
        <v>Kaanapali Shores</v>
      </c>
      <c r="H257" s="13">
        <f>IF(ISBLANK(E257), "", LOOKUP(E257, '[3]Sites Ref'!$A$1:$A$18, '[3]Sites Ref'!$C$1:$C$18))</f>
        <v>2</v>
      </c>
      <c r="I257" s="54">
        <f>MONTH(F257)</f>
        <v>1</v>
      </c>
      <c r="J257" s="55">
        <v>16</v>
      </c>
      <c r="K257" s="56">
        <v>87.701655990398791</v>
      </c>
      <c r="L257" s="56">
        <v>20.242153723952274</v>
      </c>
      <c r="M257" s="56">
        <v>19.301603693753744</v>
      </c>
      <c r="N257" s="56">
        <v>662.68280011138825</v>
      </c>
      <c r="O257" s="56">
        <v>9.476108318340561</v>
      </c>
      <c r="P257" s="56">
        <v>6.5411979899892705</v>
      </c>
    </row>
    <row r="258" spans="1:16" x14ac:dyDescent="0.25">
      <c r="A258" t="str">
        <f>LEFT(B258,9)</f>
        <v>RAB170124</v>
      </c>
      <c r="B258" s="2" t="s">
        <v>330</v>
      </c>
      <c r="C258" s="10" t="str">
        <f>IF(RIGHT(B258, 1)="2", "yes", "no")</f>
        <v>no</v>
      </c>
      <c r="D258" s="10">
        <f>IF(C258="no", 0, 1)</f>
        <v>0</v>
      </c>
      <c r="E258" s="1" t="str">
        <f>LEFT(B258, 3)</f>
        <v>RAB</v>
      </c>
      <c r="F258" s="53">
        <f>DATE(MID(B258, 4, 2)+2000, MID(B258, 6, 2), MID(B258, 8, 2))</f>
        <v>42759</v>
      </c>
      <c r="G258" s="1" t="str">
        <f>LOOKUP(E258, '[3]Sites Ref'!A$1:A$23, '[3]Sites Ref'!B$1:B$23)</f>
        <v>Airport Beach</v>
      </c>
      <c r="H258" s="13">
        <f>IF(ISBLANK(E258), "", LOOKUP(E258, '[3]Sites Ref'!$A$1:$A$18, '[3]Sites Ref'!$C$1:$C$18))</f>
        <v>3</v>
      </c>
      <c r="I258" s="54">
        <f>MONTH(F258)</f>
        <v>1</v>
      </c>
      <c r="J258" s="55">
        <v>16</v>
      </c>
      <c r="K258" s="56">
        <v>79.745283572024988</v>
      </c>
      <c r="L258" s="56">
        <v>23.244421445356263</v>
      </c>
      <c r="M258" s="56">
        <v>18.895324706551438</v>
      </c>
      <c r="N258" s="56">
        <v>237.48089863862003</v>
      </c>
      <c r="O258" s="56">
        <v>13.922010265636573</v>
      </c>
      <c r="P258" s="56">
        <v>4.4868568142875063</v>
      </c>
    </row>
    <row r="259" spans="1:16" x14ac:dyDescent="0.25">
      <c r="A259" t="str">
        <f>LEFT(B259,9)</f>
        <v>RCB170124</v>
      </c>
      <c r="B259" s="2" t="s">
        <v>331</v>
      </c>
      <c r="C259" s="10" t="str">
        <f>IF(RIGHT(B259, 1)="2", "yes", "no")</f>
        <v>no</v>
      </c>
      <c r="D259" s="10">
        <f>IF(C259="no", 0, 1)</f>
        <v>0</v>
      </c>
      <c r="E259" s="1" t="str">
        <f>LEFT(B259, 3)</f>
        <v>RCB</v>
      </c>
      <c r="F259" s="53">
        <f>DATE(MID(B259, 4, 2)+2000, MID(B259, 6, 2), MID(B259, 8, 2))</f>
        <v>42759</v>
      </c>
      <c r="G259" s="1" t="str">
        <f>LOOKUP(E259, '[3]Sites Ref'!A$1:A$23, '[3]Sites Ref'!B$1:B$23)</f>
        <v>Canoe Beach</v>
      </c>
      <c r="H259" s="13">
        <f>IF(ISBLANK(E259), "", LOOKUP(E259, '[3]Sites Ref'!$A$1:$A$18, '[3]Sites Ref'!$C$1:$C$18))</f>
        <v>4</v>
      </c>
      <c r="I259" s="54">
        <f>MONTH(F259)</f>
        <v>1</v>
      </c>
      <c r="J259" s="55">
        <v>16</v>
      </c>
      <c r="K259" s="56">
        <v>113.21754327600999</v>
      </c>
      <c r="L259" s="56">
        <v>19.741775770384944</v>
      </c>
      <c r="M259" s="56">
        <v>16.739337547797895</v>
      </c>
      <c r="N259" s="56">
        <v>327.22550143339987</v>
      </c>
      <c r="O259" s="56">
        <v>46.281110434966671</v>
      </c>
      <c r="P259" s="56">
        <v>7.6767996385813104</v>
      </c>
    </row>
    <row r="260" spans="1:16" x14ac:dyDescent="0.25">
      <c r="A260" t="str">
        <f>LEFT(B260,9)</f>
        <v>RWA170124</v>
      </c>
      <c r="B260" s="2" t="s">
        <v>332</v>
      </c>
      <c r="C260" s="10" t="str">
        <f>IF(RIGHT(B260, 1)="2", "yes", "no")</f>
        <v>no</v>
      </c>
      <c r="D260" s="10">
        <f>IF(C260="no", 0, 1)</f>
        <v>0</v>
      </c>
      <c r="E260" s="1" t="str">
        <f>LEFT(B260, 3)</f>
        <v>RWA</v>
      </c>
      <c r="F260" s="53">
        <f>DATE(MID(B260, 4, 2)+2000, MID(B260, 6, 2), MID(B260, 8, 2))</f>
        <v>42759</v>
      </c>
      <c r="G260" s="1" t="str">
        <f>LOOKUP(E260, '[3]Sites Ref'!A$1:A$23, '[3]Sites Ref'!B$1:B$23)</f>
        <v>Wahikuli</v>
      </c>
      <c r="H260" s="13">
        <f>IF(ISBLANK(E260), "", LOOKUP(E260, '[3]Sites Ref'!$A$1:$A$18, '[3]Sites Ref'!$C$1:$C$18))</f>
        <v>5</v>
      </c>
      <c r="I260" s="54">
        <f>MONTH(F260)</f>
        <v>1</v>
      </c>
      <c r="J260" s="55">
        <v>16</v>
      </c>
      <c r="K260" s="56">
        <v>117.22890617079284</v>
      </c>
      <c r="L260" s="56">
        <v>34.704690704479006</v>
      </c>
      <c r="M260" s="56">
        <v>30.644913016442004</v>
      </c>
      <c r="N260" s="56">
        <v>953.95959481849059</v>
      </c>
      <c r="O260" s="56">
        <v>56.579939146999678</v>
      </c>
      <c r="P260" s="56">
        <v>4.2501981505951871</v>
      </c>
    </row>
    <row r="261" spans="1:16" x14ac:dyDescent="0.25">
      <c r="A261" t="str">
        <f>LEFT(B261,9)</f>
        <v>PFF170125</v>
      </c>
      <c r="B261" s="2" t="s">
        <v>333</v>
      </c>
      <c r="C261" s="10" t="str">
        <f>IF(RIGHT(B261, 1)="2", "yes", "no")</f>
        <v>no</v>
      </c>
      <c r="D261" s="10">
        <f>IF(C261="no", 0, 1)</f>
        <v>0</v>
      </c>
      <c r="E261" s="1" t="str">
        <f>LEFT(B261, 3)</f>
        <v>PFF</v>
      </c>
      <c r="F261" s="53">
        <f>DATE(MID(B261, 4, 2)+2000, MID(B261, 6, 2), MID(B261, 8, 2))</f>
        <v>42760</v>
      </c>
      <c r="G261" s="1" t="str">
        <f>LOOKUP(E261, '[3]Sites Ref'!A$1:A$23, '[3]Sites Ref'!B$1:B$23)</f>
        <v>505 Front Street</v>
      </c>
      <c r="H261" s="13">
        <f>IF(ISBLANK(E261), "", LOOKUP(E261, '[3]Sites Ref'!$A$1:$A$18, '[3]Sites Ref'!$C$1:$C$18))</f>
        <v>6</v>
      </c>
      <c r="I261" s="54">
        <f>MONTH(F261)</f>
        <v>1</v>
      </c>
      <c r="J261" s="55">
        <v>16</v>
      </c>
      <c r="K261" s="56">
        <v>80.457074281174428</v>
      </c>
      <c r="L261" s="56">
        <v>17.65148722241819</v>
      </c>
      <c r="M261" s="56">
        <v>15.375594414088836</v>
      </c>
      <c r="N261" s="56">
        <v>206.9558743039405</v>
      </c>
      <c r="O261" s="56">
        <v>6.1580497936289511</v>
      </c>
      <c r="P261" s="56">
        <v>6.269445456015581</v>
      </c>
    </row>
    <row r="262" spans="1:16" x14ac:dyDescent="0.25">
      <c r="A262" t="str">
        <f>LEFT(B262,9)</f>
        <v>PLH170125</v>
      </c>
      <c r="B262" s="2" t="s">
        <v>334</v>
      </c>
      <c r="C262" s="10" t="str">
        <f>IF(RIGHT(B262, 1)="2", "yes", "no")</f>
        <v>no</v>
      </c>
      <c r="D262" s="10">
        <f>IF(C262="no", 0, 1)</f>
        <v>0</v>
      </c>
      <c r="E262" s="1" t="str">
        <f>LEFT(B262, 3)</f>
        <v>PLH</v>
      </c>
      <c r="F262" s="53">
        <f>DATE(MID(B262, 4, 2)+2000, MID(B262, 6, 2), MID(B262, 8, 2))</f>
        <v>42760</v>
      </c>
      <c r="G262" s="1" t="str">
        <f>LOOKUP(E262, '[3]Sites Ref'!A$1:A$23, '[3]Sites Ref'!B$1:B$23)</f>
        <v>Lindsey Hale</v>
      </c>
      <c r="H262" s="13">
        <f>IF(ISBLANK(E262), "", LOOKUP(E262, '[3]Sites Ref'!$A$1:$A$18, '[3]Sites Ref'!$C$1:$C$18))</f>
        <v>7</v>
      </c>
      <c r="I262" s="54">
        <f>MONTH(F262)</f>
        <v>1</v>
      </c>
      <c r="J262" s="55">
        <v>16</v>
      </c>
      <c r="K262" s="56">
        <v>84.685593663494387</v>
      </c>
      <c r="L262" s="56">
        <v>15.803317039080785</v>
      </c>
      <c r="M262" s="56">
        <v>14.90837357880619</v>
      </c>
      <c r="N262" s="56">
        <v>195.94727177783565</v>
      </c>
      <c r="O262" s="56">
        <v>5.2179743888242101</v>
      </c>
      <c r="P262" s="56">
        <v>6.0057915074914385</v>
      </c>
    </row>
    <row r="263" spans="1:16" x14ac:dyDescent="0.25">
      <c r="A263" t="str">
        <f>LEFT(B263,9)</f>
        <v>PLT170125</v>
      </c>
      <c r="B263" s="2" t="s">
        <v>335</v>
      </c>
      <c r="C263" s="10" t="str">
        <f>IF(RIGHT(B263, 1)="2", "yes", "no")</f>
        <v>no</v>
      </c>
      <c r="D263" s="10">
        <f>IF(C263="no", 0, 1)</f>
        <v>0</v>
      </c>
      <c r="E263" s="1" t="str">
        <f>LEFT(B263, 3)</f>
        <v>PLT</v>
      </c>
      <c r="F263" s="53">
        <f>DATE(MID(B263, 4, 2)+2000, MID(B263, 6, 2), MID(B263, 8, 2))</f>
        <v>42760</v>
      </c>
      <c r="G263" s="1" t="str">
        <f>LOOKUP(E263, '[3]Sites Ref'!A$1:A$23, '[3]Sites Ref'!B$1:B$23)</f>
        <v>Lahaina Town</v>
      </c>
      <c r="H263" s="13">
        <f>IF(ISBLANK(E263), "", LOOKUP(E263, '[3]Sites Ref'!$A$1:$A$18, '[3]Sites Ref'!$C$1:$C$18))</f>
        <v>8</v>
      </c>
      <c r="I263" s="54">
        <f>MONTH(F263)</f>
        <v>1</v>
      </c>
      <c r="J263" s="55">
        <v>16</v>
      </c>
      <c r="K263" s="56">
        <v>76.349197391930645</v>
      </c>
      <c r="L263" s="56">
        <v>15.028538272266855</v>
      </c>
      <c r="M263" s="56">
        <v>12.772700369412755</v>
      </c>
      <c r="N263" s="56">
        <v>181.81913551482521</v>
      </c>
      <c r="O263" s="56">
        <v>4.7596721875330674</v>
      </c>
      <c r="P263" s="56">
        <v>7.5904147271194748</v>
      </c>
    </row>
    <row r="264" spans="1:16" x14ac:dyDescent="0.25">
      <c r="A264" t="str">
        <f>LEFT(B264,9)</f>
        <v>PPU170125</v>
      </c>
      <c r="B264" s="2" t="s">
        <v>336</v>
      </c>
      <c r="C264" s="10" t="str">
        <f>IF(RIGHT(B264, 1)="2", "yes", "no")</f>
        <v>no</v>
      </c>
      <c r="D264" s="10">
        <f>IF(C264="no", 0, 1)</f>
        <v>0</v>
      </c>
      <c r="E264" s="1" t="str">
        <f>LEFT(B264, 3)</f>
        <v>PPU</v>
      </c>
      <c r="F264" s="53">
        <f>DATE(MID(B264, 4, 2)+2000, MID(B264, 6, 2), MID(B264, 8, 2))</f>
        <v>42760</v>
      </c>
      <c r="G264" s="1" t="str">
        <f>LOOKUP(E264, '[3]Sites Ref'!A$1:A$23, '[3]Sites Ref'!B$1:B$23)</f>
        <v>Puamana</v>
      </c>
      <c r="H264" s="13">
        <f>IF(ISBLANK(E264), "", LOOKUP(E264, '[3]Sites Ref'!$A$1:$A$18, '[3]Sites Ref'!$C$1:$C$18))</f>
        <v>9</v>
      </c>
      <c r="I264" s="54">
        <f>MONTH(F264)</f>
        <v>1</v>
      </c>
      <c r="J264" s="55">
        <v>16</v>
      </c>
      <c r="K264" s="56">
        <v>77.977871048459008</v>
      </c>
      <c r="L264" s="56">
        <v>12.72034319613368</v>
      </c>
      <c r="M264" s="56">
        <v>8.613757803751863</v>
      </c>
      <c r="N264" s="56">
        <v>118.55189757791345</v>
      </c>
      <c r="O264" s="56">
        <v>1.009253095565664</v>
      </c>
      <c r="P264" s="56">
        <v>4.7208159494966431</v>
      </c>
    </row>
    <row r="265" spans="1:16" x14ac:dyDescent="0.25">
      <c r="A265" t="str">
        <f>LEFT(B265,9)</f>
        <v>OSF170125</v>
      </c>
      <c r="B265" s="2" t="s">
        <v>337</v>
      </c>
      <c r="C265" s="10" t="str">
        <f>IF(RIGHT(B265, 1)="2", "yes", "no")</f>
        <v>no</v>
      </c>
      <c r="D265" s="10">
        <f>IF(C265="no", 0, 1)</f>
        <v>0</v>
      </c>
      <c r="E265" s="1" t="str">
        <f>LEFT(B265, 3)</f>
        <v>OSF</v>
      </c>
      <c r="F265" s="53">
        <f>DATE(MID(B265, 4, 2)+2000, MID(B265, 6, 2), MID(B265, 8, 2))</f>
        <v>42760</v>
      </c>
      <c r="G265" s="1" t="str">
        <f>LOOKUP(E265, '[3]Sites Ref'!A$1:A$23, '[3]Sites Ref'!B$1:B$23)</f>
        <v>Olowalu shore front</v>
      </c>
      <c r="H265" s="13">
        <f>IF(ISBLANK(E265), "", LOOKUP(E265, '[3]Sites Ref'!$A$1:$A$18, '[3]Sites Ref'!$C$1:$C$18))</f>
        <v>10</v>
      </c>
      <c r="I265" s="54">
        <f>MONTH(F265)</f>
        <v>1</v>
      </c>
      <c r="J265" s="55">
        <v>16</v>
      </c>
      <c r="K265" s="56">
        <v>77.501333200808119</v>
      </c>
      <c r="L265" s="56">
        <v>15.246444800433272</v>
      </c>
      <c r="M265" s="56">
        <v>8.7058477075177176</v>
      </c>
      <c r="N265" s="56">
        <v>94.532347179425514</v>
      </c>
      <c r="O265" s="56">
        <v>4.9449695734998373</v>
      </c>
      <c r="P265" s="56">
        <v>6.5411979899892705</v>
      </c>
    </row>
    <row r="266" spans="1:16" x14ac:dyDescent="0.25">
      <c r="A266" t="str">
        <f>LEFT(B266,9)</f>
        <v>OLP170125</v>
      </c>
      <c r="B266" s="2" t="s">
        <v>338</v>
      </c>
      <c r="C266" s="10" t="str">
        <f>IF(RIGHT(B266, 1)="2", "yes", "no")</f>
        <v>no</v>
      </c>
      <c r="D266" s="10">
        <f>IF(C266="no", 0, 1)</f>
        <v>0</v>
      </c>
      <c r="E266" s="1" t="str">
        <f>LEFT(B266, 3)</f>
        <v>OLP</v>
      </c>
      <c r="F266" s="53">
        <f>DATE(MID(B266, 4, 2)+2000, MID(B266, 6, 2), MID(B266, 8, 2))</f>
        <v>42760</v>
      </c>
      <c r="G266" s="1" t="str">
        <f>LOOKUP(E266, '[3]Sites Ref'!A$1:A$23, '[3]Sites Ref'!B$1:B$23)</f>
        <v>Launiupoko</v>
      </c>
      <c r="H266" s="13">
        <f>IF(ISBLANK(E266), "", LOOKUP(E266, '[3]Sites Ref'!$A$1:$A$18, '[3]Sites Ref'!$C$1:$C$18))</f>
        <v>11</v>
      </c>
      <c r="I266" s="54">
        <f>MONTH(F266)</f>
        <v>1</v>
      </c>
      <c r="J266" s="55">
        <v>16</v>
      </c>
      <c r="K266" s="56">
        <v>363.96090088553404</v>
      </c>
      <c r="L266" s="56">
        <v>32.041388693556122</v>
      </c>
      <c r="M266" s="56">
        <v>17.993385354962331</v>
      </c>
      <c r="N266" s="56">
        <v>123.11518246578363</v>
      </c>
      <c r="O266" s="56">
        <v>2.6299875648216697</v>
      </c>
      <c r="P266" s="56">
        <v>31.665709582967356</v>
      </c>
    </row>
    <row r="267" spans="1:16" x14ac:dyDescent="0.25">
      <c r="A267" t="str">
        <f>LEFT(B267,9)</f>
        <v>OPM170126</v>
      </c>
      <c r="B267" s="2" t="s">
        <v>339</v>
      </c>
      <c r="C267" s="10" t="str">
        <f>IF(RIGHT(B267, 1)="2", "yes", "no")</f>
        <v>no</v>
      </c>
      <c r="D267" s="10">
        <f>IF(C267="no", 0, 1)</f>
        <v>0</v>
      </c>
      <c r="E267" s="1" t="str">
        <f>LEFT(B267, 3)</f>
        <v>OPM</v>
      </c>
      <c r="F267" s="53">
        <f>DATE(MID(B267, 4, 2)+2000, MID(B267, 6, 2), MID(B267, 8, 2))</f>
        <v>42761</v>
      </c>
      <c r="G267" s="1" t="str">
        <f>LOOKUP(E267, '[3]Sites Ref'!A$1:A$23, '[3]Sites Ref'!B$1:B$23)</f>
        <v>Peter Martin Hale</v>
      </c>
      <c r="H267" s="13">
        <f>IF(ISBLANK(E267), "", LOOKUP(E267, '[3]Sites Ref'!$A$1:$A$18, '[3]Sites Ref'!$C$1:$C$18))</f>
        <v>12</v>
      </c>
      <c r="I267" s="54">
        <f>MONTH(F267)</f>
        <v>1</v>
      </c>
      <c r="J267" s="55">
        <v>16</v>
      </c>
      <c r="K267" s="56">
        <v>87.412114007015958</v>
      </c>
      <c r="L267" s="56">
        <v>14.859055417026305</v>
      </c>
      <c r="M267" s="56">
        <v>8.5433361126367977</v>
      </c>
      <c r="N267" s="56">
        <v>146.89410767244414</v>
      </c>
      <c r="O267" s="56">
        <v>6.873297703460679</v>
      </c>
      <c r="P267" s="56">
        <v>4.8476937882062128</v>
      </c>
    </row>
    <row r="268" spans="1:16" x14ac:dyDescent="0.25">
      <c r="A268" t="str">
        <f>LEFT(B268,9)</f>
        <v>OCO170126</v>
      </c>
      <c r="B268" s="2" t="s">
        <v>340</v>
      </c>
      <c r="C268" s="10" t="str">
        <f>IF(RIGHT(B268, 1)="2", "yes", "no")</f>
        <v>no</v>
      </c>
      <c r="D268" s="10">
        <f>IF(C268="no", 0, 1)</f>
        <v>0</v>
      </c>
      <c r="E268" s="1" t="str">
        <f>LEFT(B268, 3)</f>
        <v>OCO</v>
      </c>
      <c r="F268" s="53">
        <f>DATE(MID(B268, 4, 2)+2000, MID(B268, 6, 2), MID(B268, 8, 2))</f>
        <v>42761</v>
      </c>
      <c r="G268" s="1" t="str">
        <f>LOOKUP(E268, '[3]Sites Ref'!A$1:A$23, '[3]Sites Ref'!B$1:B$23)</f>
        <v>Camp Olowalu</v>
      </c>
      <c r="H268" s="13">
        <f>IF(ISBLANK(E268), "", LOOKUP(E268, '[3]Sites Ref'!$A$1:$A$18, '[3]Sites Ref'!$C$1:$C$18))</f>
        <v>13</v>
      </c>
      <c r="I268" s="54">
        <f>MONTH(F268)</f>
        <v>1</v>
      </c>
      <c r="J268" s="55">
        <v>16</v>
      </c>
      <c r="K268" s="56">
        <v>76.548257505506328</v>
      </c>
      <c r="L268" s="56">
        <v>10.03282934874785</v>
      </c>
      <c r="M268" s="56">
        <v>6.3088016830241376</v>
      </c>
      <c r="N268" s="56">
        <v>264.46529515069591</v>
      </c>
      <c r="O268" s="56">
        <v>6.3421118636892748</v>
      </c>
      <c r="P268" s="56">
        <v>6.7994528815470483</v>
      </c>
    </row>
    <row r="269" spans="1:16" x14ac:dyDescent="0.25">
      <c r="A269" t="str">
        <f>LEFT(B269,9)</f>
        <v>OMM170126</v>
      </c>
      <c r="B269" s="2" t="s">
        <v>341</v>
      </c>
      <c r="C269" s="10" t="str">
        <f>IF(RIGHT(B269, 1)="2", "yes", "no")</f>
        <v>no</v>
      </c>
      <c r="D269" s="10">
        <f>IF(C269="no", 0, 1)</f>
        <v>0</v>
      </c>
      <c r="E269" s="1" t="str">
        <f>LEFT(B269, 3)</f>
        <v>OMM</v>
      </c>
      <c r="F269" s="53">
        <f>DATE(MID(B269, 4, 2)+2000, MID(B269, 6, 2), MID(B269, 8, 2))</f>
        <v>42761</v>
      </c>
      <c r="G269" s="1" t="str">
        <f>LOOKUP(E269, '[3]Sites Ref'!A$1:A$23, '[3]Sites Ref'!B$1:B$23)</f>
        <v>Mile Marker 14</v>
      </c>
      <c r="H269" s="13">
        <f>IF(ISBLANK(E269), "", LOOKUP(E269, '[3]Sites Ref'!$A$1:$A$18, '[3]Sites Ref'!$C$1:$C$18))</f>
        <v>14</v>
      </c>
      <c r="I269" s="54">
        <f>MONTH(F269)</f>
        <v>1</v>
      </c>
      <c r="J269" s="55">
        <v>16</v>
      </c>
      <c r="K269" s="56">
        <v>73.140107076104357</v>
      </c>
      <c r="L269" s="56">
        <v>15.068891333038414</v>
      </c>
      <c r="M269" s="56">
        <v>7.6400424977570127</v>
      </c>
      <c r="N269" s="56">
        <v>201.91133903241547</v>
      </c>
      <c r="O269" s="56">
        <v>7.8319028468620973</v>
      </c>
      <c r="P269" s="56">
        <v>7.3789516626035239</v>
      </c>
    </row>
    <row r="270" spans="1:16" x14ac:dyDescent="0.25">
      <c r="A270" t="str">
        <f>LEFT(B270,9)</f>
        <v>OUB170126</v>
      </c>
      <c r="B270" s="2" t="s">
        <v>342</v>
      </c>
      <c r="C270" s="10" t="str">
        <f>IF(RIGHT(B270, 1)="2", "yes", "no")</f>
        <v>no</v>
      </c>
      <c r="D270" s="10">
        <f>IF(C270="no", 0, 1)</f>
        <v>0</v>
      </c>
      <c r="E270" s="1" t="str">
        <f>LEFT(B270, 3)</f>
        <v>OUB</v>
      </c>
      <c r="F270" s="53">
        <f>DATE(MID(B270, 4, 2)+2000, MID(B270, 6, 2), MID(B270, 8, 2))</f>
        <v>42761</v>
      </c>
      <c r="G270" s="1" t="str">
        <f>LOOKUP(E270, '[3]Sites Ref'!A$1:A$23, '[3]Sites Ref'!B$1:B$23)</f>
        <v>Ukumehame Beach</v>
      </c>
      <c r="H270" s="13">
        <f>IF(ISBLANK(E270), "", LOOKUP(E270, '[3]Sites Ref'!$A$1:$A$18, '[3]Sites Ref'!$C$1:$C$18))</f>
        <v>15</v>
      </c>
      <c r="I270" s="54">
        <f>MONTH(F270)</f>
        <v>1</v>
      </c>
      <c r="J270" s="55">
        <v>16</v>
      </c>
      <c r="K270" s="56">
        <v>79.413516716065516</v>
      </c>
      <c r="L270" s="56">
        <v>15.488563165062624</v>
      </c>
      <c r="M270" s="56">
        <v>6.8274845233524095</v>
      </c>
      <c r="N270" s="56">
        <v>110.38782856948285</v>
      </c>
      <c r="O270" s="56">
        <v>8.4730318023071192</v>
      </c>
      <c r="P270" s="56">
        <v>5.3192114299353959</v>
      </c>
    </row>
    <row r="271" spans="1:16" x14ac:dyDescent="0.25">
      <c r="A271" t="str">
        <f>LEFT(B271,9)</f>
        <v>OPB170126</v>
      </c>
      <c r="B271" s="2" t="s">
        <v>343</v>
      </c>
      <c r="C271" s="10" t="str">
        <f>IF(RIGHT(B271, 1)="2", "yes", "no")</f>
        <v>no</v>
      </c>
      <c r="D271" s="10">
        <f>IF(C271="no", 0, 1)</f>
        <v>0</v>
      </c>
      <c r="E271" s="1" t="str">
        <f>LEFT(B271, 3)</f>
        <v>OPB</v>
      </c>
      <c r="F271" s="53">
        <f>DATE(MID(B271, 4, 2)+2000, MID(B271, 6, 2), MID(B271, 8, 2))</f>
        <v>42761</v>
      </c>
      <c r="G271" s="1" t="str">
        <f>LOOKUP(E271, '[3]Sites Ref'!A$1:A$23, '[3]Sites Ref'!B$1:B$23)</f>
        <v>Papalaua</v>
      </c>
      <c r="H271" s="13">
        <f>IF(ISBLANK(E271), "", LOOKUP(E271, '[3]Sites Ref'!$A$1:$A$18, '[3]Sites Ref'!$C$1:$C$18))</f>
        <v>16</v>
      </c>
      <c r="I271" s="54">
        <f>MONTH(F271)</f>
        <v>1</v>
      </c>
      <c r="J271" s="55">
        <v>16</v>
      </c>
      <c r="K271" s="56">
        <v>75.920916541510223</v>
      </c>
      <c r="L271" s="56">
        <v>19.201044756046052</v>
      </c>
      <c r="M271" s="56">
        <v>6.3614332378813563</v>
      </c>
      <c r="N271" s="56">
        <v>74.869831504384209</v>
      </c>
      <c r="O271" s="56">
        <v>7.0314181394856554</v>
      </c>
      <c r="P271" s="56">
        <v>4.6812228650766352</v>
      </c>
    </row>
    <row r="272" spans="1:16" x14ac:dyDescent="0.25">
      <c r="A272" t="str">
        <f>LEFT(B272,9)</f>
        <v>OPP170126</v>
      </c>
      <c r="B272" s="2" t="s">
        <v>344</v>
      </c>
      <c r="C272" s="10" t="str">
        <f>IF(RIGHT(B272, 1)="2", "yes", "no")</f>
        <v>no</v>
      </c>
      <c r="D272" s="10">
        <f>IF(C272="no", 0, 1)</f>
        <v>0</v>
      </c>
      <c r="E272" s="1" t="str">
        <f>LEFT(B272, 3)</f>
        <v>OPP</v>
      </c>
      <c r="F272" s="53">
        <f>DATE(MID(B272, 4, 2)+2000, MID(B272, 6, 2), MID(B272, 8, 2))</f>
        <v>42761</v>
      </c>
      <c r="G272" s="1" t="str">
        <f>LOOKUP(E272, '[3]Sites Ref'!A$1:A$23, '[3]Sites Ref'!B$1:B$23)</f>
        <v>Papalaua Pali</v>
      </c>
      <c r="H272" s="13">
        <f>IF(ISBLANK(E272), "", LOOKUP(E272, '[3]Sites Ref'!$A$1:$A$18, '[3]Sites Ref'!$C$1:$C$18))</f>
        <v>17</v>
      </c>
      <c r="I272" s="54">
        <f>MONTH(F272)</f>
        <v>1</v>
      </c>
      <c r="J272" s="55">
        <v>16</v>
      </c>
      <c r="K272" s="56">
        <v>72.524830361415852</v>
      </c>
      <c r="L272" s="56">
        <v>15.617692959531615</v>
      </c>
      <c r="M272" s="56">
        <v>5.5030925451694914</v>
      </c>
      <c r="N272" s="56">
        <v>84.726870612457788</v>
      </c>
      <c r="O272" s="56">
        <v>2.2433336861043451</v>
      </c>
      <c r="P272" s="56">
        <v>5.6413551622618225</v>
      </c>
    </row>
    <row r="273" spans="1:16" x14ac:dyDescent="0.25">
      <c r="A273" t="str">
        <f>LEFT(B273,9)</f>
        <v>RPO170214</v>
      </c>
      <c r="B273" s="2" t="s">
        <v>345</v>
      </c>
      <c r="C273" s="10" t="str">
        <f>IF(RIGHT(B273, 1)="2", "yes", "no")</f>
        <v>no</v>
      </c>
      <c r="D273" s="10">
        <f>IF(C273="no", 0, 1)</f>
        <v>0</v>
      </c>
      <c r="E273" s="1" t="str">
        <f>LEFT(B273, 3)</f>
        <v>RPO</v>
      </c>
      <c r="F273" s="53">
        <f>DATE(MID(B273, 4, 2)+2000, MID(B273, 6, 2), MID(B273, 8, 2))</f>
        <v>42780</v>
      </c>
      <c r="G273" s="1" t="str">
        <f>LOOKUP(E273, '[3]Sites Ref'!A$1:A$23, '[3]Sites Ref'!B$1:B$23)</f>
        <v>Pohaku</v>
      </c>
      <c r="H273" s="13">
        <f>IF(ISBLANK(E273), "", LOOKUP(E273, '[3]Sites Ref'!$A$1:$A$18, '[3]Sites Ref'!$C$1:$C$18))</f>
        <v>1</v>
      </c>
      <c r="I273" s="54">
        <f>MONTH(F273)</f>
        <v>2</v>
      </c>
      <c r="J273" s="55">
        <v>17</v>
      </c>
      <c r="K273" s="56">
        <v>103.87378218726016</v>
      </c>
      <c r="L273" s="56">
        <v>14.349151495014535</v>
      </c>
      <c r="M273" s="56">
        <v>9.9982253777966097</v>
      </c>
      <c r="N273" s="56">
        <v>316.93018072592633</v>
      </c>
      <c r="O273" s="56">
        <v>36.304699174515818</v>
      </c>
      <c r="P273" s="56">
        <v>6.5142027051574471</v>
      </c>
    </row>
    <row r="274" spans="1:16" x14ac:dyDescent="0.25">
      <c r="A274" t="str">
        <f>LEFT(B274,9)</f>
        <v>RKS170214</v>
      </c>
      <c r="B274" s="2" t="s">
        <v>346</v>
      </c>
      <c r="C274" s="10" t="str">
        <f>IF(RIGHT(B274, 1)="2", "yes", "no")</f>
        <v>no</v>
      </c>
      <c r="D274" s="10">
        <f>IF(C274="no", 0, 1)</f>
        <v>0</v>
      </c>
      <c r="E274" s="1" t="str">
        <f>LEFT(B274, 3)</f>
        <v>RKS</v>
      </c>
      <c r="F274" s="53">
        <f>DATE(MID(B274, 4, 2)+2000, MID(B274, 6, 2), MID(B274, 8, 2))</f>
        <v>42780</v>
      </c>
      <c r="G274" s="1" t="str">
        <f>LOOKUP(E274, '[3]Sites Ref'!A$1:A$23, '[3]Sites Ref'!B$1:B$23)</f>
        <v>Kaanapali Shores</v>
      </c>
      <c r="H274" s="13">
        <f>IF(ISBLANK(E274), "", LOOKUP(E274, '[3]Sites Ref'!$A$1:$A$18, '[3]Sites Ref'!$C$1:$C$18))</f>
        <v>2</v>
      </c>
      <c r="I274" s="54">
        <f>MONTH(F274)</f>
        <v>2</v>
      </c>
      <c r="J274" s="55">
        <v>17</v>
      </c>
      <c r="K274" s="56">
        <v>78.014063796381862</v>
      </c>
      <c r="L274" s="56">
        <v>11.835732281243148</v>
      </c>
      <c r="M274" s="56">
        <v>7.7486902901694918</v>
      </c>
      <c r="N274" s="56">
        <v>178.09803879835104</v>
      </c>
      <c r="O274" s="56">
        <v>5.3674476135040701</v>
      </c>
      <c r="P274" s="56">
        <v>6.1857600730369278</v>
      </c>
    </row>
    <row r="275" spans="1:16" x14ac:dyDescent="0.25">
      <c r="A275" t="str">
        <f>LEFT(B275,9)</f>
        <v>RAB170214</v>
      </c>
      <c r="B275" s="2" t="s">
        <v>347</v>
      </c>
      <c r="C275" s="10" t="str">
        <f>IF(RIGHT(B275, 1)="2", "yes", "no")</f>
        <v>no</v>
      </c>
      <c r="D275" s="10">
        <f>IF(C275="no", 0, 1)</f>
        <v>0</v>
      </c>
      <c r="E275" s="1" t="str">
        <f>LEFT(B275, 3)</f>
        <v>RAB</v>
      </c>
      <c r="F275" s="53">
        <f>DATE(MID(B275, 4, 2)+2000, MID(B275, 6, 2), MID(B275, 8, 2))</f>
        <v>42780</v>
      </c>
      <c r="G275" s="1" t="str">
        <f>LOOKUP(E275, '[3]Sites Ref'!A$1:A$23, '[3]Sites Ref'!B$1:B$23)</f>
        <v>Airport Beach</v>
      </c>
      <c r="H275" s="13">
        <f>IF(ISBLANK(E275), "", LOOKUP(E275, '[3]Sites Ref'!$A$1:$A$18, '[3]Sites Ref'!$C$1:$C$18))</f>
        <v>3</v>
      </c>
      <c r="I275" s="54">
        <f>MONTH(F275)</f>
        <v>2</v>
      </c>
      <c r="J275" s="55">
        <v>17</v>
      </c>
      <c r="K275" s="56">
        <v>95.145297813198837</v>
      </c>
      <c r="L275" s="56">
        <v>14.977506298457381</v>
      </c>
      <c r="M275" s="56">
        <v>10.479893625847458</v>
      </c>
      <c r="N275" s="56">
        <v>381.69273235490857</v>
      </c>
      <c r="O275" s="56">
        <v>23.454943115673615</v>
      </c>
      <c r="P275" s="56">
        <v>6.2235534718014813</v>
      </c>
    </row>
    <row r="276" spans="1:16" x14ac:dyDescent="0.25">
      <c r="A276" t="str">
        <f>LEFT(B276,9)</f>
        <v>RCB170214</v>
      </c>
      <c r="B276" s="2" t="s">
        <v>348</v>
      </c>
      <c r="C276" s="10" t="str">
        <f>IF(RIGHT(B276, 1)="2", "yes", "no")</f>
        <v>no</v>
      </c>
      <c r="D276" s="10">
        <f>IF(C276="no", 0, 1)</f>
        <v>0</v>
      </c>
      <c r="E276" s="1" t="str">
        <f>LEFT(B276, 3)</f>
        <v>RCB</v>
      </c>
      <c r="F276" s="53">
        <f>DATE(MID(B276, 4, 2)+2000, MID(B276, 6, 2), MID(B276, 8, 2))</f>
        <v>42780</v>
      </c>
      <c r="G276" s="1" t="str">
        <f>LOOKUP(E276, '[3]Sites Ref'!A$1:A$23, '[3]Sites Ref'!B$1:B$23)</f>
        <v>Canoe Beach</v>
      </c>
      <c r="H276" s="13">
        <f>IF(ISBLANK(E276), "", LOOKUP(E276, '[3]Sites Ref'!$A$1:$A$18, '[3]Sites Ref'!$C$1:$C$18))</f>
        <v>4</v>
      </c>
      <c r="I276" s="54">
        <f>MONTH(F276)</f>
        <v>2</v>
      </c>
      <c r="J276" s="55">
        <v>17</v>
      </c>
      <c r="K276" s="56">
        <v>136.06723146463773</v>
      </c>
      <c r="L276" s="56">
        <v>16.868335431753287</v>
      </c>
      <c r="M276" s="56">
        <v>10.07959712542373</v>
      </c>
      <c r="N276" s="56">
        <v>457.42951148259164</v>
      </c>
      <c r="O276" s="56">
        <v>71.002252354746545</v>
      </c>
      <c r="P276" s="56">
        <v>6.7418629405724912</v>
      </c>
    </row>
    <row r="277" spans="1:16" x14ac:dyDescent="0.25">
      <c r="A277" t="str">
        <f>LEFT(B277,9)</f>
        <v>RWA170214</v>
      </c>
      <c r="B277" s="2" t="s">
        <v>349</v>
      </c>
      <c r="C277" s="10" t="str">
        <f>IF(RIGHT(B277, 1)="2", "yes", "no")</f>
        <v>no</v>
      </c>
      <c r="D277" s="10">
        <f>IF(C277="no", 0, 1)</f>
        <v>0</v>
      </c>
      <c r="E277" s="1" t="str">
        <f>LEFT(B277, 3)</f>
        <v>RWA</v>
      </c>
      <c r="F277" s="53">
        <f>DATE(MID(B277, 4, 2)+2000, MID(B277, 6, 2), MID(B277, 8, 2))</f>
        <v>42780</v>
      </c>
      <c r="G277" s="1" t="str">
        <f>LOOKUP(E277, '[3]Sites Ref'!A$1:A$23, '[3]Sites Ref'!B$1:B$23)</f>
        <v>Wahikuli</v>
      </c>
      <c r="H277" s="13">
        <f>IF(ISBLANK(E277), "", LOOKUP(E277, '[3]Sites Ref'!$A$1:$A$18, '[3]Sites Ref'!$C$1:$C$18))</f>
        <v>5</v>
      </c>
      <c r="I277" s="54">
        <f>MONTH(F277)</f>
        <v>2</v>
      </c>
      <c r="J277" s="55">
        <v>17</v>
      </c>
      <c r="K277" s="56">
        <v>95.603739286888313</v>
      </c>
      <c r="L277" s="56">
        <v>15.075506588902597</v>
      </c>
      <c r="M277" s="56">
        <v>10.836879357372881</v>
      </c>
      <c r="N277" s="56">
        <v>490.88500690345518</v>
      </c>
      <c r="O277" s="56">
        <v>29.919351254100963</v>
      </c>
      <c r="P277" s="56">
        <v>5.6098606632913617</v>
      </c>
    </row>
    <row r="278" spans="1:16" x14ac:dyDescent="0.25">
      <c r="A278" t="str">
        <f>LEFT(B278,9)</f>
        <v>PFF170215</v>
      </c>
      <c r="B278" s="2" t="s">
        <v>350</v>
      </c>
      <c r="C278" s="10" t="str">
        <f>IF(RIGHT(B278, 1)="2", "yes", "no")</f>
        <v>no</v>
      </c>
      <c r="D278" s="10">
        <f>IF(C278="no", 0, 1)</f>
        <v>0</v>
      </c>
      <c r="E278" s="1" t="str">
        <f>LEFT(B278, 3)</f>
        <v>PFF</v>
      </c>
      <c r="F278" s="53">
        <f>DATE(MID(B278, 4, 2)+2000, MID(B278, 6, 2), MID(B278, 8, 2))</f>
        <v>42781</v>
      </c>
      <c r="G278" s="1" t="str">
        <f>LOOKUP(E278, '[3]Sites Ref'!A$1:A$23, '[3]Sites Ref'!B$1:B$23)</f>
        <v>505 Front Street</v>
      </c>
      <c r="H278" s="13">
        <f>IF(ISBLANK(E278), "", LOOKUP(E278, '[3]Sites Ref'!$A$1:$A$18, '[3]Sites Ref'!$C$1:$C$18))</f>
        <v>6</v>
      </c>
      <c r="I278" s="54">
        <f>MONTH(F278)</f>
        <v>2</v>
      </c>
      <c r="J278" s="55">
        <v>17</v>
      </c>
      <c r="K278" s="56">
        <v>80.686295018019152</v>
      </c>
      <c r="L278" s="56">
        <v>13.697737799702226</v>
      </c>
      <c r="M278" s="56">
        <v>11.518039631864408</v>
      </c>
      <c r="N278" s="56">
        <v>486.27015947447916</v>
      </c>
      <c r="O278" s="56">
        <v>5.2290922319822162</v>
      </c>
      <c r="P278" s="56">
        <v>7.3825510339144342</v>
      </c>
    </row>
    <row r="279" spans="1:16" x14ac:dyDescent="0.25">
      <c r="A279" t="str">
        <f>LEFT(B279,9)</f>
        <v>PLH170215</v>
      </c>
      <c r="B279" s="2" t="s">
        <v>351</v>
      </c>
      <c r="C279" s="10" t="str">
        <f>IF(RIGHT(B279, 1)="2", "yes", "no")</f>
        <v>no</v>
      </c>
      <c r="D279" s="10">
        <f>IF(C279="no", 0, 1)</f>
        <v>0</v>
      </c>
      <c r="E279" s="1" t="str">
        <f>LEFT(B279, 3)</f>
        <v>PLH</v>
      </c>
      <c r="F279" s="53">
        <f>DATE(MID(B279, 4, 2)+2000, MID(B279, 6, 2), MID(B279, 8, 2))</f>
        <v>42781</v>
      </c>
      <c r="G279" s="1" t="str">
        <f>LOOKUP(E279, '[3]Sites Ref'!A$1:A$23, '[3]Sites Ref'!B$1:B$23)</f>
        <v>Lindsey Hale</v>
      </c>
      <c r="H279" s="13">
        <f>IF(ISBLANK(E279), "", LOOKUP(E279, '[3]Sites Ref'!$A$1:$A$18, '[3]Sites Ref'!$C$1:$C$18))</f>
        <v>7</v>
      </c>
      <c r="I279" s="54">
        <f>MONTH(F279)</f>
        <v>2</v>
      </c>
      <c r="J279" s="55">
        <v>17</v>
      </c>
      <c r="K279" s="56">
        <v>94.632567217625095</v>
      </c>
      <c r="L279" s="56">
        <v>13.864914765755826</v>
      </c>
      <c r="M279" s="56">
        <v>10.025786776186441</v>
      </c>
      <c r="N279" s="56">
        <v>386.33336105443749</v>
      </c>
      <c r="O279" s="56">
        <v>26.129402053127311</v>
      </c>
      <c r="P279" s="56">
        <v>7.811776062740428</v>
      </c>
    </row>
    <row r="280" spans="1:16" x14ac:dyDescent="0.25">
      <c r="A280" t="str">
        <f>LEFT(B280,9)</f>
        <v>PLT170215</v>
      </c>
      <c r="B280" s="2" t="s">
        <v>352</v>
      </c>
      <c r="C280" s="10" t="str">
        <f>IF(RIGHT(B280, 1)="2", "yes", "no")</f>
        <v>no</v>
      </c>
      <c r="D280" s="10">
        <f>IF(C280="no", 0, 1)</f>
        <v>0</v>
      </c>
      <c r="E280" s="1" t="str">
        <f>LEFT(B280, 3)</f>
        <v>PLT</v>
      </c>
      <c r="F280" s="53">
        <f>DATE(MID(B280, 4, 2)+2000, MID(B280, 6, 2), MID(B280, 8, 2))</f>
        <v>42781</v>
      </c>
      <c r="G280" s="1" t="str">
        <f>LOOKUP(E280, '[3]Sites Ref'!A$1:A$23, '[3]Sites Ref'!B$1:B$23)</f>
        <v>Lahaina Town</v>
      </c>
      <c r="H280" s="13">
        <f>IF(ISBLANK(E280), "", LOOKUP(E280, '[3]Sites Ref'!$A$1:$A$18, '[3]Sites Ref'!$C$1:$C$18))</f>
        <v>8</v>
      </c>
      <c r="I280" s="54">
        <f>MONTH(F280)</f>
        <v>2</v>
      </c>
      <c r="J280" s="55">
        <v>17</v>
      </c>
      <c r="K280" s="56">
        <v>107.67402071915971</v>
      </c>
      <c r="L280" s="56">
        <v>13.207736347476153</v>
      </c>
      <c r="M280" s="56">
        <v>8.4954729417796617</v>
      </c>
      <c r="N280" s="56">
        <v>321.19268412401226</v>
      </c>
      <c r="O280" s="56">
        <v>26.271463382368502</v>
      </c>
      <c r="P280" s="56">
        <v>7.9296554731727227</v>
      </c>
    </row>
    <row r="281" spans="1:16" x14ac:dyDescent="0.25">
      <c r="A281" t="str">
        <f>LEFT(B281,9)</f>
        <v>PPU170215</v>
      </c>
      <c r="B281" s="2" t="s">
        <v>353</v>
      </c>
      <c r="C281" s="10" t="str">
        <f>IF(RIGHT(B281, 1)="2", "yes", "no")</f>
        <v>no</v>
      </c>
      <c r="D281" s="10">
        <f>IF(C281="no", 0, 1)</f>
        <v>0</v>
      </c>
      <c r="E281" s="1" t="str">
        <f>LEFT(B281, 3)</f>
        <v>PPU</v>
      </c>
      <c r="F281" s="53">
        <f>DATE(MID(B281, 4, 2)+2000, MID(B281, 6, 2), MID(B281, 8, 2))</f>
        <v>42781</v>
      </c>
      <c r="G281" s="1" t="str">
        <f>LOOKUP(E281, '[3]Sites Ref'!A$1:A$23, '[3]Sites Ref'!B$1:B$23)</f>
        <v>Puamana</v>
      </c>
      <c r="H281" s="13">
        <f>IF(ISBLANK(E281), "", LOOKUP(E281, '[3]Sites Ref'!$A$1:$A$18, '[3]Sites Ref'!$C$1:$C$18))</f>
        <v>9</v>
      </c>
      <c r="I281" s="54">
        <f>MONTH(F281)</f>
        <v>2</v>
      </c>
      <c r="J281" s="55">
        <v>17</v>
      </c>
      <c r="K281" s="56">
        <v>101.20155096562287</v>
      </c>
      <c r="L281" s="56">
        <v>10.971023836138311</v>
      </c>
      <c r="M281" s="56">
        <v>5.4479697483898306</v>
      </c>
      <c r="N281" s="56">
        <v>130.64331346724177</v>
      </c>
      <c r="O281" s="56">
        <v>2.7176949941792738</v>
      </c>
      <c r="P281" s="56">
        <v>6.8345467518284186</v>
      </c>
    </row>
    <row r="282" spans="1:16" x14ac:dyDescent="0.25">
      <c r="A282" t="str">
        <f>LEFT(B282,9)</f>
        <v>OSF170217</v>
      </c>
      <c r="B282" s="2" t="s">
        <v>354</v>
      </c>
      <c r="C282" s="10" t="str">
        <f>IF(RIGHT(B282, 1)="2", "yes", "no")</f>
        <v>no</v>
      </c>
      <c r="D282" s="10">
        <f>IF(C282="no", 0, 1)</f>
        <v>0</v>
      </c>
      <c r="E282" s="1" t="str">
        <f>LEFT(B282, 3)</f>
        <v>OSF</v>
      </c>
      <c r="F282" s="53">
        <f>DATE(MID(B282, 4, 2)+2000, MID(B282, 6, 2), MID(B282, 8, 2))</f>
        <v>42783</v>
      </c>
      <c r="G282" s="1" t="str">
        <f>LOOKUP(E282, '[3]Sites Ref'!A$1:A$23, '[3]Sites Ref'!B$1:B$23)</f>
        <v>Olowalu shore front</v>
      </c>
      <c r="H282" s="13">
        <f>IF(ISBLANK(E282), "", LOOKUP(E282, '[3]Sites Ref'!$A$1:$A$18, '[3]Sites Ref'!$C$1:$C$18))</f>
        <v>10</v>
      </c>
      <c r="I282" s="54">
        <f>MONTH(F282)</f>
        <v>2</v>
      </c>
      <c r="J282" s="55">
        <v>17</v>
      </c>
      <c r="K282" s="56">
        <v>83.21375524796504</v>
      </c>
      <c r="L282" s="56">
        <v>11.443731119462289</v>
      </c>
      <c r="M282" s="56">
        <v>6.5163020478813563</v>
      </c>
      <c r="N282" s="56">
        <v>150.70973571427908</v>
      </c>
      <c r="O282" s="56">
        <v>5.5672920795851422</v>
      </c>
      <c r="P282" s="56">
        <v>7.2169799536125847</v>
      </c>
    </row>
    <row r="283" spans="1:16" x14ac:dyDescent="0.25">
      <c r="A283" t="str">
        <f>LEFT(B283,9)</f>
        <v>OSF170217</v>
      </c>
      <c r="B283" s="2" t="s">
        <v>355</v>
      </c>
      <c r="C283" s="10" t="str">
        <f>IF(RIGHT(B283, 1)="2", "yes", "no")</f>
        <v>yes</v>
      </c>
      <c r="D283" s="10">
        <f>IF(C283="no", 0, 1)</f>
        <v>1</v>
      </c>
      <c r="E283" s="1" t="str">
        <f>LEFT(B283, 3)</f>
        <v>OSF</v>
      </c>
      <c r="F283" s="53">
        <f>DATE(MID(B283, 4, 2)+2000, MID(B283, 6, 2), MID(B283, 8, 2))</f>
        <v>42783</v>
      </c>
      <c r="G283" s="1" t="str">
        <f>LOOKUP(E283, '[3]Sites Ref'!A$1:A$23, '[3]Sites Ref'!B$1:B$23)</f>
        <v>Olowalu shore front</v>
      </c>
      <c r="H283" s="13">
        <f>IF(ISBLANK(E283), "", LOOKUP(E283, '[3]Sites Ref'!$A$1:$A$18, '[3]Sites Ref'!$C$1:$C$18))</f>
        <v>10</v>
      </c>
      <c r="I283" s="54">
        <f>MONTH(F283)</f>
        <v>2</v>
      </c>
      <c r="J283" s="55">
        <v>17</v>
      </c>
      <c r="K283" s="56">
        <v>81.405364932138809</v>
      </c>
      <c r="L283" s="56">
        <v>10.883158117677038</v>
      </c>
      <c r="M283" s="56">
        <v>6.9310354712711861</v>
      </c>
      <c r="N283" s="56">
        <v>150.16501205212677</v>
      </c>
      <c r="O283" s="56">
        <v>5.6280992697639922</v>
      </c>
      <c r="P283" s="56">
        <v>7.1954169268445574</v>
      </c>
    </row>
    <row r="284" spans="1:16" x14ac:dyDescent="0.25">
      <c r="A284" t="str">
        <f>LEFT(B284,9)</f>
        <v>OLP170215</v>
      </c>
      <c r="B284" s="2" t="s">
        <v>356</v>
      </c>
      <c r="C284" s="10" t="str">
        <f>IF(RIGHT(B284, 1)="2", "yes", "no")</f>
        <v>no</v>
      </c>
      <c r="D284" s="10">
        <f>IF(C284="no", 0, 1)</f>
        <v>0</v>
      </c>
      <c r="E284" s="1" t="str">
        <f>LEFT(B284, 3)</f>
        <v>OLP</v>
      </c>
      <c r="F284" s="53">
        <f>DATE(MID(B284, 4, 2)+2000, MID(B284, 6, 2), MID(B284, 8, 2))</f>
        <v>42781</v>
      </c>
      <c r="G284" s="1" t="str">
        <f>LOOKUP(E284, '[3]Sites Ref'!A$1:A$23, '[3]Sites Ref'!B$1:B$23)</f>
        <v>Launiupoko</v>
      </c>
      <c r="H284" s="13">
        <f>IF(ISBLANK(E284), "", LOOKUP(E284, '[3]Sites Ref'!$A$1:$A$18, '[3]Sites Ref'!$C$1:$C$18))</f>
        <v>11</v>
      </c>
      <c r="I284" s="54">
        <f>MONTH(F284)</f>
        <v>2</v>
      </c>
      <c r="J284" s="55">
        <v>17</v>
      </c>
      <c r="K284" s="56">
        <v>93.721716394899971</v>
      </c>
      <c r="L284" s="56">
        <v>11.028671065811968</v>
      </c>
      <c r="M284" s="56">
        <v>6.2420005115254238</v>
      </c>
      <c r="N284" s="56">
        <v>174.41991086613177</v>
      </c>
      <c r="O284" s="56">
        <v>6.004870621229756</v>
      </c>
      <c r="P284" s="56">
        <v>6.5070039625356273</v>
      </c>
    </row>
    <row r="285" spans="1:16" x14ac:dyDescent="0.25">
      <c r="A285" t="str">
        <f>LEFT(B285,9)</f>
        <v>OPM170217</v>
      </c>
      <c r="B285" s="2" t="s">
        <v>357</v>
      </c>
      <c r="C285" s="10" t="str">
        <f>IF(RIGHT(B285, 1)="2", "yes", "no")</f>
        <v>no</v>
      </c>
      <c r="D285" s="10">
        <f>IF(C285="no", 0, 1)</f>
        <v>0</v>
      </c>
      <c r="E285" s="1" t="str">
        <f>LEFT(B285, 3)</f>
        <v>OPM</v>
      </c>
      <c r="F285" s="53">
        <f>DATE(MID(B285, 4, 2)+2000, MID(B285, 6, 2), MID(B285, 8, 2))</f>
        <v>42783</v>
      </c>
      <c r="G285" s="1" t="str">
        <f>LOOKUP(E285, '[3]Sites Ref'!A$1:A$23, '[3]Sites Ref'!B$1:B$23)</f>
        <v>Peter Martin Hale</v>
      </c>
      <c r="H285" s="13">
        <f>IF(ISBLANK(E285), "", LOOKUP(E285, '[3]Sites Ref'!$A$1:$A$18, '[3]Sites Ref'!$C$1:$C$18))</f>
        <v>12</v>
      </c>
      <c r="I285" s="54">
        <f>MONTH(F285)</f>
        <v>2</v>
      </c>
      <c r="J285" s="55">
        <v>17</v>
      </c>
      <c r="K285" s="56">
        <v>78.991267990298894</v>
      </c>
      <c r="L285" s="56">
        <v>10.763493809313152</v>
      </c>
      <c r="M285" s="56">
        <v>5.8692654094915246</v>
      </c>
      <c r="N285" s="56">
        <v>115.55267643692159</v>
      </c>
      <c r="O285" s="56">
        <v>6.2173449571383177</v>
      </c>
      <c r="P285" s="56">
        <v>5.6404553194340945</v>
      </c>
    </row>
    <row r="286" spans="1:16" x14ac:dyDescent="0.25">
      <c r="A286" t="str">
        <f>LEFT(B286,9)</f>
        <v>OCO170217</v>
      </c>
      <c r="B286" s="2" t="s">
        <v>358</v>
      </c>
      <c r="C286" s="10" t="str">
        <f>IF(RIGHT(B286, 1)="2", "yes", "no")</f>
        <v>no</v>
      </c>
      <c r="D286" s="10">
        <f>IF(C286="no", 0, 1)</f>
        <v>0</v>
      </c>
      <c r="E286" s="1" t="str">
        <f>LEFT(B286, 3)</f>
        <v>OCO</v>
      </c>
      <c r="F286" s="53">
        <f>DATE(MID(B286, 4, 2)+2000, MID(B286, 6, 2), MID(B286, 8, 2))</f>
        <v>42783</v>
      </c>
      <c r="G286" s="1" t="str">
        <f>LOOKUP(E286, '[3]Sites Ref'!A$1:A$23, '[3]Sites Ref'!B$1:B$23)</f>
        <v>Camp Olowalu</v>
      </c>
      <c r="H286" s="13">
        <f>IF(ISBLANK(E286), "", LOOKUP(E286, '[3]Sites Ref'!$A$1:$A$18, '[3]Sites Ref'!$C$1:$C$18))</f>
        <v>13</v>
      </c>
      <c r="I286" s="54">
        <f>MONTH(F286)</f>
        <v>2</v>
      </c>
      <c r="J286" s="55">
        <v>17</v>
      </c>
      <c r="K286" s="56">
        <v>99.69351980217067</v>
      </c>
      <c r="L286" s="56">
        <v>11.063259403616161</v>
      </c>
      <c r="M286" s="56">
        <v>5.982135898135593</v>
      </c>
      <c r="N286" s="56">
        <v>161.35740045264282</v>
      </c>
      <c r="O286" s="56">
        <v>7.0944192507143571</v>
      </c>
      <c r="P286" s="56">
        <v>8.7539115033710662</v>
      </c>
    </row>
    <row r="287" spans="1:16" x14ac:dyDescent="0.25">
      <c r="A287" t="str">
        <f>LEFT(B287,9)</f>
        <v>OMM170217</v>
      </c>
      <c r="B287" s="2" t="s">
        <v>359</v>
      </c>
      <c r="C287" s="10" t="str">
        <f>IF(RIGHT(B287, 1)="2", "yes", "no")</f>
        <v>no</v>
      </c>
      <c r="D287" s="10">
        <f>IF(C287="no", 0, 1)</f>
        <v>0</v>
      </c>
      <c r="E287" s="1" t="str">
        <f>LEFT(B287, 3)</f>
        <v>OMM</v>
      </c>
      <c r="F287" s="53">
        <f>DATE(MID(B287, 4, 2)+2000, MID(B287, 6, 2), MID(B287, 8, 2))</f>
        <v>42783</v>
      </c>
      <c r="G287" s="1" t="str">
        <f>LOOKUP(E287, '[3]Sites Ref'!A$1:A$23, '[3]Sites Ref'!B$1:B$23)</f>
        <v>Mile Marker 14</v>
      </c>
      <c r="H287" s="13">
        <f>IF(ISBLANK(E287), "", LOOKUP(E287, '[3]Sites Ref'!$A$1:$A$18, '[3]Sites Ref'!$C$1:$C$18))</f>
        <v>14</v>
      </c>
      <c r="I287" s="54">
        <f>MONTH(F287)</f>
        <v>2</v>
      </c>
      <c r="J287" s="55">
        <v>17</v>
      </c>
      <c r="K287" s="56">
        <v>88.268675707856815</v>
      </c>
      <c r="L287" s="56">
        <v>10.181256789609227</v>
      </c>
      <c r="M287" s="56">
        <v>5.9348877866101688</v>
      </c>
      <c r="N287" s="56">
        <v>168.5933437211676</v>
      </c>
      <c r="O287" s="56">
        <v>9.1561614985712723</v>
      </c>
      <c r="P287" s="56">
        <v>8.6657269062537772</v>
      </c>
    </row>
    <row r="288" spans="1:16" x14ac:dyDescent="0.25">
      <c r="A288" t="str">
        <f>LEFT(B288,9)</f>
        <v>OUB170217</v>
      </c>
      <c r="B288" s="2" t="s">
        <v>360</v>
      </c>
      <c r="C288" s="10" t="str">
        <f>IF(RIGHT(B288, 1)="2", "yes", "no")</f>
        <v>no</v>
      </c>
      <c r="D288" s="10">
        <f>IF(C288="no", 0, 1)</f>
        <v>0</v>
      </c>
      <c r="E288" s="1" t="str">
        <f>LEFT(B288, 3)</f>
        <v>OUB</v>
      </c>
      <c r="F288" s="53">
        <f>DATE(MID(B288, 4, 2)+2000, MID(B288, 6, 2), MID(B288, 8, 2))</f>
        <v>42783</v>
      </c>
      <c r="G288" s="1" t="str">
        <f>LOOKUP(E288, '[3]Sites Ref'!A$1:A$23, '[3]Sites Ref'!B$1:B$23)</f>
        <v>Ukumehame Beach</v>
      </c>
      <c r="H288" s="13">
        <f>IF(ISBLANK(E288), "", LOOKUP(E288, '[3]Sites Ref'!$A$1:$A$18, '[3]Sites Ref'!$C$1:$C$18))</f>
        <v>15</v>
      </c>
      <c r="I288" s="54">
        <f>MONTH(F288)</f>
        <v>2</v>
      </c>
      <c r="J288" s="55">
        <v>17</v>
      </c>
      <c r="K288" s="56">
        <v>95.543418040350218</v>
      </c>
      <c r="L288" s="56">
        <v>9.6681964455136917</v>
      </c>
      <c r="M288" s="56">
        <v>5.1592312890677965</v>
      </c>
      <c r="N288" s="56">
        <v>65.932324379365426</v>
      </c>
      <c r="O288" s="56">
        <v>4.2976640385225906</v>
      </c>
      <c r="P288" s="56">
        <v>8.7278160613669709</v>
      </c>
    </row>
    <row r="289" spans="1:16" x14ac:dyDescent="0.25">
      <c r="A289" t="str">
        <f>LEFT(B289,9)</f>
        <v>OPB170217</v>
      </c>
      <c r="B289" s="2" t="s">
        <v>361</v>
      </c>
      <c r="C289" s="10" t="str">
        <f>IF(RIGHT(B289, 1)="2", "yes", "no")</f>
        <v>no</v>
      </c>
      <c r="D289" s="10">
        <f>IF(C289="no", 0, 1)</f>
        <v>0</v>
      </c>
      <c r="E289" s="1" t="str">
        <f>LEFT(B289, 3)</f>
        <v>OPB</v>
      </c>
      <c r="F289" s="53">
        <f>DATE(MID(B289, 4, 2)+2000, MID(B289, 6, 2), MID(B289, 8, 2))</f>
        <v>42783</v>
      </c>
      <c r="G289" s="1" t="str">
        <f>LOOKUP(E289, '[3]Sites Ref'!A$1:A$23, '[3]Sites Ref'!B$1:B$23)</f>
        <v>Papalaua</v>
      </c>
      <c r="H289" s="13">
        <f>IF(ISBLANK(E289), "", LOOKUP(E289, '[3]Sites Ref'!$A$1:$A$18, '[3]Sites Ref'!$C$1:$C$18))</f>
        <v>16</v>
      </c>
      <c r="I289" s="54">
        <f>MONTH(F289)</f>
        <v>2</v>
      </c>
      <c r="J289" s="55">
        <v>17</v>
      </c>
      <c r="K289" s="56">
        <v>74.075086397444721</v>
      </c>
      <c r="L289" s="56">
        <v>9.2012538851570813</v>
      </c>
      <c r="M289" s="56">
        <v>6.1055059671186438</v>
      </c>
      <c r="N289" s="56">
        <v>91.120625709586605</v>
      </c>
      <c r="O289" s="56">
        <v>8.4680905386813379</v>
      </c>
      <c r="P289" s="56">
        <v>7.2880675370030525</v>
      </c>
    </row>
    <row r="290" spans="1:16" x14ac:dyDescent="0.25">
      <c r="A290" t="str">
        <f>LEFT(B290,9)</f>
        <v>OPP170217</v>
      </c>
      <c r="B290" s="2" t="s">
        <v>362</v>
      </c>
      <c r="C290" s="10" t="str">
        <f>IF(RIGHT(B290, 1)="2", "yes", "no")</f>
        <v>no</v>
      </c>
      <c r="D290" s="10">
        <f>IF(C290="no", 0, 1)</f>
        <v>0</v>
      </c>
      <c r="E290" s="1" t="str">
        <f>LEFT(B290, 3)</f>
        <v>OPP</v>
      </c>
      <c r="F290" s="53">
        <f>DATE(MID(B290, 4, 2)+2000, MID(B290, 6, 2), MID(B290, 8, 2))</f>
        <v>42783</v>
      </c>
      <c r="G290" s="1" t="str">
        <f>LOOKUP(E290, '[3]Sites Ref'!A$1:A$23, '[3]Sites Ref'!B$1:B$23)</f>
        <v>Papalaua Pali</v>
      </c>
      <c r="H290" s="13">
        <f>IF(ISBLANK(E290), "", LOOKUP(E290, '[3]Sites Ref'!$A$1:$A$18, '[3]Sites Ref'!$C$1:$C$18))</f>
        <v>17</v>
      </c>
      <c r="I290" s="54">
        <f>MONTH(F290)</f>
        <v>2</v>
      </c>
      <c r="J290" s="55">
        <v>17</v>
      </c>
      <c r="K290" s="56">
        <v>76.729221245120598</v>
      </c>
      <c r="L290" s="56">
        <v>9.1263124865813303</v>
      </c>
      <c r="M290" s="56">
        <v>6.2498751967796604</v>
      </c>
      <c r="N290" s="56">
        <v>127.74721740846164</v>
      </c>
      <c r="O290" s="56">
        <v>10.405065879987296</v>
      </c>
      <c r="P290" s="56">
        <v>8.0277383413950147</v>
      </c>
    </row>
    <row r="291" spans="1:16" x14ac:dyDescent="0.25">
      <c r="A291" t="str">
        <f>LEFT(B291,9)</f>
        <v>RNS170214</v>
      </c>
      <c r="B291" s="2" t="s">
        <v>363</v>
      </c>
      <c r="C291" s="10" t="str">
        <f>IF(RIGHT(B291, 1)="2", "yes", "no")</f>
        <v>no</v>
      </c>
      <c r="D291" s="10">
        <f>IF(C291="no", 0, 1)</f>
        <v>0</v>
      </c>
      <c r="E291" s="1" t="str">
        <f>LEFT(B291, 3)</f>
        <v>RNS</v>
      </c>
      <c r="F291" s="53">
        <f>DATE(MID(B291, 4, 2)+2000, MID(B291, 6, 2), MID(B291, 8, 2))</f>
        <v>42780</v>
      </c>
      <c r="G291" s="1" t="str">
        <f>LOOKUP(E291, '[3]Sites Ref'!A$1:A$23, '[3]Sites Ref'!B$1:B$23)</f>
        <v>Napili South</v>
      </c>
      <c r="H291" s="13">
        <f>IF(ISBLANK(E291), "", LOOKUP(E291, '[3]Sites Ref'!$A$1:$A$18, '[3]Sites Ref'!$C$1:$C$18))</f>
        <v>18</v>
      </c>
      <c r="I291" s="54">
        <f>MONTH(F291)</f>
        <v>2</v>
      </c>
      <c r="J291" s="55">
        <v>17</v>
      </c>
      <c r="K291" s="56">
        <v>80.511363403058695</v>
      </c>
      <c r="L291" s="56">
        <v>11.103612464387719</v>
      </c>
      <c r="M291" s="56">
        <v>6.753855053050847</v>
      </c>
      <c r="N291" s="56">
        <v>205.37462304336026</v>
      </c>
      <c r="O291" s="56">
        <v>12.878168324690439</v>
      </c>
      <c r="P291" s="56">
        <v>6.6491791293165639</v>
      </c>
    </row>
    <row r="292" spans="1:16" x14ac:dyDescent="0.25">
      <c r="A292" t="str">
        <f>LEFT(B292,9)</f>
        <v>RPO170307</v>
      </c>
      <c r="B292" s="2" t="s">
        <v>364</v>
      </c>
      <c r="C292" s="10" t="str">
        <f>IF(RIGHT(B292, 1)="2", "yes", "no")</f>
        <v>no</v>
      </c>
      <c r="D292" s="10">
        <f>IF(C292="no", 0, 1)</f>
        <v>0</v>
      </c>
      <c r="E292" s="1" t="str">
        <f>LEFT(B292, 3)</f>
        <v>RPO</v>
      </c>
      <c r="F292" s="53">
        <f>DATE(MID(B292, 4, 2)+2000, MID(B292, 6, 2), MID(B292, 8, 2))</f>
        <v>42801</v>
      </c>
      <c r="G292" s="1" t="str">
        <f>LOOKUP(E292, '[3]Sites Ref'!A$1:A$23, '[3]Sites Ref'!B$1:B$23)</f>
        <v>Pohaku</v>
      </c>
      <c r="H292" s="13">
        <f>IF(ISBLANK(E292), "", LOOKUP(E292, '[3]Sites Ref'!$A$1:$A$18, '[3]Sites Ref'!$C$1:$C$18))</f>
        <v>1</v>
      </c>
      <c r="I292" s="54">
        <f>MONTH(F292)</f>
        <v>3</v>
      </c>
      <c r="J292" s="55">
        <v>18</v>
      </c>
      <c r="K292" s="56">
        <v>277.55071521972303</v>
      </c>
      <c r="L292" s="56">
        <v>19.50098403909859</v>
      </c>
      <c r="M292" s="56">
        <v>17.46867678898305</v>
      </c>
      <c r="N292" s="56">
        <v>1038.6940373691491</v>
      </c>
      <c r="O292" s="56">
        <v>231.41172875436558</v>
      </c>
      <c r="P292" s="56">
        <v>7.0460098163443687</v>
      </c>
    </row>
    <row r="293" spans="1:16" x14ac:dyDescent="0.25">
      <c r="A293" t="str">
        <f>LEFT(B293,9)</f>
        <v>RKS170307</v>
      </c>
      <c r="B293" s="2" t="s">
        <v>365</v>
      </c>
      <c r="C293" s="10" t="str">
        <f>IF(RIGHT(B293, 1)="2", "yes", "no")</f>
        <v>no</v>
      </c>
      <c r="D293" s="10">
        <f>IF(C293="no", 0, 1)</f>
        <v>0</v>
      </c>
      <c r="E293" s="1" t="str">
        <f>LEFT(B293, 3)</f>
        <v>RKS</v>
      </c>
      <c r="F293" s="53">
        <f>DATE(MID(B293, 4, 2)+2000, MID(B293, 6, 2), MID(B293, 8, 2))</f>
        <v>42801</v>
      </c>
      <c r="G293" s="1" t="str">
        <f>LOOKUP(E293, '[3]Sites Ref'!A$1:A$23, '[3]Sites Ref'!B$1:B$23)</f>
        <v>Kaanapali Shores</v>
      </c>
      <c r="H293" s="13">
        <f>IF(ISBLANK(E293), "", LOOKUP(E293, '[3]Sites Ref'!$A$1:$A$18, '[3]Sites Ref'!$C$1:$C$18))</f>
        <v>2</v>
      </c>
      <c r="I293" s="54">
        <f>MONTH(F293)</f>
        <v>3</v>
      </c>
      <c r="J293" s="55">
        <v>18</v>
      </c>
      <c r="K293" s="56">
        <v>71.095216818463172</v>
      </c>
      <c r="L293" s="56">
        <v>9.5077118498863111</v>
      </c>
      <c r="M293" s="56">
        <v>6.5845493200847454</v>
      </c>
      <c r="N293" s="56">
        <v>102.52454105083652</v>
      </c>
      <c r="O293" s="56">
        <v>5.3970951952587534</v>
      </c>
      <c r="P293" s="56">
        <v>5.9554003091387013</v>
      </c>
    </row>
    <row r="294" spans="1:16" x14ac:dyDescent="0.25">
      <c r="A294" t="str">
        <f>LEFT(B294,9)</f>
        <v>RAB170307</v>
      </c>
      <c r="B294" s="2" t="s">
        <v>366</v>
      </c>
      <c r="C294" s="10" t="str">
        <f>IF(RIGHT(B294, 1)="2", "yes", "no")</f>
        <v>no</v>
      </c>
      <c r="D294" s="10">
        <f>IF(C294="no", 0, 1)</f>
        <v>0</v>
      </c>
      <c r="E294" s="1" t="str">
        <f>LEFT(B294, 3)</f>
        <v>RAB</v>
      </c>
      <c r="F294" s="53">
        <f>DATE(MID(B294, 4, 2)+2000, MID(B294, 6, 2), MID(B294, 8, 2))</f>
        <v>42801</v>
      </c>
      <c r="G294" s="1" t="str">
        <f>LOOKUP(E294, '[3]Sites Ref'!A$1:A$23, '[3]Sites Ref'!B$1:B$23)</f>
        <v>Airport Beach</v>
      </c>
      <c r="H294" s="13">
        <f>IF(ISBLANK(E294), "", LOOKUP(E294, '[3]Sites Ref'!$A$1:$A$18, '[3]Sites Ref'!$C$1:$C$18))</f>
        <v>3</v>
      </c>
      <c r="I294" s="54">
        <f>MONTH(F294)</f>
        <v>3</v>
      </c>
      <c r="J294" s="55">
        <v>18</v>
      </c>
      <c r="K294" s="56">
        <v>74.756716483325121</v>
      </c>
      <c r="L294" s="56">
        <v>13.159367796293031</v>
      </c>
      <c r="M294" s="56">
        <v>10.30271320762712</v>
      </c>
      <c r="N294" s="56">
        <v>263.04732527028426</v>
      </c>
      <c r="O294" s="56">
        <v>11.250021959995763</v>
      </c>
      <c r="P294" s="56">
        <v>6.2298523715955731</v>
      </c>
    </row>
    <row r="295" spans="1:16" x14ac:dyDescent="0.25">
      <c r="A295" t="str">
        <f>LEFT(B295,9)</f>
        <v>RAB170307</v>
      </c>
      <c r="B295" s="2" t="s">
        <v>367</v>
      </c>
      <c r="C295" s="10" t="str">
        <f>IF(RIGHT(B295, 1)="2", "yes", "no")</f>
        <v>yes</v>
      </c>
      <c r="D295" s="10">
        <f>IF(C295="no", 0, 1)</f>
        <v>1</v>
      </c>
      <c r="E295" s="1" t="str">
        <f>LEFT(B295, 3)</f>
        <v>RAB</v>
      </c>
      <c r="F295" s="53">
        <f>DATE(MID(B295, 4, 2)+2000, MID(B295, 6, 2), MID(B295, 8, 2))</f>
        <v>42801</v>
      </c>
      <c r="G295" s="1" t="str">
        <f>LOOKUP(E295, '[3]Sites Ref'!A$1:A$23, '[3]Sites Ref'!B$1:B$23)</f>
        <v>Airport Beach</v>
      </c>
      <c r="H295" s="13">
        <f>IF(ISBLANK(E295), "", LOOKUP(E295, '[3]Sites Ref'!$A$1:$A$18, '[3]Sites Ref'!$C$1:$C$18))</f>
        <v>3</v>
      </c>
      <c r="I295" s="54">
        <f>MONTH(F295)</f>
        <v>3</v>
      </c>
      <c r="J295" s="55">
        <v>18</v>
      </c>
      <c r="K295" s="56">
        <v>81.914386949580447</v>
      </c>
      <c r="L295" s="56">
        <v>12.909893128290378</v>
      </c>
      <c r="M295" s="56">
        <v>7.707899020713902</v>
      </c>
      <c r="N295" s="56">
        <v>307.13950668069617</v>
      </c>
      <c r="O295" s="56">
        <v>15.295533146471406</v>
      </c>
      <c r="P295" s="56">
        <v>1.715945000323515</v>
      </c>
    </row>
    <row r="296" spans="1:16" x14ac:dyDescent="0.25">
      <c r="A296" t="str">
        <f>LEFT(B296,9)</f>
        <v>RCB170307</v>
      </c>
      <c r="B296" s="2" t="s">
        <v>368</v>
      </c>
      <c r="C296" s="10" t="str">
        <f>IF(RIGHT(B296, 1)="2", "yes", "no")</f>
        <v>no</v>
      </c>
      <c r="D296" s="10">
        <f>IF(C296="no", 0, 1)</f>
        <v>0</v>
      </c>
      <c r="E296" s="1" t="str">
        <f>LEFT(B296, 3)</f>
        <v>RCB</v>
      </c>
      <c r="F296" s="53">
        <f>DATE(MID(B296, 4, 2)+2000, MID(B296, 6, 2), MID(B296, 8, 2))</f>
        <v>42801</v>
      </c>
      <c r="G296" s="1" t="str">
        <f>LOOKUP(E296, '[3]Sites Ref'!A$1:A$23, '[3]Sites Ref'!B$1:B$23)</f>
        <v>Canoe Beach</v>
      </c>
      <c r="H296" s="13">
        <f>IF(ISBLANK(E296), "", LOOKUP(E296, '[3]Sites Ref'!$A$1:$A$18, '[3]Sites Ref'!$C$1:$C$18))</f>
        <v>4</v>
      </c>
      <c r="I296" s="54">
        <f>MONTH(F296)</f>
        <v>3</v>
      </c>
      <c r="J296" s="55">
        <v>18</v>
      </c>
      <c r="K296" s="56">
        <v>122.35621212653032</v>
      </c>
      <c r="L296" s="56">
        <v>10.727253435041227</v>
      </c>
      <c r="M296" s="56">
        <v>8.6398421714406783</v>
      </c>
      <c r="N296" s="56">
        <v>398.69118340614619</v>
      </c>
      <c r="O296" s="56">
        <v>63.576768441104882</v>
      </c>
      <c r="P296" s="56">
        <v>7.3600549632212484</v>
      </c>
    </row>
    <row r="297" spans="1:16" x14ac:dyDescent="0.25">
      <c r="A297" t="str">
        <f>LEFT(B297,9)</f>
        <v>RWA170307</v>
      </c>
      <c r="B297" s="2" t="s">
        <v>369</v>
      </c>
      <c r="C297" s="10" t="str">
        <f>IF(RIGHT(B297, 1)="2", "yes", "no")</f>
        <v>no</v>
      </c>
      <c r="D297" s="10">
        <f>IF(C297="no", 0, 1)</f>
        <v>0</v>
      </c>
      <c r="E297" s="1" t="str">
        <f>LEFT(B297, 3)</f>
        <v>RWA</v>
      </c>
      <c r="F297" s="53">
        <f>DATE(MID(B297, 4, 2)+2000, MID(B297, 6, 2), MID(B297, 8, 2))</f>
        <v>42801</v>
      </c>
      <c r="G297" s="1" t="str">
        <f>LOOKUP(E297, '[3]Sites Ref'!A$1:A$23, '[3]Sites Ref'!B$1:B$23)</f>
        <v>Wahikuli</v>
      </c>
      <c r="H297" s="13">
        <f>IF(ISBLANK(E297), "", LOOKUP(E297, '[3]Sites Ref'!$A$1:$A$18, '[3]Sites Ref'!$C$1:$C$18))</f>
        <v>5</v>
      </c>
      <c r="I297" s="54">
        <f>MONTH(F297)</f>
        <v>3</v>
      </c>
      <c r="J297" s="55">
        <v>18</v>
      </c>
      <c r="K297" s="56">
        <v>99.983061785553502</v>
      </c>
      <c r="L297" s="56">
        <v>18.295380072059732</v>
      </c>
      <c r="M297" s="56">
        <v>14.530106741610171</v>
      </c>
      <c r="N297" s="56">
        <v>742.35551987682004</v>
      </c>
      <c r="O297" s="56">
        <v>37.20153852259498</v>
      </c>
      <c r="P297" s="56">
        <v>5.2427247895785625</v>
      </c>
    </row>
    <row r="298" spans="1:16" x14ac:dyDescent="0.25">
      <c r="A298" t="str">
        <f>LEFT(B298,9)</f>
        <v>PFF170308</v>
      </c>
      <c r="B298" s="2" t="s">
        <v>370</v>
      </c>
      <c r="C298" s="10" t="str">
        <f>IF(RIGHT(B298, 1)="2", "yes", "no")</f>
        <v>no</v>
      </c>
      <c r="D298" s="10">
        <f>IF(C298="no", 0, 1)</f>
        <v>0</v>
      </c>
      <c r="E298" s="1" t="str">
        <f>LEFT(B298, 3)</f>
        <v>PFF</v>
      </c>
      <c r="F298" s="53">
        <f>DATE(MID(B298, 4, 2)+2000, MID(B298, 6, 2), MID(B298, 8, 2))</f>
        <v>42802</v>
      </c>
      <c r="G298" s="1" t="str">
        <f>LOOKUP(E298, '[3]Sites Ref'!A$1:A$23, '[3]Sites Ref'!B$1:B$23)</f>
        <v>505 Front Street</v>
      </c>
      <c r="H298" s="13">
        <f>IF(ISBLANK(E298), "", LOOKUP(E298, '[3]Sites Ref'!$A$1:$A$18, '[3]Sites Ref'!$C$1:$C$18))</f>
        <v>6</v>
      </c>
      <c r="I298" s="54">
        <f>MONTH(F298)</f>
        <v>3</v>
      </c>
      <c r="J298" s="55">
        <v>18</v>
      </c>
      <c r="K298" s="56">
        <v>96.430140364460115</v>
      </c>
      <c r="L298" s="56">
        <v>10.880567234317844</v>
      </c>
      <c r="M298" s="56">
        <v>9.0217644062711866</v>
      </c>
      <c r="N298" s="56">
        <v>396.10446259400135</v>
      </c>
      <c r="O298" s="56">
        <v>2.5274563445867244</v>
      </c>
      <c r="P298" s="56">
        <v>7.3519563777717005</v>
      </c>
    </row>
    <row r="299" spans="1:16" x14ac:dyDescent="0.25">
      <c r="A299" t="str">
        <f>LEFT(B299,9)</f>
        <v>PLH170308</v>
      </c>
      <c r="B299" s="2" t="s">
        <v>371</v>
      </c>
      <c r="C299" s="10" t="str">
        <f>IF(RIGHT(B299, 1)="2", "yes", "no")</f>
        <v>no</v>
      </c>
      <c r="D299" s="10">
        <f>IF(C299="no", 0, 1)</f>
        <v>0</v>
      </c>
      <c r="E299" s="1" t="str">
        <f>LEFT(B299, 3)</f>
        <v>PLH</v>
      </c>
      <c r="F299" s="53">
        <f>DATE(MID(B299, 4, 2)+2000, MID(B299, 6, 2), MID(B299, 8, 2))</f>
        <v>42802</v>
      </c>
      <c r="G299" s="1" t="str">
        <f>LOOKUP(E299, '[3]Sites Ref'!A$1:A$23, '[3]Sites Ref'!B$1:B$23)</f>
        <v>Lindsey Hale</v>
      </c>
      <c r="H299" s="13">
        <f>IF(ISBLANK(E299), "", LOOKUP(E299, '[3]Sites Ref'!$A$1:$A$18, '[3]Sites Ref'!$C$1:$C$18))</f>
        <v>7</v>
      </c>
      <c r="I299" s="54">
        <f>MONTH(F299)</f>
        <v>3</v>
      </c>
      <c r="J299" s="55">
        <v>18</v>
      </c>
      <c r="K299" s="56">
        <v>76.940345608003895</v>
      </c>
      <c r="L299" s="56">
        <v>10.364875364023765</v>
      </c>
      <c r="M299" s="56">
        <v>8.9049565750000017</v>
      </c>
      <c r="N299" s="56">
        <v>290.10906559401906</v>
      </c>
      <c r="O299" s="56">
        <v>13.058524447031427</v>
      </c>
      <c r="P299" s="56">
        <v>6.6500789721442919</v>
      </c>
    </row>
    <row r="300" spans="1:16" x14ac:dyDescent="0.25">
      <c r="A300" t="str">
        <f>LEFT(B300,9)</f>
        <v>PLT170308</v>
      </c>
      <c r="B300" s="2" t="s">
        <v>372</v>
      </c>
      <c r="C300" s="10" t="str">
        <f>IF(RIGHT(B300, 1)="2", "yes", "no")</f>
        <v>no</v>
      </c>
      <c r="D300" s="10">
        <f>IF(C300="no", 0, 1)</f>
        <v>0</v>
      </c>
      <c r="E300" s="1" t="str">
        <f>LEFT(B300, 3)</f>
        <v>PLT</v>
      </c>
      <c r="F300" s="53">
        <f>DATE(MID(B300, 4, 2)+2000, MID(B300, 6, 2), MID(B300, 8, 2))</f>
        <v>42802</v>
      </c>
      <c r="G300" s="1" t="str">
        <f>LOOKUP(E300, '[3]Sites Ref'!A$1:A$23, '[3]Sites Ref'!B$1:B$23)</f>
        <v>Lahaina Town</v>
      </c>
      <c r="H300" s="13">
        <f>IF(ISBLANK(E300), "", LOOKUP(E300, '[3]Sites Ref'!$A$1:$A$18, '[3]Sites Ref'!$C$1:$C$18))</f>
        <v>8</v>
      </c>
      <c r="I300" s="54">
        <f>MONTH(F300)</f>
        <v>3</v>
      </c>
      <c r="J300" s="55">
        <v>18</v>
      </c>
      <c r="K300" s="56">
        <v>71.710493533151677</v>
      </c>
      <c r="L300" s="56">
        <v>9.8700899209037711</v>
      </c>
      <c r="M300" s="56">
        <v>7.070154910762712</v>
      </c>
      <c r="N300" s="56">
        <v>175.61444306841796</v>
      </c>
      <c r="O300" s="56">
        <v>6.9350634987829354</v>
      </c>
      <c r="P300" s="56">
        <v>7.3222615644566957</v>
      </c>
    </row>
    <row r="301" spans="1:16" x14ac:dyDescent="0.25">
      <c r="A301" t="str">
        <f>LEFT(B301,9)</f>
        <v>PPU170308</v>
      </c>
      <c r="B301" s="2" t="s">
        <v>373</v>
      </c>
      <c r="C301" s="10" t="str">
        <f>IF(RIGHT(B301, 1)="2", "yes", "no")</f>
        <v>no</v>
      </c>
      <c r="D301" s="10">
        <f>IF(C301="no", 0, 1)</f>
        <v>0</v>
      </c>
      <c r="E301" s="1" t="str">
        <f>LEFT(B301, 3)</f>
        <v>PPU</v>
      </c>
      <c r="F301" s="53">
        <f>DATE(MID(B301, 4, 2)+2000, MID(B301, 6, 2), MID(B301, 8, 2))</f>
        <v>42802</v>
      </c>
      <c r="G301" s="1" t="str">
        <f>LOOKUP(E301, '[3]Sites Ref'!A$1:A$23, '[3]Sites Ref'!B$1:B$23)</f>
        <v>Puamana</v>
      </c>
      <c r="H301" s="13">
        <f>IF(ISBLANK(E301), "", LOOKUP(E301, '[3]Sites Ref'!$A$1:$A$18, '[3]Sites Ref'!$C$1:$C$18))</f>
        <v>9</v>
      </c>
      <c r="I301" s="54">
        <f>MONTH(F301)</f>
        <v>3</v>
      </c>
      <c r="J301" s="55">
        <v>18</v>
      </c>
      <c r="K301" s="56">
        <v>79.268745724374099</v>
      </c>
      <c r="L301" s="56">
        <v>9.0895833064046272</v>
      </c>
      <c r="M301" s="56">
        <v>4.7773090542372874</v>
      </c>
      <c r="N301" s="56">
        <v>101.6479778520366</v>
      </c>
      <c r="O301" s="56">
        <v>2.5546332945285171</v>
      </c>
      <c r="P301" s="56">
        <v>6.5483967326110903</v>
      </c>
    </row>
    <row r="302" spans="1:16" x14ac:dyDescent="0.25">
      <c r="A302" t="str">
        <f>LEFT(B302,9)</f>
        <v>OSF170308</v>
      </c>
      <c r="B302" s="2" t="s">
        <v>374</v>
      </c>
      <c r="C302" s="10" t="str">
        <f>IF(RIGHT(B302, 1)="2", "yes", "no")</f>
        <v>no</v>
      </c>
      <c r="D302" s="10">
        <f>IF(C302="no", 0, 1)</f>
        <v>0</v>
      </c>
      <c r="E302" s="1" t="str">
        <f>LEFT(B302, 3)</f>
        <v>OSF</v>
      </c>
      <c r="F302" s="53">
        <f>DATE(MID(B302, 4, 2)+2000, MID(B302, 6, 2), MID(B302, 8, 2))</f>
        <v>42802</v>
      </c>
      <c r="G302" s="1" t="str">
        <f>LOOKUP(E302, '[3]Sites Ref'!A$1:A$23, '[3]Sites Ref'!B$1:B$23)</f>
        <v>Olowalu shore front</v>
      </c>
      <c r="H302" s="13">
        <f>IF(ISBLANK(E302), "", LOOKUP(E302, '[3]Sites Ref'!$A$1:$A$18, '[3]Sites Ref'!$C$1:$C$18))</f>
        <v>10</v>
      </c>
      <c r="I302" s="54">
        <f>MONTH(F302)</f>
        <v>3</v>
      </c>
      <c r="J302" s="55">
        <v>18</v>
      </c>
      <c r="K302" s="56">
        <v>80.981869126055784</v>
      </c>
      <c r="L302" s="56">
        <v>7.284661760375351</v>
      </c>
      <c r="M302" s="56">
        <v>5.4991552025423722</v>
      </c>
      <c r="N302" s="56">
        <v>100.43625813604848</v>
      </c>
      <c r="O302" s="56">
        <v>6.1666970049740666</v>
      </c>
      <c r="P302" s="56">
        <v>8.9302806976056459</v>
      </c>
    </row>
    <row r="303" spans="1:16" x14ac:dyDescent="0.25">
      <c r="A303" t="str">
        <f>LEFT(B303,9)</f>
        <v>OLP170308</v>
      </c>
      <c r="B303" s="2" t="s">
        <v>375</v>
      </c>
      <c r="C303" s="10" t="str">
        <f>IF(RIGHT(B303, 1)="2", "yes", "no")</f>
        <v>no</v>
      </c>
      <c r="D303" s="10">
        <f>IF(C303="no", 0, 1)</f>
        <v>0</v>
      </c>
      <c r="E303" s="1" t="str">
        <f>LEFT(B303, 3)</f>
        <v>OLP</v>
      </c>
      <c r="F303" s="53">
        <f>DATE(MID(B303, 4, 2)+2000, MID(B303, 6, 2), MID(B303, 8, 2))</f>
        <v>42802</v>
      </c>
      <c r="G303" s="1" t="str">
        <f>LOOKUP(E303, '[3]Sites Ref'!A$1:A$23, '[3]Sites Ref'!B$1:B$23)</f>
        <v>Launiupoko</v>
      </c>
      <c r="H303" s="13">
        <f>IF(ISBLANK(E303), "", LOOKUP(E303, '[3]Sites Ref'!$A$1:$A$18, '[3]Sites Ref'!$C$1:$C$18))</f>
        <v>11</v>
      </c>
      <c r="I303" s="54">
        <f>MONTH(F303)</f>
        <v>3</v>
      </c>
      <c r="J303" s="55">
        <v>18</v>
      </c>
      <c r="K303" s="56">
        <v>70.075787751969486</v>
      </c>
      <c r="L303" s="56">
        <v>6.6923129904429635</v>
      </c>
      <c r="M303" s="56">
        <v>3.7929733974576272</v>
      </c>
      <c r="N303" s="56">
        <v>74.474518689239147</v>
      </c>
      <c r="O303" s="56">
        <v>2.1531556249338508</v>
      </c>
      <c r="P303" s="56">
        <v>6.0786787765373624</v>
      </c>
    </row>
    <row r="304" spans="1:16" x14ac:dyDescent="0.25">
      <c r="A304" t="str">
        <f>LEFT(B304,9)</f>
        <v>OPM170309</v>
      </c>
      <c r="B304" s="2" t="s">
        <v>376</v>
      </c>
      <c r="C304" s="10" t="str">
        <f>IF(RIGHT(B304, 1)="2", "yes", "no")</f>
        <v>no</v>
      </c>
      <c r="D304" s="10">
        <f>IF(C304="no", 0, 1)</f>
        <v>0</v>
      </c>
      <c r="E304" s="1" t="str">
        <f>LEFT(B304, 3)</f>
        <v>OPM</v>
      </c>
      <c r="F304" s="53">
        <f>DATE(MID(B304, 4, 2)+2000, MID(B304, 6, 2), MID(B304, 8, 2))</f>
        <v>42803</v>
      </c>
      <c r="G304" s="1" t="str">
        <f>LOOKUP(E304, '[3]Sites Ref'!A$1:A$23, '[3]Sites Ref'!B$1:B$23)</f>
        <v>Peter Martin Hale</v>
      </c>
      <c r="H304" s="13">
        <f>IF(ISBLANK(E304), "", LOOKUP(E304, '[3]Sites Ref'!$A$1:$A$18, '[3]Sites Ref'!$C$1:$C$18))</f>
        <v>12</v>
      </c>
      <c r="I304" s="54">
        <f>MONTH(F304)</f>
        <v>3</v>
      </c>
      <c r="J304" s="55">
        <v>18</v>
      </c>
      <c r="K304" s="56">
        <v>72.609280106569187</v>
      </c>
      <c r="L304" s="56">
        <v>8.5111721545882961</v>
      </c>
      <c r="M304" s="56">
        <v>5.123795205423729</v>
      </c>
      <c r="N304" s="56">
        <v>133.00659660126112</v>
      </c>
      <c r="O304" s="56">
        <v>8.5298563340035933</v>
      </c>
      <c r="P304" s="56">
        <v>5.4316917834013267</v>
      </c>
    </row>
    <row r="305" spans="1:16" x14ac:dyDescent="0.25">
      <c r="A305" t="str">
        <f>LEFT(B305,9)</f>
        <v>OCO170309</v>
      </c>
      <c r="B305" s="2" t="s">
        <v>377</v>
      </c>
      <c r="C305" s="10" t="str">
        <f>IF(RIGHT(B305, 1)="2", "yes", "no")</f>
        <v>no</v>
      </c>
      <c r="D305" s="10">
        <f>IF(C305="no", 0, 1)</f>
        <v>0</v>
      </c>
      <c r="E305" s="1" t="str">
        <f>LEFT(B305, 3)</f>
        <v>OCO</v>
      </c>
      <c r="F305" s="53">
        <f>DATE(MID(B305, 4, 2)+2000, MID(B305, 6, 2), MID(B305, 8, 2))</f>
        <v>42803</v>
      </c>
      <c r="G305" s="1" t="str">
        <f>LOOKUP(E305, '[3]Sites Ref'!A$1:A$23, '[3]Sites Ref'!B$1:B$23)</f>
        <v>Camp Olowalu</v>
      </c>
      <c r="H305" s="13">
        <f>IF(ISBLANK(E305), "", LOOKUP(E305, '[3]Sites Ref'!$A$1:$A$18, '[3]Sites Ref'!$C$1:$C$18))</f>
        <v>13</v>
      </c>
      <c r="I305" s="54">
        <f>MONTH(F305)</f>
        <v>3</v>
      </c>
      <c r="J305" s="55">
        <v>18</v>
      </c>
      <c r="K305" s="56">
        <v>89.824963868539484</v>
      </c>
      <c r="L305" s="56">
        <v>10.295187273443485</v>
      </c>
      <c r="M305" s="56">
        <v>6.0831943588983055</v>
      </c>
      <c r="N305" s="56">
        <v>153.48551917714551</v>
      </c>
      <c r="O305" s="56">
        <v>8.3655593184463921</v>
      </c>
      <c r="P305" s="56">
        <v>7.6938966523081316</v>
      </c>
    </row>
    <row r="306" spans="1:16" x14ac:dyDescent="0.25">
      <c r="A306" t="str">
        <f>LEFT(B306,9)</f>
        <v>OMM170309</v>
      </c>
      <c r="B306" s="2" t="s">
        <v>378</v>
      </c>
      <c r="C306" s="10" t="str">
        <f>IF(RIGHT(B306, 1)="2", "yes", "no")</f>
        <v>no</v>
      </c>
      <c r="D306" s="10">
        <f>IF(C306="no", 0, 1)</f>
        <v>0</v>
      </c>
      <c r="E306" s="1" t="str">
        <f>LEFT(B306, 3)</f>
        <v>OMM</v>
      </c>
      <c r="F306" s="53">
        <f>DATE(MID(B306, 4, 2)+2000, MID(B306, 6, 2), MID(B306, 8, 2))</f>
        <v>42803</v>
      </c>
      <c r="G306" s="1" t="str">
        <f>LOOKUP(E306, '[3]Sites Ref'!A$1:A$23, '[3]Sites Ref'!B$1:B$23)</f>
        <v>Mile Marker 14</v>
      </c>
      <c r="H306" s="13">
        <f>IF(ISBLANK(E306), "", LOOKUP(E306, '[3]Sites Ref'!$A$1:$A$18, '[3]Sites Ref'!$C$1:$C$18))</f>
        <v>14</v>
      </c>
      <c r="I306" s="54">
        <f>MONTH(F306)</f>
        <v>3</v>
      </c>
      <c r="J306" s="55">
        <v>18</v>
      </c>
      <c r="K306" s="56">
        <v>69.95514525889331</v>
      </c>
      <c r="L306" s="56">
        <v>7.8979169574818231</v>
      </c>
      <c r="M306" s="56">
        <v>5.185480239915254</v>
      </c>
      <c r="N306" s="56">
        <v>189.55351668070685</v>
      </c>
      <c r="O306" s="56">
        <v>8.4915615409037954</v>
      </c>
      <c r="P306" s="56">
        <v>7.2691708376207753</v>
      </c>
    </row>
    <row r="307" spans="1:16" x14ac:dyDescent="0.25">
      <c r="A307" t="str">
        <f>LEFT(B307,9)</f>
        <v>OUB170309</v>
      </c>
      <c r="B307" s="2" t="s">
        <v>379</v>
      </c>
      <c r="C307" s="10" t="str">
        <f>IF(RIGHT(B307, 1)="2", "yes", "no")</f>
        <v>no</v>
      </c>
      <c r="D307" s="10">
        <f>IF(C307="no", 0, 1)</f>
        <v>0</v>
      </c>
      <c r="E307" s="1" t="str">
        <f>LEFT(B307, 3)</f>
        <v>OUB</v>
      </c>
      <c r="F307" s="53">
        <f>DATE(MID(B307, 4, 2)+2000, MID(B307, 6, 2), MID(B307, 8, 2))</f>
        <v>42803</v>
      </c>
      <c r="G307" s="1" t="str">
        <f>LOOKUP(E307, '[3]Sites Ref'!A$1:A$23, '[3]Sites Ref'!B$1:B$23)</f>
        <v>Ukumehame Beach</v>
      </c>
      <c r="H307" s="13">
        <f>IF(ISBLANK(E307), "", LOOKUP(E307, '[3]Sites Ref'!$A$1:$A$18, '[3]Sites Ref'!$C$1:$C$18))</f>
        <v>15</v>
      </c>
      <c r="I307" s="54">
        <f>MONTH(F307)</f>
        <v>3</v>
      </c>
      <c r="J307" s="55">
        <v>18</v>
      </c>
      <c r="K307" s="56">
        <v>75.565021186935496</v>
      </c>
      <c r="L307" s="56">
        <v>10.197623946631092</v>
      </c>
      <c r="M307" s="56">
        <v>5.8653280668644072</v>
      </c>
      <c r="N307" s="56">
        <v>99.456569855036818</v>
      </c>
      <c r="O307" s="56">
        <v>11.689794422690229</v>
      </c>
      <c r="P307" s="56">
        <v>5.9203064388573319</v>
      </c>
    </row>
    <row r="308" spans="1:16" x14ac:dyDescent="0.25">
      <c r="A308" t="str">
        <f>LEFT(B308,9)</f>
        <v>OUB170309</v>
      </c>
      <c r="B308" s="2" t="s">
        <v>380</v>
      </c>
      <c r="C308" s="10" t="str">
        <f>IF(RIGHT(B308, 1)="2", "yes", "no")</f>
        <v>yes</v>
      </c>
      <c r="D308" s="10">
        <f>IF(C308="no", 0, 1)</f>
        <v>1</v>
      </c>
      <c r="E308" s="1" t="str">
        <f>LEFT(B308, 3)</f>
        <v>OUB</v>
      </c>
      <c r="F308" s="53">
        <f>DATE(MID(B308, 4, 2)+2000, MID(B308, 6, 2), MID(B308, 8, 2))</f>
        <v>42803</v>
      </c>
      <c r="G308" s="1" t="str">
        <f>LOOKUP(E308, '[3]Sites Ref'!A$1:A$23, '[3]Sites Ref'!B$1:B$23)</f>
        <v>Ukumehame Beach</v>
      </c>
      <c r="H308" s="13">
        <f>IF(ISBLANK(E308), "", LOOKUP(E308, '[3]Sites Ref'!$A$1:$A$18, '[3]Sites Ref'!$C$1:$C$18))</f>
        <v>15</v>
      </c>
      <c r="I308" s="54">
        <f>MONTH(F308)</f>
        <v>3</v>
      </c>
      <c r="J308" s="55">
        <v>18</v>
      </c>
      <c r="K308" s="56">
        <v>77.054955976426271</v>
      </c>
      <c r="L308" s="56">
        <v>9.7818566584316589</v>
      </c>
      <c r="M308" s="56">
        <v>5.957199394830508</v>
      </c>
      <c r="N308" s="56">
        <v>99.576882450950521</v>
      </c>
      <c r="O308" s="56">
        <v>11.473614139062331</v>
      </c>
      <c r="P308" s="56">
        <v>6.021782800557367</v>
      </c>
    </row>
    <row r="309" spans="1:16" x14ac:dyDescent="0.25">
      <c r="A309" t="str">
        <f>LEFT(B309,9)</f>
        <v>OPB170309</v>
      </c>
      <c r="B309" s="2" t="s">
        <v>381</v>
      </c>
      <c r="C309" s="10" t="str">
        <f>IF(RIGHT(B309, 1)="2", "yes", "no")</f>
        <v>no</v>
      </c>
      <c r="D309" s="10">
        <f>IF(C309="no", 0, 1)</f>
        <v>0</v>
      </c>
      <c r="E309" s="1" t="str">
        <f>LEFT(B309, 3)</f>
        <v>OPB</v>
      </c>
      <c r="F309" s="53">
        <f>DATE(MID(B309, 4, 2)+2000, MID(B309, 6, 2), MID(B309, 8, 2))</f>
        <v>42803</v>
      </c>
      <c r="G309" s="1" t="str">
        <f>LOOKUP(E309, '[3]Sites Ref'!A$1:A$23, '[3]Sites Ref'!B$1:B$23)</f>
        <v>Papalaua</v>
      </c>
      <c r="H309" s="13">
        <f>IF(ISBLANK(E309), "", LOOKUP(E309, '[3]Sites Ref'!$A$1:$A$18, '[3]Sites Ref'!$C$1:$C$18))</f>
        <v>16</v>
      </c>
      <c r="I309" s="54">
        <f>MONTH(F309)</f>
        <v>3</v>
      </c>
      <c r="J309" s="55">
        <v>18</v>
      </c>
      <c r="K309" s="56">
        <v>65.503437264382413</v>
      </c>
      <c r="L309" s="56">
        <v>8.7481116625612501</v>
      </c>
      <c r="M309" s="56">
        <v>4.7379356279661007</v>
      </c>
      <c r="N309" s="56">
        <v>59.615913093895429</v>
      </c>
      <c r="O309" s="56">
        <v>5.7639840194729564</v>
      </c>
      <c r="P309" s="56">
        <v>6.1281701320623716</v>
      </c>
    </row>
    <row r="310" spans="1:16" x14ac:dyDescent="0.25">
      <c r="A310" t="str">
        <f>LEFT(B310,9)</f>
        <v>OPP170309</v>
      </c>
      <c r="B310" s="2" t="s">
        <v>382</v>
      </c>
      <c r="C310" s="10" t="str">
        <f>IF(RIGHT(B310, 1)="2", "yes", "no")</f>
        <v>no</v>
      </c>
      <c r="D310" s="10">
        <f>IF(C310="no", 0, 1)</f>
        <v>0</v>
      </c>
      <c r="E310" s="1" t="str">
        <f>LEFT(B310, 3)</f>
        <v>OPP</v>
      </c>
      <c r="F310" s="53">
        <f>DATE(MID(B310, 4, 2)+2000, MID(B310, 6, 2), MID(B310, 8, 2))</f>
        <v>42803</v>
      </c>
      <c r="G310" s="1" t="str">
        <f>LOOKUP(E310, '[3]Sites Ref'!A$1:A$23, '[3]Sites Ref'!B$1:B$23)</f>
        <v>Papalaua Pali</v>
      </c>
      <c r="H310" s="13">
        <f>IF(ISBLANK(E310), "", LOOKUP(E310, '[3]Sites Ref'!$A$1:$A$18, '[3]Sites Ref'!$C$1:$C$18))</f>
        <v>17</v>
      </c>
      <c r="I310" s="54">
        <f>MONTH(F310)</f>
        <v>3</v>
      </c>
      <c r="J310" s="55">
        <v>18</v>
      </c>
      <c r="K310" s="56">
        <v>65.087220663269619</v>
      </c>
      <c r="L310" s="56">
        <v>6.7968451263133858</v>
      </c>
      <c r="M310" s="56">
        <v>4.8967417805932199</v>
      </c>
      <c r="N310" s="56">
        <v>64.402635659891061</v>
      </c>
      <c r="O310" s="56">
        <v>6.2741694888347936</v>
      </c>
      <c r="P310" s="56">
        <v>5.7655334724882108</v>
      </c>
    </row>
    <row r="311" spans="1:16" x14ac:dyDescent="0.25">
      <c r="A311" t="str">
        <f>LEFT(B311,9)</f>
        <v>RNS170307</v>
      </c>
      <c r="B311" s="2" t="s">
        <v>383</v>
      </c>
      <c r="C311" s="10" t="str">
        <f>IF(RIGHT(B311, 1)="2", "yes", "no")</f>
        <v>no</v>
      </c>
      <c r="D311" s="10">
        <f>IF(C311="no", 0, 1)</f>
        <v>0</v>
      </c>
      <c r="E311" s="1" t="str">
        <f>LEFT(B311, 3)</f>
        <v>RNS</v>
      </c>
      <c r="F311" s="53">
        <f>DATE(MID(B311, 4, 2)+2000, MID(B311, 6, 2), MID(B311, 8, 2))</f>
        <v>42801</v>
      </c>
      <c r="G311" s="1" t="str">
        <f>LOOKUP(E311, '[3]Sites Ref'!A$1:A$23, '[3]Sites Ref'!B$1:B$23)</f>
        <v>Napili South</v>
      </c>
      <c r="H311" s="13">
        <f>IF(ISBLANK(E311), "", LOOKUP(E311, '[3]Sites Ref'!$A$1:$A$18, '[3]Sites Ref'!$C$1:$C$18))</f>
        <v>18</v>
      </c>
      <c r="I311" s="54">
        <f>MONTH(F311)</f>
        <v>3</v>
      </c>
      <c r="J311" s="55">
        <v>18</v>
      </c>
      <c r="K311" s="56">
        <v>224.4680182662056</v>
      </c>
      <c r="L311" s="56">
        <v>15.194260041237232</v>
      </c>
      <c r="M311" s="56">
        <v>9.2068195097457632</v>
      </c>
      <c r="N311" s="56">
        <v>171.59256486215949</v>
      </c>
      <c r="O311" s="56">
        <v>16.229580378876069</v>
      </c>
      <c r="P311" s="56">
        <v>15.976949881539294</v>
      </c>
    </row>
    <row r="312" spans="1:16" x14ac:dyDescent="0.25">
      <c r="A312" t="str">
        <f>LEFT(B312,9)</f>
        <v>RPO170328</v>
      </c>
      <c r="B312" s="2" t="s">
        <v>384</v>
      </c>
      <c r="C312" s="10" t="str">
        <f>IF(RIGHT(B312, 1)="2", "yes", "no")</f>
        <v>no</v>
      </c>
      <c r="D312" s="10">
        <f>IF(C312="no", 0, 1)</f>
        <v>0</v>
      </c>
      <c r="E312" s="1" t="str">
        <f>LEFT(B312, 3)</f>
        <v>RPO</v>
      </c>
      <c r="F312" s="53">
        <f>DATE(MID(B312, 4, 2)+2000, MID(B312, 6, 2), MID(B312, 8, 2))</f>
        <v>42822</v>
      </c>
      <c r="G312" s="1" t="str">
        <f>LOOKUP(E312, '[3]Sites Ref'!A$1:A$23, '[3]Sites Ref'!B$1:B$23)</f>
        <v>Pohaku</v>
      </c>
      <c r="H312" s="13">
        <f>IF(ISBLANK(E312), "", LOOKUP(E312, '[3]Sites Ref'!$A$1:$A$18, '[3]Sites Ref'!$C$1:$C$18))</f>
        <v>1</v>
      </c>
      <c r="I312" s="54">
        <f>MONTH(F312)</f>
        <v>3</v>
      </c>
      <c r="J312" s="55">
        <v>19</v>
      </c>
      <c r="K312" s="56">
        <v>159.82982561946915</v>
      </c>
      <c r="L312" s="56">
        <v>21.042543023821771</v>
      </c>
      <c r="M312" s="56">
        <v>12.740426041200543</v>
      </c>
      <c r="N312" s="56">
        <v>669.94843375276014</v>
      </c>
      <c r="O312" s="56">
        <v>94.089888263215315</v>
      </c>
      <c r="P312" s="56">
        <v>7.4902578136179203</v>
      </c>
    </row>
    <row r="313" spans="1:16" x14ac:dyDescent="0.25">
      <c r="A313" t="str">
        <f>LEFT(B313,9)</f>
        <v>RKS170328</v>
      </c>
      <c r="B313" s="2" t="s">
        <v>385</v>
      </c>
      <c r="C313" s="10" t="str">
        <f>IF(RIGHT(B313, 1)="2", "yes", "no")</f>
        <v>no</v>
      </c>
      <c r="D313" s="10">
        <f>IF(C313="no", 0, 1)</f>
        <v>0</v>
      </c>
      <c r="E313" s="1" t="str">
        <f>LEFT(B313, 3)</f>
        <v>RKS</v>
      </c>
      <c r="F313" s="53">
        <f>DATE(MID(B313, 4, 2)+2000, MID(B313, 6, 2), MID(B313, 8, 2))</f>
        <v>42822</v>
      </c>
      <c r="G313" s="1" t="str">
        <f>LOOKUP(E313, '[3]Sites Ref'!A$1:A$23, '[3]Sites Ref'!B$1:B$23)</f>
        <v>Kaanapali Shores</v>
      </c>
      <c r="H313" s="13">
        <f>IF(ISBLANK(E313), "", LOOKUP(E313, '[3]Sites Ref'!$A$1:$A$18, '[3]Sites Ref'!$C$1:$C$18))</f>
        <v>2</v>
      </c>
      <c r="I313" s="54">
        <f>MONTH(F313)</f>
        <v>3</v>
      </c>
      <c r="J313" s="55">
        <v>19</v>
      </c>
      <c r="K313" s="56">
        <v>87.275417505661608</v>
      </c>
      <c r="L313" s="56">
        <v>12.2225648852994</v>
      </c>
      <c r="M313" s="56">
        <v>7.5944055640278139</v>
      </c>
      <c r="N313" s="56">
        <v>154.01695747484445</v>
      </c>
      <c r="O313" s="56">
        <v>9.232480320764175</v>
      </c>
      <c r="P313" s="56">
        <v>7.9599466144450961</v>
      </c>
    </row>
    <row r="314" spans="1:16" x14ac:dyDescent="0.25">
      <c r="A314" t="str">
        <f>LEFT(B314,9)</f>
        <v>RAB170328</v>
      </c>
      <c r="B314" s="2" t="s">
        <v>386</v>
      </c>
      <c r="C314" s="10" t="str">
        <f>IF(RIGHT(B314, 1)="2", "yes", "no")</f>
        <v>no</v>
      </c>
      <c r="D314" s="10">
        <f>IF(C314="no", 0, 1)</f>
        <v>0</v>
      </c>
      <c r="E314" s="1" t="str">
        <f>LEFT(B314, 3)</f>
        <v>RAB</v>
      </c>
      <c r="F314" s="53">
        <f>DATE(MID(B314, 4, 2)+2000, MID(B314, 6, 2), MID(B314, 8, 2))</f>
        <v>42822</v>
      </c>
      <c r="G314" s="1" t="str">
        <f>LOOKUP(E314, '[3]Sites Ref'!A$1:A$23, '[3]Sites Ref'!B$1:B$23)</f>
        <v>Airport Beach</v>
      </c>
      <c r="H314" s="13">
        <f>IF(ISBLANK(E314), "", LOOKUP(E314, '[3]Sites Ref'!$A$1:$A$18, '[3]Sites Ref'!$C$1:$C$18))</f>
        <v>3</v>
      </c>
      <c r="I314" s="54">
        <f>MONTH(F314)</f>
        <v>3</v>
      </c>
      <c r="J314" s="55">
        <v>19</v>
      </c>
      <c r="K314" s="56">
        <v>86.994539080831956</v>
      </c>
      <c r="L314" s="56">
        <v>14.490850109635986</v>
      </c>
      <c r="M314" s="56">
        <v>8.8670634442397418</v>
      </c>
      <c r="N314" s="56">
        <v>303.09415681138847</v>
      </c>
      <c r="O314" s="56">
        <v>19.080852619475809</v>
      </c>
      <c r="P314" s="56">
        <v>6.920256234969373</v>
      </c>
    </row>
    <row r="315" spans="1:16" x14ac:dyDescent="0.25">
      <c r="A315" t="str">
        <f>LEFT(B315,9)</f>
        <v>RCB170328</v>
      </c>
      <c r="B315" s="2" t="s">
        <v>387</v>
      </c>
      <c r="C315" s="10" t="str">
        <f>IF(RIGHT(B315, 1)="2", "yes", "no")</f>
        <v>no</v>
      </c>
      <c r="D315" s="10">
        <f>IF(C315="no", 0, 1)</f>
        <v>0</v>
      </c>
      <c r="E315" s="1" t="str">
        <f>LEFT(B315, 3)</f>
        <v>RCB</v>
      </c>
      <c r="F315" s="53">
        <f>DATE(MID(B315, 4, 2)+2000, MID(B315, 6, 2), MID(B315, 8, 2))</f>
        <v>42822</v>
      </c>
      <c r="G315" s="1" t="str">
        <f>LOOKUP(E315, '[3]Sites Ref'!A$1:A$23, '[3]Sites Ref'!B$1:B$23)</f>
        <v>Canoe Beach</v>
      </c>
      <c r="H315" s="13">
        <f>IF(ISBLANK(E315), "", LOOKUP(E315, '[3]Sites Ref'!$A$1:$A$18, '[3]Sites Ref'!$C$1:$C$18))</f>
        <v>4</v>
      </c>
      <c r="I315" s="54">
        <f>MONTH(F315)</f>
        <v>3</v>
      </c>
      <c r="J315" s="55">
        <v>19</v>
      </c>
      <c r="K315" s="56">
        <v>143.93678808119179</v>
      </c>
      <c r="L315" s="56">
        <v>16.306395294852042</v>
      </c>
      <c r="M315" s="56">
        <v>9.4930874622387282</v>
      </c>
      <c r="N315" s="56">
        <v>591.66799095817987</v>
      </c>
      <c r="O315" s="56">
        <v>81.117221026563286</v>
      </c>
      <c r="P315" s="56">
        <v>7.4949453266002273</v>
      </c>
    </row>
    <row r="316" spans="1:16" x14ac:dyDescent="0.25">
      <c r="A316" t="str">
        <f>LEFT(B316,9)</f>
        <v>RWA170328</v>
      </c>
      <c r="B316" s="2" t="s">
        <v>388</v>
      </c>
      <c r="C316" s="10" t="str">
        <f>IF(RIGHT(B316, 1)="2", "yes", "no")</f>
        <v>no</v>
      </c>
      <c r="D316" s="10">
        <f>IF(C316="no", 0, 1)</f>
        <v>0</v>
      </c>
      <c r="E316" s="1" t="str">
        <f>LEFT(B316, 3)</f>
        <v>RWA</v>
      </c>
      <c r="F316" s="53">
        <f>DATE(MID(B316, 4, 2)+2000, MID(B316, 6, 2), MID(B316, 8, 2))</f>
        <v>42822</v>
      </c>
      <c r="G316" s="1" t="str">
        <f>LOOKUP(E316, '[3]Sites Ref'!A$1:A$23, '[3]Sites Ref'!B$1:B$23)</f>
        <v>Wahikuli</v>
      </c>
      <c r="H316" s="13">
        <f>IF(ISBLANK(E316), "", LOOKUP(E316, '[3]Sites Ref'!$A$1:$A$18, '[3]Sites Ref'!$C$1:$C$18))</f>
        <v>5</v>
      </c>
      <c r="I316" s="54">
        <f>MONTH(F316)</f>
        <v>3</v>
      </c>
      <c r="J316" s="55">
        <v>19</v>
      </c>
      <c r="K316" s="56">
        <v>102.96364785916738</v>
      </c>
      <c r="L316" s="56">
        <v>19.472182367002599</v>
      </c>
      <c r="M316" s="56">
        <v>14.1470479088032</v>
      </c>
      <c r="N316" s="56">
        <v>768.89939642624643</v>
      </c>
      <c r="O316" s="56">
        <v>37.509237300627966</v>
      </c>
      <c r="P316" s="56">
        <v>6.845256027252459</v>
      </c>
    </row>
    <row r="317" spans="1:16" x14ac:dyDescent="0.25">
      <c r="A317" t="str">
        <f>LEFT(B317,9)</f>
        <v>PFF170329</v>
      </c>
      <c r="B317" s="2" t="s">
        <v>389</v>
      </c>
      <c r="C317" s="10" t="str">
        <f>IF(RIGHT(B317, 1)="2", "yes", "no")</f>
        <v>no</v>
      </c>
      <c r="D317" s="10">
        <f>IF(C317="no", 0, 1)</f>
        <v>0</v>
      </c>
      <c r="E317" s="1" t="str">
        <f>LEFT(B317, 3)</f>
        <v>PFF</v>
      </c>
      <c r="F317" s="53">
        <f>DATE(MID(B317, 4, 2)+2000, MID(B317, 6, 2), MID(B317, 8, 2))</f>
        <v>42823</v>
      </c>
      <c r="G317" s="1" t="str">
        <f>LOOKUP(E317, '[3]Sites Ref'!A$1:A$23, '[3]Sites Ref'!B$1:B$23)</f>
        <v>505 Front Street</v>
      </c>
      <c r="H317" s="13">
        <f>IF(ISBLANK(E317), "", LOOKUP(E317, '[3]Sites Ref'!$A$1:$A$18, '[3]Sites Ref'!$C$1:$C$18))</f>
        <v>6</v>
      </c>
      <c r="I317" s="54">
        <f>MONTH(F317)</f>
        <v>3</v>
      </c>
      <c r="J317" s="55">
        <v>19</v>
      </c>
      <c r="K317" s="56">
        <v>73.699626972228799</v>
      </c>
      <c r="L317" s="56">
        <v>21.636689835977375</v>
      </c>
      <c r="M317" s="56">
        <v>14.606905057827147</v>
      </c>
      <c r="N317" s="56">
        <v>701.31122517375002</v>
      </c>
      <c r="O317" s="56">
        <v>6.1648191279224038</v>
      </c>
      <c r="P317" s="56">
        <v>10.73589180256738</v>
      </c>
    </row>
    <row r="318" spans="1:16" x14ac:dyDescent="0.25">
      <c r="A318" t="str">
        <f>LEFT(B318,9)</f>
        <v>PLH170329</v>
      </c>
      <c r="B318" s="2" t="s">
        <v>390</v>
      </c>
      <c r="C318" s="10" t="str">
        <f>IF(RIGHT(B318, 1)="2", "yes", "no")</f>
        <v>no</v>
      </c>
      <c r="D318" s="10">
        <f>IF(C318="no", 0, 1)</f>
        <v>0</v>
      </c>
      <c r="E318" s="1" t="str">
        <f>LEFT(B318, 3)</f>
        <v>PLH</v>
      </c>
      <c r="F318" s="53">
        <f>DATE(MID(B318, 4, 2)+2000, MID(B318, 6, 2), MID(B318, 8, 2))</f>
        <v>42823</v>
      </c>
      <c r="G318" s="1" t="str">
        <f>LOOKUP(E318, '[3]Sites Ref'!A$1:A$23, '[3]Sites Ref'!B$1:B$23)</f>
        <v>Lindsey Hale</v>
      </c>
      <c r="H318" s="13">
        <f>IF(ISBLANK(E318), "", LOOKUP(E318, '[3]Sites Ref'!$A$1:$A$18, '[3]Sites Ref'!$C$1:$C$18))</f>
        <v>7</v>
      </c>
      <c r="I318" s="54">
        <f>MONTH(F318)</f>
        <v>3</v>
      </c>
      <c r="J318" s="55">
        <v>19</v>
      </c>
      <c r="K318" s="56">
        <v>82.418561409649016</v>
      </c>
      <c r="L318" s="56">
        <v>13.312231316598346</v>
      </c>
      <c r="M318" s="56">
        <v>8.3505292236274116</v>
      </c>
      <c r="N318" s="56">
        <v>321.28819114293105</v>
      </c>
      <c r="O318" s="56">
        <v>12.087764969486129</v>
      </c>
      <c r="P318" s="56">
        <v>11.429643723948836</v>
      </c>
    </row>
    <row r="319" spans="1:16" x14ac:dyDescent="0.25">
      <c r="A319" t="str">
        <f>LEFT(B319,9)</f>
        <v>PLT170329</v>
      </c>
      <c r="B319" s="2" t="s">
        <v>391</v>
      </c>
      <c r="C319" s="10" t="str">
        <f>IF(RIGHT(B319, 1)="2", "yes", "no")</f>
        <v>no</v>
      </c>
      <c r="D319" s="10">
        <f>IF(C319="no", 0, 1)</f>
        <v>0</v>
      </c>
      <c r="E319" s="1" t="str">
        <f>LEFT(B319, 3)</f>
        <v>PLT</v>
      </c>
      <c r="F319" s="53">
        <f>DATE(MID(B319, 4, 2)+2000, MID(B319, 6, 2), MID(B319, 8, 2))</f>
        <v>42823</v>
      </c>
      <c r="G319" s="1" t="str">
        <f>LOOKUP(E319, '[3]Sites Ref'!A$1:A$23, '[3]Sites Ref'!B$1:B$23)</f>
        <v>Lahaina Town</v>
      </c>
      <c r="H319" s="13">
        <f>IF(ISBLANK(E319), "", LOOKUP(E319, '[3]Sites Ref'!$A$1:$A$18, '[3]Sites Ref'!$C$1:$C$18))</f>
        <v>8</v>
      </c>
      <c r="I319" s="54">
        <f>MONTH(F319)</f>
        <v>3</v>
      </c>
      <c r="J319" s="55">
        <v>19</v>
      </c>
      <c r="K319" s="56">
        <v>123.14593300994747</v>
      </c>
      <c r="L319" s="56">
        <v>20.917658245256302</v>
      </c>
      <c r="M319" s="56">
        <v>9.5613575711974654</v>
      </c>
      <c r="N319" s="56">
        <v>497.53442535310489</v>
      </c>
      <c r="O319" s="56">
        <v>47.972321707597509</v>
      </c>
      <c r="P319" s="56">
        <v>20.309668317631473</v>
      </c>
    </row>
    <row r="320" spans="1:16" x14ac:dyDescent="0.25">
      <c r="A320" t="str">
        <f>LEFT(B320,9)</f>
        <v>PPU170329</v>
      </c>
      <c r="B320" s="2" t="s">
        <v>392</v>
      </c>
      <c r="C320" s="10" t="str">
        <f>IF(RIGHT(B320, 1)="2", "yes", "no")</f>
        <v>no</v>
      </c>
      <c r="D320" s="10">
        <f>IF(C320="no", 0, 1)</f>
        <v>0</v>
      </c>
      <c r="E320" s="1" t="str">
        <f>LEFT(B320, 3)</f>
        <v>PPU</v>
      </c>
      <c r="F320" s="53">
        <f>DATE(MID(B320, 4, 2)+2000, MID(B320, 6, 2), MID(B320, 8, 2))</f>
        <v>42823</v>
      </c>
      <c r="G320" s="1" t="str">
        <f>LOOKUP(E320, '[3]Sites Ref'!A$1:A$23, '[3]Sites Ref'!B$1:B$23)</f>
        <v>Puamana</v>
      </c>
      <c r="H320" s="13">
        <f>IF(ISBLANK(E320), "", LOOKUP(E320, '[3]Sites Ref'!$A$1:$A$18, '[3]Sites Ref'!$C$1:$C$18))</f>
        <v>9</v>
      </c>
      <c r="I320" s="54">
        <f>MONTH(F320)</f>
        <v>3</v>
      </c>
      <c r="J320" s="55">
        <v>19</v>
      </c>
      <c r="K320" s="56">
        <v>80.200792180264941</v>
      </c>
      <c r="L320" s="56">
        <v>13.089850412251623</v>
      </c>
      <c r="M320" s="56">
        <v>5.5089469526279018</v>
      </c>
      <c r="N320" s="56">
        <v>150.1576168590627</v>
      </c>
      <c r="O320" s="56">
        <v>2.1438232259205754</v>
      </c>
      <c r="P320" s="56">
        <v>16.257782095725187</v>
      </c>
    </row>
    <row r="321" spans="1:16" x14ac:dyDescent="0.25">
      <c r="A321" t="str">
        <f>LEFT(B321,9)</f>
        <v>OSF170329</v>
      </c>
      <c r="B321" s="2" t="s">
        <v>393</v>
      </c>
      <c r="C321" s="10" t="str">
        <f>IF(RIGHT(B321, 1)="2", "yes", "no")</f>
        <v>no</v>
      </c>
      <c r="D321" s="10">
        <f>IF(C321="no", 0, 1)</f>
        <v>0</v>
      </c>
      <c r="E321" s="1" t="str">
        <f>LEFT(B321, 3)</f>
        <v>OSF</v>
      </c>
      <c r="F321" s="53">
        <f>DATE(MID(B321, 4, 2)+2000, MID(B321, 6, 2), MID(B321, 8, 2))</f>
        <v>42823</v>
      </c>
      <c r="G321" s="1" t="str">
        <f>LOOKUP(E321, '[3]Sites Ref'!A$1:A$23, '[3]Sites Ref'!B$1:B$23)</f>
        <v>Olowalu shore front</v>
      </c>
      <c r="H321" s="13">
        <f>IF(ISBLANK(E321), "", LOOKUP(E321, '[3]Sites Ref'!$A$1:$A$18, '[3]Sites Ref'!$C$1:$C$18))</f>
        <v>10</v>
      </c>
      <c r="I321" s="54">
        <f>MONTH(F321)</f>
        <v>3</v>
      </c>
      <c r="J321" s="55">
        <v>19</v>
      </c>
      <c r="K321" s="56">
        <v>77.953764781627783</v>
      </c>
      <c r="L321" s="56">
        <v>12.43012039602301</v>
      </c>
      <c r="M321" s="56">
        <v>6.2818161106513406</v>
      </c>
      <c r="N321" s="56">
        <v>147.20210308538441</v>
      </c>
      <c r="O321" s="56">
        <v>5.6763530764468291</v>
      </c>
      <c r="P321" s="56">
        <v>14.600277505181381</v>
      </c>
    </row>
    <row r="322" spans="1:16" x14ac:dyDescent="0.25">
      <c r="A322" t="str">
        <f>LEFT(B322,9)</f>
        <v>OLP170329</v>
      </c>
      <c r="B322" s="2" t="s">
        <v>394</v>
      </c>
      <c r="C322" s="10" t="str">
        <f>IF(RIGHT(B322, 1)="2", "yes", "no")</f>
        <v>no</v>
      </c>
      <c r="D322" s="10">
        <f>IF(C322="no", 0, 1)</f>
        <v>0</v>
      </c>
      <c r="E322" s="1" t="str">
        <f>LEFT(B322, 3)</f>
        <v>OLP</v>
      </c>
      <c r="F322" s="53">
        <f>DATE(MID(B322, 4, 2)+2000, MID(B322, 6, 2), MID(B322, 8, 2))</f>
        <v>42823</v>
      </c>
      <c r="G322" s="1" t="str">
        <f>LOOKUP(E322, '[3]Sites Ref'!A$1:A$23, '[3]Sites Ref'!B$1:B$23)</f>
        <v>Launiupoko</v>
      </c>
      <c r="H322" s="13">
        <f>IF(ISBLANK(E322), "", LOOKUP(E322, '[3]Sites Ref'!$A$1:$A$18, '[3]Sites Ref'!$C$1:$C$18))</f>
        <v>11</v>
      </c>
      <c r="I322" s="54">
        <f>MONTH(F322)</f>
        <v>3</v>
      </c>
      <c r="J322" s="55">
        <v>19</v>
      </c>
      <c r="K322" s="56">
        <v>77.778215766109255</v>
      </c>
      <c r="L322" s="56">
        <v>9.6355336980658475</v>
      </c>
      <c r="M322" s="56">
        <v>4.2234079197822494</v>
      </c>
      <c r="N322" s="56">
        <v>67.99071864343756</v>
      </c>
      <c r="O322" s="56">
        <v>2.1910180135027568</v>
      </c>
      <c r="P322" s="56">
        <v>13.342149020730149</v>
      </c>
    </row>
    <row r="323" spans="1:16" x14ac:dyDescent="0.25">
      <c r="A323" t="str">
        <f>LEFT(B323,9)</f>
        <v>OPM170330</v>
      </c>
      <c r="B323" s="2" t="s">
        <v>395</v>
      </c>
      <c r="C323" s="10" t="str">
        <f>IF(RIGHT(B323, 1)="2", "yes", "no")</f>
        <v>no</v>
      </c>
      <c r="D323" s="10">
        <f>IF(C323="no", 0, 1)</f>
        <v>0</v>
      </c>
      <c r="E323" s="1" t="str">
        <f>LEFT(B323, 3)</f>
        <v>OPM</v>
      </c>
      <c r="F323" s="53">
        <f>DATE(MID(B323, 4, 2)+2000, MID(B323, 6, 2), MID(B323, 8, 2))</f>
        <v>42824</v>
      </c>
      <c r="G323" s="1" t="str">
        <f>LOOKUP(E323, '[3]Sites Ref'!A$1:A$23, '[3]Sites Ref'!B$1:B$23)</f>
        <v>Peter Martin Hale</v>
      </c>
      <c r="H323" s="13">
        <f>IF(ISBLANK(E323), "", LOOKUP(E323, '[3]Sites Ref'!$A$1:$A$18, '[3]Sites Ref'!$C$1:$C$18))</f>
        <v>12</v>
      </c>
      <c r="I323" s="54">
        <f>MONTH(F323)</f>
        <v>3</v>
      </c>
      <c r="J323" s="55">
        <v>19</v>
      </c>
      <c r="K323" s="56">
        <v>72.35960282043736</v>
      </c>
      <c r="L323" s="56">
        <v>10.680723948495448</v>
      </c>
      <c r="M323" s="56">
        <v>5.4046096162947377</v>
      </c>
      <c r="N323" s="56">
        <v>165.18825724324319</v>
      </c>
      <c r="O323" s="56">
        <v>5.5170706683569684</v>
      </c>
      <c r="P323" s="56">
        <v>6.6680680365212481</v>
      </c>
    </row>
    <row r="324" spans="1:16" x14ac:dyDescent="0.25">
      <c r="A324" t="str">
        <f>LEFT(B324,9)</f>
        <v>OCO170330</v>
      </c>
      <c r="B324" s="2" t="s">
        <v>396</v>
      </c>
      <c r="C324" s="10" t="str">
        <f>IF(RIGHT(B324, 1)="2", "yes", "no")</f>
        <v>no</v>
      </c>
      <c r="D324" s="10">
        <f>IF(C324="no", 0, 1)</f>
        <v>0</v>
      </c>
      <c r="E324" s="1" t="str">
        <f>LEFT(B324, 3)</f>
        <v>OCO</v>
      </c>
      <c r="F324" s="53">
        <f>DATE(MID(B324, 4, 2)+2000, MID(B324, 6, 2), MID(B324, 8, 2))</f>
        <v>42824</v>
      </c>
      <c r="G324" s="1" t="str">
        <f>LOOKUP(E324, '[3]Sites Ref'!A$1:A$23, '[3]Sites Ref'!B$1:B$23)</f>
        <v>Camp Olowalu</v>
      </c>
      <c r="H324" s="13">
        <f>IF(ISBLANK(E324), "", LOOKUP(E324, '[3]Sites Ref'!$A$1:$A$18, '[3]Sites Ref'!$C$1:$C$18))</f>
        <v>13</v>
      </c>
      <c r="I324" s="54">
        <f>MONTH(F324)</f>
        <v>3</v>
      </c>
      <c r="J324" s="55">
        <v>19</v>
      </c>
      <c r="K324" s="56">
        <v>62.049023975649163</v>
      </c>
      <c r="L324" s="56">
        <v>8.5013910858975539</v>
      </c>
      <c r="M324" s="56">
        <v>4.7657044456620286</v>
      </c>
      <c r="N324" s="56">
        <v>179.25180290637294</v>
      </c>
      <c r="O324" s="56">
        <v>3.8569940151537487</v>
      </c>
      <c r="P324" s="56">
        <v>8.6471360176513201</v>
      </c>
    </row>
    <row r="325" spans="1:16" x14ac:dyDescent="0.25">
      <c r="A325" t="str">
        <f>LEFT(B325,9)</f>
        <v>OMM170330</v>
      </c>
      <c r="B325" s="2" t="s">
        <v>397</v>
      </c>
      <c r="C325" s="10" t="str">
        <f>IF(RIGHT(B325, 1)="2", "yes", "no")</f>
        <v>no</v>
      </c>
      <c r="D325" s="10">
        <f>IF(C325="no", 0, 1)</f>
        <v>0</v>
      </c>
      <c r="E325" s="1" t="str">
        <f>LEFT(B325, 3)</f>
        <v>OMM</v>
      </c>
      <c r="F325" s="53">
        <f>DATE(MID(B325, 4, 2)+2000, MID(B325, 6, 2), MID(B325, 8, 2))</f>
        <v>42824</v>
      </c>
      <c r="G325" s="1" t="str">
        <f>LOOKUP(E325, '[3]Sites Ref'!A$1:A$23, '[3]Sites Ref'!B$1:B$23)</f>
        <v>Mile Marker 14</v>
      </c>
      <c r="H325" s="13">
        <f>IF(ISBLANK(E325), "", LOOKUP(E325, '[3]Sites Ref'!$A$1:$A$18, '[3]Sites Ref'!$C$1:$C$18))</f>
        <v>14</v>
      </c>
      <c r="I325" s="54">
        <f>MONTH(F325)</f>
        <v>3</v>
      </c>
      <c r="J325" s="55">
        <v>19</v>
      </c>
      <c r="K325" s="56">
        <v>64.892918027049319</v>
      </c>
      <c r="L325" s="56">
        <v>7.345010383294591</v>
      </c>
      <c r="M325" s="56">
        <v>5.6416228247552587</v>
      </c>
      <c r="N325" s="56">
        <v>256.49284483253427</v>
      </c>
      <c r="O325" s="56">
        <v>6.9352740352015099</v>
      </c>
      <c r="P325" s="56">
        <v>5.7511904971819732</v>
      </c>
    </row>
    <row r="326" spans="1:16" x14ac:dyDescent="0.25">
      <c r="A326" t="str">
        <f>LEFT(B326,9)</f>
        <v>OUB170330</v>
      </c>
      <c r="B326" s="2" t="s">
        <v>398</v>
      </c>
      <c r="C326" s="10" t="str">
        <f>IF(RIGHT(B326, 1)="2", "yes", "no")</f>
        <v>no</v>
      </c>
      <c r="D326" s="10">
        <f>IF(C326="no", 0, 1)</f>
        <v>0</v>
      </c>
      <c r="E326" s="1" t="str">
        <f>LEFT(B326, 3)</f>
        <v>OUB</v>
      </c>
      <c r="F326" s="53">
        <f>DATE(MID(B326, 4, 2)+2000, MID(B326, 6, 2), MID(B326, 8, 2))</f>
        <v>42824</v>
      </c>
      <c r="G326" s="1" t="str">
        <f>LOOKUP(E326, '[3]Sites Ref'!A$1:A$23, '[3]Sites Ref'!B$1:B$23)</f>
        <v>Ukumehame Beach</v>
      </c>
      <c r="H326" s="13">
        <f>IF(ISBLANK(E326), "", LOOKUP(E326, '[3]Sites Ref'!$A$1:$A$18, '[3]Sites Ref'!$C$1:$C$18))</f>
        <v>15</v>
      </c>
      <c r="I326" s="54">
        <f>MONTH(F326)</f>
        <v>3</v>
      </c>
      <c r="J326" s="55">
        <v>19</v>
      </c>
      <c r="K326" s="56">
        <v>69.217275442655719</v>
      </c>
      <c r="L326" s="56">
        <v>9.6058829108196164</v>
      </c>
      <c r="M326" s="56">
        <v>5.7678581205657542</v>
      </c>
      <c r="N326" s="56">
        <v>59.395325375033686</v>
      </c>
      <c r="O326" s="56">
        <v>3.1962669890032136</v>
      </c>
      <c r="P326" s="56">
        <v>8.8936992005206772</v>
      </c>
    </row>
    <row r="327" spans="1:16" x14ac:dyDescent="0.25">
      <c r="A327" t="str">
        <f>LEFT(B327,9)</f>
        <v>OPB170330</v>
      </c>
      <c r="B327" s="2" t="s">
        <v>399</v>
      </c>
      <c r="C327" s="10" t="str">
        <f>IF(RIGHT(B327, 1)="2", "yes", "no")</f>
        <v>no</v>
      </c>
      <c r="D327" s="10">
        <f>IF(C327="no", 0, 1)</f>
        <v>0</v>
      </c>
      <c r="E327" s="1" t="str">
        <f>LEFT(B327, 3)</f>
        <v>OPB</v>
      </c>
      <c r="F327" s="53">
        <f>DATE(MID(B327, 4, 2)+2000, MID(B327, 6, 2), MID(B327, 8, 2))</f>
        <v>42824</v>
      </c>
      <c r="G327" s="1" t="str">
        <f>LOOKUP(E327, '[3]Sites Ref'!A$1:A$23, '[3]Sites Ref'!B$1:B$23)</f>
        <v>Papalaua</v>
      </c>
      <c r="H327" s="13">
        <f>IF(ISBLANK(E327), "", LOOKUP(E327, '[3]Sites Ref'!$A$1:$A$18, '[3]Sites Ref'!$C$1:$C$18))</f>
        <v>16</v>
      </c>
      <c r="I327" s="54">
        <f>MONTH(F327)</f>
        <v>3</v>
      </c>
      <c r="J327" s="55">
        <v>19</v>
      </c>
      <c r="K327" s="56">
        <v>71.060540105600253</v>
      </c>
      <c r="L327" s="56">
        <v>7.3820738673523776</v>
      </c>
      <c r="M327" s="56">
        <v>3.1851870175040964</v>
      </c>
      <c r="N327" s="56">
        <v>69.762219253960325</v>
      </c>
      <c r="O327" s="56">
        <v>3.0299053627760255</v>
      </c>
      <c r="P327" s="56">
        <v>8.2871350206101333</v>
      </c>
    </row>
    <row r="328" spans="1:16" x14ac:dyDescent="0.25">
      <c r="A328" t="str">
        <f>LEFT(B328,9)</f>
        <v>OPP170330</v>
      </c>
      <c r="B328" s="2" t="s">
        <v>400</v>
      </c>
      <c r="C328" s="10" t="str">
        <f>IF(RIGHT(B328, 1)="2", "yes", "no")</f>
        <v>no</v>
      </c>
      <c r="D328" s="10">
        <f>IF(C328="no", 0, 1)</f>
        <v>0</v>
      </c>
      <c r="E328" s="1" t="str">
        <f>LEFT(B328, 3)</f>
        <v>OPP</v>
      </c>
      <c r="F328" s="53">
        <f>DATE(MID(B328, 4, 2)+2000, MID(B328, 6, 2), MID(B328, 8, 2))</f>
        <v>42824</v>
      </c>
      <c r="G328" s="1" t="str">
        <f>LOOKUP(E328, '[3]Sites Ref'!A$1:A$23, '[3]Sites Ref'!B$1:B$23)</f>
        <v>Papalaua Pali</v>
      </c>
      <c r="H328" s="13">
        <f>IF(ISBLANK(E328), "", LOOKUP(E328, '[3]Sites Ref'!$A$1:$A$18, '[3]Sites Ref'!$C$1:$C$18))</f>
        <v>17</v>
      </c>
      <c r="I328" s="54">
        <f>MONTH(F328)</f>
        <v>3</v>
      </c>
      <c r="J328" s="55">
        <v>19</v>
      </c>
      <c r="K328" s="56">
        <v>63.570448776809741</v>
      </c>
      <c r="L328" s="56">
        <v>9.1833591925608413</v>
      </c>
      <c r="M328" s="56">
        <v>5.4484055352493996</v>
      </c>
      <c r="N328" s="56">
        <v>65.902878638178578</v>
      </c>
      <c r="O328" s="56">
        <v>1.9031298092514521</v>
      </c>
      <c r="P328" s="56">
        <v>6.91181871160122</v>
      </c>
    </row>
    <row r="329" spans="1:16" x14ac:dyDescent="0.25">
      <c r="A329" t="str">
        <f>LEFT(B329,9)</f>
        <v>RNS170328</v>
      </c>
      <c r="B329" s="2" t="s">
        <v>401</v>
      </c>
      <c r="C329" s="10" t="str">
        <f>IF(RIGHT(B329, 1)="2", "yes", "no")</f>
        <v>no</v>
      </c>
      <c r="D329" s="10">
        <f>IF(C329="no", 0, 1)</f>
        <v>0</v>
      </c>
      <c r="E329" s="1" t="str">
        <f>LEFT(B329, 3)</f>
        <v>RNS</v>
      </c>
      <c r="F329" s="53">
        <f>DATE(MID(B329, 4, 2)+2000, MID(B329, 6, 2), MID(B329, 8, 2))</f>
        <v>42822</v>
      </c>
      <c r="G329" s="1" t="str">
        <f>LOOKUP(E329, '[3]Sites Ref'!A$1:A$23, '[3]Sites Ref'!B$1:B$23)</f>
        <v>Napili South</v>
      </c>
      <c r="H329" s="13">
        <f>IF(ISBLANK(E329), "", LOOKUP(E329, '[3]Sites Ref'!$A$1:$A$18, '[3]Sites Ref'!$C$1:$C$18))</f>
        <v>18</v>
      </c>
      <c r="I329" s="54">
        <f>MONTH(F329)</f>
        <v>3</v>
      </c>
      <c r="J329" s="55">
        <v>19</v>
      </c>
      <c r="K329" s="56">
        <v>109.54088430726156</v>
      </c>
      <c r="L329" s="56">
        <v>14.068326391377211</v>
      </c>
      <c r="M329" s="56">
        <v>8.8078101421246124</v>
      </c>
      <c r="N329" s="56">
        <v>326.90095583239349</v>
      </c>
      <c r="O329" s="56">
        <v>26.322892773961495</v>
      </c>
      <c r="P329" s="56">
        <v>8.9996369939208183</v>
      </c>
    </row>
    <row r="330" spans="1:16" x14ac:dyDescent="0.25">
      <c r="A330" t="str">
        <f>LEFT(B330,9)</f>
        <v>RPO170418</v>
      </c>
      <c r="B330" s="2" t="s">
        <v>402</v>
      </c>
      <c r="C330" s="10" t="str">
        <f>IF(RIGHT(B330, 1)="2", "yes", "no")</f>
        <v>no</v>
      </c>
      <c r="D330" s="10">
        <f>IF(C330="no", 0, 1)</f>
        <v>0</v>
      </c>
      <c r="E330" s="1" t="str">
        <f>LEFT(B330, 3)</f>
        <v>RPO</v>
      </c>
      <c r="F330" s="53">
        <f>DATE(MID(B330, 4, 2)+2000, MID(B330, 6, 2), MID(B330, 8, 2))</f>
        <v>42843</v>
      </c>
      <c r="G330" s="1" t="str">
        <f>LOOKUP(E330, '[3]Sites Ref'!A$1:A$23, '[3]Sites Ref'!B$1:B$23)</f>
        <v>Pohaku</v>
      </c>
      <c r="H330" s="13">
        <f>IF(ISBLANK(E330), "", LOOKUP(E330, '[3]Sites Ref'!$A$1:$A$18, '[3]Sites Ref'!$C$1:$C$18))</f>
        <v>1</v>
      </c>
      <c r="I330" s="54">
        <f>MONTH(F330)</f>
        <v>4</v>
      </c>
      <c r="J330" s="55">
        <v>20</v>
      </c>
      <c r="K330" s="56">
        <v>230.16030244790389</v>
      </c>
      <c r="L330" s="56">
        <v>15.663325513077691</v>
      </c>
      <c r="M330" s="56">
        <v>13.434055739965352</v>
      </c>
      <c r="N330" s="56">
        <v>1122.87536431893</v>
      </c>
      <c r="O330" s="56">
        <v>146.50643110639439</v>
      </c>
      <c r="P330" s="56">
        <v>3.8776192526982296</v>
      </c>
    </row>
    <row r="331" spans="1:16" x14ac:dyDescent="0.25">
      <c r="A331" t="str">
        <f>LEFT(B331,9)</f>
        <v>RKS170418</v>
      </c>
      <c r="B331" s="2" t="s">
        <v>403</v>
      </c>
      <c r="C331" s="10" t="str">
        <f>IF(RIGHT(B331, 1)="2", "yes", "no")</f>
        <v>no</v>
      </c>
      <c r="D331" s="10">
        <f>IF(C331="no", 0, 1)</f>
        <v>0</v>
      </c>
      <c r="E331" s="1" t="str">
        <f>LEFT(B331, 3)</f>
        <v>RKS</v>
      </c>
      <c r="F331" s="53">
        <f>DATE(MID(B331, 4, 2)+2000, MID(B331, 6, 2), MID(B331, 8, 2))</f>
        <v>42843</v>
      </c>
      <c r="G331" s="1" t="str">
        <f>LOOKUP(E331, '[3]Sites Ref'!A$1:A$23, '[3]Sites Ref'!B$1:B$23)</f>
        <v>Kaanapali Shores</v>
      </c>
      <c r="H331" s="13">
        <f>IF(ISBLANK(E331), "", LOOKUP(E331, '[3]Sites Ref'!$A$1:$A$18, '[3]Sites Ref'!$C$1:$C$18))</f>
        <v>2</v>
      </c>
      <c r="I331" s="54">
        <f>MONTH(F331)</f>
        <v>4</v>
      </c>
      <c r="J331" s="55">
        <v>20</v>
      </c>
      <c r="K331" s="56">
        <v>146.45979291366331</v>
      </c>
      <c r="L331" s="56">
        <v>11.185845669325838</v>
      </c>
      <c r="M331" s="56">
        <v>7.9399498187987341</v>
      </c>
      <c r="N331" s="56">
        <v>1203.2353279675499</v>
      </c>
      <c r="O331" s="56">
        <v>16.135427829867904</v>
      </c>
      <c r="P331" s="56">
        <v>7.7440955482885352</v>
      </c>
    </row>
    <row r="332" spans="1:16" x14ac:dyDescent="0.25">
      <c r="A332" t="str">
        <f>LEFT(B332,9)</f>
        <v>RAB170418</v>
      </c>
      <c r="B332" s="2" t="s">
        <v>404</v>
      </c>
      <c r="C332" s="10" t="str">
        <f>IF(RIGHT(B332, 1)="2", "yes", "no")</f>
        <v>no</v>
      </c>
      <c r="D332" s="10">
        <f>IF(C332="no", 0, 1)</f>
        <v>0</v>
      </c>
      <c r="E332" s="1" t="str">
        <f>LEFT(B332, 3)</f>
        <v>RAB</v>
      </c>
      <c r="F332" s="53">
        <f>DATE(MID(B332, 4, 2)+2000, MID(B332, 6, 2), MID(B332, 8, 2))</f>
        <v>42843</v>
      </c>
      <c r="G332" s="1" t="str">
        <f>LOOKUP(E332, '[3]Sites Ref'!A$1:A$23, '[3]Sites Ref'!B$1:B$23)</f>
        <v>Airport Beach</v>
      </c>
      <c r="H332" s="13">
        <f>IF(ISBLANK(E332), "", LOOKUP(E332, '[3]Sites Ref'!$A$1:$A$18, '[3]Sites Ref'!$C$1:$C$18))</f>
        <v>3</v>
      </c>
      <c r="I332" s="54">
        <f>MONTH(F332)</f>
        <v>4</v>
      </c>
      <c r="J332" s="55">
        <v>20</v>
      </c>
      <c r="K332" s="56">
        <v>128.52977391565571</v>
      </c>
      <c r="L332" s="56">
        <v>13.352945913701735</v>
      </c>
      <c r="M332" s="56">
        <v>9.0750739293964831</v>
      </c>
      <c r="N332" s="56">
        <v>619.74461955894617</v>
      </c>
      <c r="O332" s="56">
        <v>35.002317355286742</v>
      </c>
      <c r="P332" s="56">
        <v>3.8821088907562773</v>
      </c>
    </row>
    <row r="333" spans="1:16" x14ac:dyDescent="0.25">
      <c r="A333" t="str">
        <f>LEFT(B333,9)</f>
        <v>RCB170418</v>
      </c>
      <c r="B333" s="2" t="s">
        <v>405</v>
      </c>
      <c r="C333" s="10" t="str">
        <f>IF(RIGHT(B333, 1)="2", "yes", "no")</f>
        <v>no</v>
      </c>
      <c r="D333" s="10">
        <f>IF(C333="no", 0, 1)</f>
        <v>0</v>
      </c>
      <c r="E333" s="1" t="str">
        <f>LEFT(B333, 3)</f>
        <v>RCB</v>
      </c>
      <c r="F333" s="53">
        <f>DATE(MID(B333, 4, 2)+2000, MID(B333, 6, 2), MID(B333, 8, 2))</f>
        <v>42843</v>
      </c>
      <c r="G333" s="1" t="str">
        <f>LOOKUP(E333, '[3]Sites Ref'!A$1:A$23, '[3]Sites Ref'!B$1:B$23)</f>
        <v>Canoe Beach</v>
      </c>
      <c r="H333" s="13">
        <f>IF(ISBLANK(E333), "", LOOKUP(E333, '[3]Sites Ref'!$A$1:$A$18, '[3]Sites Ref'!$C$1:$C$18))</f>
        <v>4</v>
      </c>
      <c r="I333" s="54">
        <f>MONTH(F333)</f>
        <v>4</v>
      </c>
      <c r="J333" s="55">
        <v>20</v>
      </c>
      <c r="K333" s="56">
        <v>168.36007186461265</v>
      </c>
      <c r="L333" s="56">
        <v>13.705174328076879</v>
      </c>
      <c r="M333" s="56">
        <v>10.407496552844359</v>
      </c>
      <c r="N333" s="56">
        <v>850.36775641706822</v>
      </c>
      <c r="O333" s="56">
        <v>79.706258089311106</v>
      </c>
      <c r="P333" s="56">
        <v>4.9344800515625558</v>
      </c>
    </row>
    <row r="334" spans="1:16" x14ac:dyDescent="0.25">
      <c r="A334" t="str">
        <f>LEFT(B334,9)</f>
        <v>RWA170418</v>
      </c>
      <c r="B334" s="2" t="s">
        <v>406</v>
      </c>
      <c r="C334" s="10" t="str">
        <f>IF(RIGHT(B334, 1)="2", "yes", "no")</f>
        <v>no</v>
      </c>
      <c r="D334" s="10">
        <f>IF(C334="no", 0, 1)</f>
        <v>0</v>
      </c>
      <c r="E334" s="1" t="str">
        <f>LEFT(B334, 3)</f>
        <v>RWA</v>
      </c>
      <c r="F334" s="53">
        <f>DATE(MID(B334, 4, 2)+2000, MID(B334, 6, 2), MID(B334, 8, 2))</f>
        <v>42843</v>
      </c>
      <c r="G334" s="1" t="str">
        <f>LOOKUP(E334, '[3]Sites Ref'!A$1:A$23, '[3]Sites Ref'!B$1:B$23)</f>
        <v>Wahikuli</v>
      </c>
      <c r="H334" s="13">
        <f>IF(ISBLANK(E334), "", LOOKUP(E334, '[3]Sites Ref'!$A$1:$A$18, '[3]Sites Ref'!$C$1:$C$18))</f>
        <v>5</v>
      </c>
      <c r="I334" s="54">
        <f>MONTH(F334)</f>
        <v>4</v>
      </c>
      <c r="J334" s="55">
        <v>20</v>
      </c>
      <c r="K334" s="56">
        <v>131.32172572466885</v>
      </c>
      <c r="L334" s="56">
        <v>18.457272935578846</v>
      </c>
      <c r="M334" s="56">
        <v>15.745078987149876</v>
      </c>
      <c r="N334" s="56">
        <v>1191.8497230130442</v>
      </c>
      <c r="O334" s="56">
        <v>40.971463603766971</v>
      </c>
      <c r="P334" s="56">
        <v>2.460689481578513</v>
      </c>
    </row>
    <row r="335" spans="1:16" x14ac:dyDescent="0.25">
      <c r="A335" t="str">
        <f>LEFT(B335,9)</f>
        <v>PFF170419</v>
      </c>
      <c r="B335" s="2" t="s">
        <v>407</v>
      </c>
      <c r="C335" s="10" t="str">
        <f>IF(RIGHT(B335, 1)="2", "yes", "no")</f>
        <v>no</v>
      </c>
      <c r="D335" s="10">
        <f>IF(C335="no", 0, 1)</f>
        <v>0</v>
      </c>
      <c r="E335" s="1" t="str">
        <f>LEFT(B335, 3)</f>
        <v>PFF</v>
      </c>
      <c r="F335" s="53">
        <f>DATE(MID(B335, 4, 2)+2000, MID(B335, 6, 2), MID(B335, 8, 2))</f>
        <v>42844</v>
      </c>
      <c r="G335" s="1" t="str">
        <f>LOOKUP(E335, '[3]Sites Ref'!A$1:A$23, '[3]Sites Ref'!B$1:B$23)</f>
        <v>505 Front Street</v>
      </c>
      <c r="H335" s="13">
        <f>IF(ISBLANK(E335), "", LOOKUP(E335, '[3]Sites Ref'!$A$1:$A$18, '[3]Sites Ref'!$C$1:$C$18))</f>
        <v>6</v>
      </c>
      <c r="I335" s="54">
        <f>MONTH(F335)</f>
        <v>4</v>
      </c>
      <c r="J335" s="55">
        <v>20</v>
      </c>
      <c r="K335" s="56">
        <v>90.58592989170765</v>
      </c>
      <c r="L335" s="56">
        <v>14.164862258702069</v>
      </c>
      <c r="M335" s="56">
        <v>10.604795065694489</v>
      </c>
      <c r="N335" s="56">
        <v>690.75861984709729</v>
      </c>
      <c r="O335" s="56">
        <v>3.4674447276773734</v>
      </c>
      <c r="P335" s="56">
        <v>3.8587627728544316</v>
      </c>
    </row>
    <row r="336" spans="1:16" x14ac:dyDescent="0.25">
      <c r="A336" t="str">
        <f>LEFT(B336,9)</f>
        <v>PLH170419</v>
      </c>
      <c r="B336" s="2" t="s">
        <v>408</v>
      </c>
      <c r="C336" s="10" t="str">
        <f>IF(RIGHT(B336, 1)="2", "yes", "no")</f>
        <v>no</v>
      </c>
      <c r="D336" s="10">
        <f>IF(C336="no", 0, 1)</f>
        <v>0</v>
      </c>
      <c r="E336" s="1" t="str">
        <f>LEFT(B336, 3)</f>
        <v>PLH</v>
      </c>
      <c r="F336" s="53">
        <f>DATE(MID(B336, 4, 2)+2000, MID(B336, 6, 2), MID(B336, 8, 2))</f>
        <v>42844</v>
      </c>
      <c r="G336" s="1" t="str">
        <f>LOOKUP(E336, '[3]Sites Ref'!A$1:A$23, '[3]Sites Ref'!B$1:B$23)</f>
        <v>Lindsey Hale</v>
      </c>
      <c r="H336" s="13">
        <f>IF(ISBLANK(E336), "", LOOKUP(E336, '[3]Sites Ref'!$A$1:$A$18, '[3]Sites Ref'!$C$1:$C$18))</f>
        <v>7</v>
      </c>
      <c r="I336" s="54">
        <f>MONTH(F336)</f>
        <v>4</v>
      </c>
      <c r="J336" s="55">
        <v>20</v>
      </c>
      <c r="K336" s="56">
        <v>91.677170931405101</v>
      </c>
      <c r="L336" s="56">
        <v>11.615683734326016</v>
      </c>
      <c r="M336" s="56">
        <v>8.3595379894600104</v>
      </c>
      <c r="N336" s="56">
        <v>261.11242716522469</v>
      </c>
      <c r="O336" s="56">
        <v>3.3877791394481402</v>
      </c>
      <c r="P336" s="56">
        <v>2.7444346068471002</v>
      </c>
    </row>
    <row r="337" spans="1:16" x14ac:dyDescent="0.25">
      <c r="A337" t="str">
        <f>LEFT(B337,9)</f>
        <v>PLT170419</v>
      </c>
      <c r="B337" s="2" t="s">
        <v>409</v>
      </c>
      <c r="C337" s="10" t="str">
        <f>IF(RIGHT(B337, 1)="2", "yes", "no")</f>
        <v>no</v>
      </c>
      <c r="D337" s="10">
        <f>IF(C337="no", 0, 1)</f>
        <v>0</v>
      </c>
      <c r="E337" s="1" t="str">
        <f>LEFT(B337, 3)</f>
        <v>PLT</v>
      </c>
      <c r="F337" s="53">
        <f>DATE(MID(B337, 4, 2)+2000, MID(B337, 6, 2), MID(B337, 8, 2))</f>
        <v>42844</v>
      </c>
      <c r="G337" s="1" t="str">
        <f>LOOKUP(E337, '[3]Sites Ref'!A$1:A$23, '[3]Sites Ref'!B$1:B$23)</f>
        <v>Lahaina Town</v>
      </c>
      <c r="H337" s="13">
        <f>IF(ISBLANK(E337), "", LOOKUP(E337, '[3]Sites Ref'!$A$1:$A$18, '[3]Sites Ref'!$C$1:$C$18))</f>
        <v>8</v>
      </c>
      <c r="I337" s="54">
        <f>MONTH(F337)</f>
        <v>4</v>
      </c>
      <c r="J337" s="55">
        <v>20</v>
      </c>
      <c r="K337" s="56">
        <v>109.00932914702526</v>
      </c>
      <c r="L337" s="56">
        <v>14.123072446827054</v>
      </c>
      <c r="M337" s="56">
        <v>11.445286730436043</v>
      </c>
      <c r="N337" s="56">
        <v>562.0218048694943</v>
      </c>
      <c r="O337" s="56">
        <v>23.817961512147875</v>
      </c>
      <c r="P337" s="56">
        <v>6.2652087719677656</v>
      </c>
    </row>
    <row r="338" spans="1:16" x14ac:dyDescent="0.25">
      <c r="A338" t="str">
        <f>LEFT(B338,9)</f>
        <v>PPU170419</v>
      </c>
      <c r="B338" s="2" t="s">
        <v>410</v>
      </c>
      <c r="C338" s="10" t="str">
        <f>IF(RIGHT(B338, 1)="2", "yes", "no")</f>
        <v>no</v>
      </c>
      <c r="D338" s="10">
        <f>IF(C338="no", 0, 1)</f>
        <v>0</v>
      </c>
      <c r="E338" s="1" t="str">
        <f>LEFT(B338, 3)</f>
        <v>PPU</v>
      </c>
      <c r="F338" s="53">
        <f>DATE(MID(B338, 4, 2)+2000, MID(B338, 6, 2), MID(B338, 8, 2))</f>
        <v>42844</v>
      </c>
      <c r="G338" s="1" t="str">
        <f>LOOKUP(E338, '[3]Sites Ref'!A$1:A$23, '[3]Sites Ref'!B$1:B$23)</f>
        <v>Puamana</v>
      </c>
      <c r="H338" s="13">
        <f>IF(ISBLANK(E338), "", LOOKUP(E338, '[3]Sites Ref'!$A$1:$A$18, '[3]Sites Ref'!$C$1:$C$18))</f>
        <v>9</v>
      </c>
      <c r="I338" s="54">
        <f>MONTH(F338)</f>
        <v>4</v>
      </c>
      <c r="J338" s="55">
        <v>20</v>
      </c>
      <c r="K338" s="56">
        <v>90.760064100170013</v>
      </c>
      <c r="L338" s="56">
        <v>8.4621359593244581</v>
      </c>
      <c r="M338" s="56">
        <v>4.8371018733756905</v>
      </c>
      <c r="N338" s="56">
        <v>97.376128496522298</v>
      </c>
      <c r="O338" s="56">
        <v>1.2541268633956337</v>
      </c>
      <c r="P338" s="56">
        <v>3.5507736020723888</v>
      </c>
    </row>
    <row r="339" spans="1:16" x14ac:dyDescent="0.25">
      <c r="A339" t="str">
        <f>LEFT(B339,9)</f>
        <v>PPU170419</v>
      </c>
      <c r="B339" s="2" t="s">
        <v>411</v>
      </c>
      <c r="C339" s="10" t="str">
        <f>IF(RIGHT(B339, 1)="2", "yes", "no")</f>
        <v>yes</v>
      </c>
      <c r="D339" s="10">
        <f>IF(C339="no", 0, 1)</f>
        <v>1</v>
      </c>
      <c r="E339" s="1" t="str">
        <f>LEFT(B339, 3)</f>
        <v>PPU</v>
      </c>
      <c r="F339" s="53">
        <f>DATE(MID(B339, 4, 2)+2000, MID(B339, 6, 2), MID(B339, 8, 2))</f>
        <v>42844</v>
      </c>
      <c r="G339" s="1" t="str">
        <f>LOOKUP(E339, '[3]Sites Ref'!A$1:A$23, '[3]Sites Ref'!B$1:B$23)</f>
        <v>Puamana</v>
      </c>
      <c r="H339" s="13">
        <f>IF(ISBLANK(E339), "", LOOKUP(E339, '[3]Sites Ref'!$A$1:$A$18, '[3]Sites Ref'!$C$1:$C$18))</f>
        <v>9</v>
      </c>
      <c r="I339" s="54">
        <f>MONTH(F339)</f>
        <v>4</v>
      </c>
      <c r="J339" s="55">
        <v>20</v>
      </c>
      <c r="K339" s="56">
        <v>92.205378030407601</v>
      </c>
      <c r="L339" s="56">
        <v>8.5292076286997407</v>
      </c>
      <c r="M339" s="56">
        <v>4.9462737171527618</v>
      </c>
      <c r="N339" s="56">
        <v>96.619641708123694</v>
      </c>
      <c r="O339" s="56">
        <v>1.2233199495126403</v>
      </c>
      <c r="P339" s="56">
        <v>3.58220106847872</v>
      </c>
    </row>
    <row r="340" spans="1:16" x14ac:dyDescent="0.25">
      <c r="A340" t="str">
        <f>LEFT(B340,9)</f>
        <v>OSF170419</v>
      </c>
      <c r="B340" s="2" t="s">
        <v>412</v>
      </c>
      <c r="C340" s="10" t="str">
        <f>IF(RIGHT(B340, 1)="2", "yes", "no")</f>
        <v>no</v>
      </c>
      <c r="D340" s="10">
        <f>IF(C340="no", 0, 1)</f>
        <v>0</v>
      </c>
      <c r="E340" s="1" t="str">
        <f>LEFT(B340, 3)</f>
        <v>OSF</v>
      </c>
      <c r="F340" s="53">
        <f>DATE(MID(B340, 4, 2)+2000, MID(B340, 6, 2), MID(B340, 8, 2))</f>
        <v>42844</v>
      </c>
      <c r="G340" s="1" t="str">
        <f>LOOKUP(E340, '[3]Sites Ref'!A$1:A$23, '[3]Sites Ref'!B$1:B$23)</f>
        <v>Olowalu shore front</v>
      </c>
      <c r="H340" s="13">
        <f>IF(ISBLANK(E340), "", LOOKUP(E340, '[3]Sites Ref'!$A$1:$A$18, '[3]Sites Ref'!$C$1:$C$18))</f>
        <v>10</v>
      </c>
      <c r="I340" s="54">
        <f>MONTH(F340)</f>
        <v>4</v>
      </c>
      <c r="J340" s="55">
        <v>20</v>
      </c>
      <c r="K340" s="56">
        <v>118.54027482353172</v>
      </c>
      <c r="L340" s="56">
        <v>9.2456044037000353</v>
      </c>
      <c r="M340" s="56">
        <v>6.5680674927808305</v>
      </c>
      <c r="N340" s="56">
        <v>158.80477087091415</v>
      </c>
      <c r="O340" s="56">
        <v>3.7687884744575162</v>
      </c>
      <c r="P340" s="56">
        <v>7.8778867624183437</v>
      </c>
    </row>
    <row r="341" spans="1:16" x14ac:dyDescent="0.25">
      <c r="A341" t="str">
        <f>LEFT(B341,9)</f>
        <v>OLP170419</v>
      </c>
      <c r="B341" s="2" t="s">
        <v>413</v>
      </c>
      <c r="C341" s="10" t="str">
        <f>IF(RIGHT(B341, 1)="2", "yes", "no")</f>
        <v>no</v>
      </c>
      <c r="D341" s="10">
        <f>IF(C341="no", 0, 1)</f>
        <v>0</v>
      </c>
      <c r="E341" s="1" t="str">
        <f>LEFT(B341, 3)</f>
        <v>OLP</v>
      </c>
      <c r="F341" s="53">
        <f>DATE(MID(B341, 4, 2)+2000, MID(B341, 6, 2), MID(B341, 8, 2))</f>
        <v>42844</v>
      </c>
      <c r="G341" s="1" t="str">
        <f>LOOKUP(E341, '[3]Sites Ref'!A$1:A$23, '[3]Sites Ref'!B$1:B$23)</f>
        <v>Launiupoko</v>
      </c>
      <c r="H341" s="13">
        <f>IF(ISBLANK(E341), "", LOOKUP(E341, '[3]Sites Ref'!$A$1:$A$18, '[3]Sites Ref'!$C$1:$C$18))</f>
        <v>11</v>
      </c>
      <c r="I341" s="54">
        <f>MONTH(F341)</f>
        <v>4</v>
      </c>
      <c r="J341" s="55">
        <v>20</v>
      </c>
      <c r="K341" s="56">
        <v>84.746629434603221</v>
      </c>
      <c r="L341" s="56">
        <v>8.2307089724496176</v>
      </c>
      <c r="M341" s="56">
        <v>4.4530274350274377</v>
      </c>
      <c r="N341" s="56">
        <v>74.786858448012495</v>
      </c>
      <c r="O341" s="56">
        <v>0.58562866651554635</v>
      </c>
      <c r="P341" s="56">
        <v>2.369100865194349</v>
      </c>
    </row>
    <row r="342" spans="1:16" x14ac:dyDescent="0.25">
      <c r="A342" t="str">
        <f>LEFT(B342,9)</f>
        <v>OPM170420</v>
      </c>
      <c r="B342" s="2" t="s">
        <v>414</v>
      </c>
      <c r="C342" s="10" t="str">
        <f>IF(RIGHT(B342, 1)="2", "yes", "no")</f>
        <v>no</v>
      </c>
      <c r="D342" s="10">
        <f>IF(C342="no", 0, 1)</f>
        <v>0</v>
      </c>
      <c r="E342" s="1" t="str">
        <f>LEFT(B342, 3)</f>
        <v>OPM</v>
      </c>
      <c r="F342" s="53">
        <f>DATE(MID(B342, 4, 2)+2000, MID(B342, 6, 2), MID(B342, 8, 2))</f>
        <v>42845</v>
      </c>
      <c r="G342" s="1" t="str">
        <f>LOOKUP(E342, '[3]Sites Ref'!A$1:A$23, '[3]Sites Ref'!B$1:B$23)</f>
        <v>Peter Martin Hale</v>
      </c>
      <c r="H342" s="13">
        <f>IF(ISBLANK(E342), "", LOOKUP(E342, '[3]Sites Ref'!$A$1:$A$18, '[3]Sites Ref'!$C$1:$C$18))</f>
        <v>12</v>
      </c>
      <c r="I342" s="54">
        <f>MONTH(F342)</f>
        <v>4</v>
      </c>
      <c r="J342" s="55">
        <v>20</v>
      </c>
      <c r="K342" s="56">
        <v>95.444274307807476</v>
      </c>
      <c r="L342" s="56">
        <v>9.6276826837001934</v>
      </c>
      <c r="M342" s="56">
        <v>6.1761011139185724</v>
      </c>
      <c r="N342" s="56">
        <v>162.81702358406616</v>
      </c>
      <c r="O342" s="56">
        <v>3.5840566756650918</v>
      </c>
      <c r="P342" s="56">
        <v>4.1856084234802724</v>
      </c>
    </row>
    <row r="343" spans="1:16" x14ac:dyDescent="0.25">
      <c r="A343" t="str">
        <f>LEFT(B343,9)</f>
        <v>OCO170420</v>
      </c>
      <c r="B343" s="2" t="s">
        <v>415</v>
      </c>
      <c r="C343" s="10" t="str">
        <f>IF(RIGHT(B343, 1)="2", "yes", "no")</f>
        <v>no</v>
      </c>
      <c r="D343" s="10">
        <f>IF(C343="no", 0, 1)</f>
        <v>0</v>
      </c>
      <c r="E343" s="1" t="str">
        <f>LEFT(B343, 3)</f>
        <v>OCO</v>
      </c>
      <c r="F343" s="53">
        <f>DATE(MID(B343, 4, 2)+2000, MID(B343, 6, 2), MID(B343, 8, 2))</f>
        <v>42845</v>
      </c>
      <c r="G343" s="1" t="str">
        <f>LOOKUP(E343, '[3]Sites Ref'!A$1:A$23, '[3]Sites Ref'!B$1:B$23)</f>
        <v>Camp Olowalu</v>
      </c>
      <c r="H343" s="13">
        <f>IF(ISBLANK(E343), "", LOOKUP(E343, '[3]Sites Ref'!$A$1:$A$18, '[3]Sites Ref'!$C$1:$C$18))</f>
        <v>13</v>
      </c>
      <c r="I343" s="54">
        <f>MONTH(F343)</f>
        <v>4</v>
      </c>
      <c r="J343" s="55">
        <v>20</v>
      </c>
      <c r="K343" s="56">
        <v>92.193769083176775</v>
      </c>
      <c r="L343" s="56">
        <v>8.6545770643247906</v>
      </c>
      <c r="M343" s="56">
        <v>6.7522127714409512</v>
      </c>
      <c r="N343" s="56">
        <v>492.01326170516398</v>
      </c>
      <c r="O343" s="56">
        <v>4.9614631504111095</v>
      </c>
      <c r="P343" s="56">
        <v>4.6579183471868442</v>
      </c>
    </row>
    <row r="344" spans="1:16" x14ac:dyDescent="0.25">
      <c r="A344" t="str">
        <f>LEFT(B344,9)</f>
        <v>OMM170420</v>
      </c>
      <c r="B344" s="2" t="s">
        <v>416</v>
      </c>
      <c r="C344" s="10" t="str">
        <f>IF(RIGHT(B344, 1)="2", "yes", "no")</f>
        <v>no</v>
      </c>
      <c r="D344" s="10">
        <f>IF(C344="no", 0, 1)</f>
        <v>0</v>
      </c>
      <c r="E344" s="1" t="str">
        <f>LEFT(B344, 3)</f>
        <v>OMM</v>
      </c>
      <c r="F344" s="53">
        <f>DATE(MID(B344, 4, 2)+2000, MID(B344, 6, 2), MID(B344, 8, 2))</f>
        <v>42845</v>
      </c>
      <c r="G344" s="1" t="str">
        <f>LOOKUP(E344, '[3]Sites Ref'!A$1:A$23, '[3]Sites Ref'!B$1:B$23)</f>
        <v>Mile Marker 14</v>
      </c>
      <c r="H344" s="13">
        <f>IF(ISBLANK(E344), "", LOOKUP(E344, '[3]Sites Ref'!$A$1:$A$18, '[3]Sites Ref'!$C$1:$C$18))</f>
        <v>14</v>
      </c>
      <c r="I344" s="54">
        <f>MONTH(F344)</f>
        <v>4</v>
      </c>
      <c r="J344" s="55">
        <v>20</v>
      </c>
      <c r="K344" s="56">
        <v>88.27574939277369</v>
      </c>
      <c r="L344" s="56">
        <v>9.5321631137001539</v>
      </c>
      <c r="M344" s="56">
        <v>7.3796220423043648</v>
      </c>
      <c r="N344" s="56">
        <v>527.83626265958333</v>
      </c>
      <c r="O344" s="56">
        <v>7.4264780905475289</v>
      </c>
      <c r="P344" s="56">
        <v>5.5630293796891728</v>
      </c>
    </row>
    <row r="345" spans="1:16" x14ac:dyDescent="0.25">
      <c r="A345" t="str">
        <f>LEFT(B345,9)</f>
        <v>OUB170420</v>
      </c>
      <c r="B345" s="2" t="s">
        <v>417</v>
      </c>
      <c r="C345" s="10" t="str">
        <f>IF(RIGHT(B345, 1)="2", "yes", "no")</f>
        <v>no</v>
      </c>
      <c r="D345" s="10">
        <f>IF(C345="no", 0, 1)</f>
        <v>0</v>
      </c>
      <c r="E345" s="1" t="str">
        <f>LEFT(B345, 3)</f>
        <v>OUB</v>
      </c>
      <c r="F345" s="53">
        <f>DATE(MID(B345, 4, 2)+2000, MID(B345, 6, 2), MID(B345, 8, 2))</f>
        <v>42845</v>
      </c>
      <c r="G345" s="1" t="str">
        <f>LOOKUP(E345, '[3]Sites Ref'!A$1:A$23, '[3]Sites Ref'!B$1:B$23)</f>
        <v>Ukumehame Beach</v>
      </c>
      <c r="H345" s="13">
        <f>IF(ISBLANK(E345), "", LOOKUP(E345, '[3]Sites Ref'!$A$1:$A$18, '[3]Sites Ref'!$C$1:$C$18))</f>
        <v>15</v>
      </c>
      <c r="I345" s="54">
        <f>MONTH(F345)</f>
        <v>4</v>
      </c>
      <c r="J345" s="55">
        <v>20</v>
      </c>
      <c r="K345" s="56">
        <v>83.283902083519408</v>
      </c>
      <c r="L345" s="56">
        <v>10.302289646825473</v>
      </c>
      <c r="M345" s="56">
        <v>5.4421506461160885</v>
      </c>
      <c r="N345" s="56">
        <v>72.890853585950211</v>
      </c>
      <c r="O345" s="56">
        <v>3.0933628351227132</v>
      </c>
      <c r="P345" s="56">
        <v>2.7462304620703195</v>
      </c>
    </row>
    <row r="346" spans="1:16" x14ac:dyDescent="0.25">
      <c r="A346" t="str">
        <f>LEFT(B346,9)</f>
        <v>OPB170420</v>
      </c>
      <c r="B346" s="2" t="s">
        <v>418</v>
      </c>
      <c r="C346" s="10" t="str">
        <f>IF(RIGHT(B346, 1)="2", "yes", "no")</f>
        <v>no</v>
      </c>
      <c r="D346" s="10">
        <f>IF(C346="no", 0, 1)</f>
        <v>0</v>
      </c>
      <c r="E346" s="1" t="str">
        <f>LEFT(B346, 3)</f>
        <v>OPB</v>
      </c>
      <c r="F346" s="53">
        <f>DATE(MID(B346, 4, 2)+2000, MID(B346, 6, 2), MID(B346, 8, 2))</f>
        <v>42845</v>
      </c>
      <c r="G346" s="1" t="str">
        <f>LOOKUP(E346, '[3]Sites Ref'!A$1:A$23, '[3]Sites Ref'!B$1:B$23)</f>
        <v>Papalaua</v>
      </c>
      <c r="H346" s="13">
        <f>IF(ISBLANK(E346), "", LOOKUP(E346, '[3]Sites Ref'!$A$1:$A$18, '[3]Sites Ref'!$C$1:$C$18))</f>
        <v>16</v>
      </c>
      <c r="I346" s="54">
        <f>MONTH(F346)</f>
        <v>4</v>
      </c>
      <c r="J346" s="55">
        <v>20</v>
      </c>
      <c r="K346" s="56">
        <v>85.81465257983902</v>
      </c>
      <c r="L346" s="56">
        <v>6.7800055030740163</v>
      </c>
      <c r="M346" s="56">
        <v>4.2465216582443013</v>
      </c>
      <c r="N346" s="56">
        <v>109.35543194318858</v>
      </c>
      <c r="O346" s="56">
        <v>3.4789904651019006</v>
      </c>
      <c r="P346" s="56">
        <v>3.2813953185895532</v>
      </c>
    </row>
    <row r="347" spans="1:16" x14ac:dyDescent="0.25">
      <c r="A347" t="str">
        <f>LEFT(B347,9)</f>
        <v>OPP170420</v>
      </c>
      <c r="B347" s="2" t="s">
        <v>419</v>
      </c>
      <c r="C347" s="10" t="str">
        <f>IF(RIGHT(B347, 1)="2", "yes", "no")</f>
        <v>no</v>
      </c>
      <c r="D347" s="10">
        <f>IF(C347="no", 0, 1)</f>
        <v>0</v>
      </c>
      <c r="E347" s="1" t="str">
        <f>LEFT(B347, 3)</f>
        <v>OPP</v>
      </c>
      <c r="F347" s="53">
        <f>DATE(MID(B347, 4, 2)+2000, MID(B347, 6, 2), MID(B347, 8, 2))</f>
        <v>42845</v>
      </c>
      <c r="G347" s="1" t="str">
        <f>LOOKUP(E347, '[3]Sites Ref'!A$1:A$23, '[3]Sites Ref'!B$1:B$23)</f>
        <v>Papalaua Pali</v>
      </c>
      <c r="H347" s="13">
        <f>IF(ISBLANK(E347), "", LOOKUP(E347, '[3]Sites Ref'!$A$1:$A$18, '[3]Sites Ref'!$C$1:$C$18))</f>
        <v>17</v>
      </c>
      <c r="I347" s="54">
        <f>MONTH(F347)</f>
        <v>4</v>
      </c>
      <c r="J347" s="55">
        <v>20</v>
      </c>
      <c r="K347" s="56">
        <v>81.484515262741695</v>
      </c>
      <c r="L347" s="56">
        <v>6.0636087280737199</v>
      </c>
      <c r="M347" s="56">
        <v>4.2228458367022865</v>
      </c>
      <c r="N347" s="56">
        <v>90.270898154854521</v>
      </c>
      <c r="O347" s="56">
        <v>3.1603281121849673</v>
      </c>
      <c r="P347" s="56">
        <v>3.3720860073621077</v>
      </c>
    </row>
    <row r="348" spans="1:16" x14ac:dyDescent="0.25">
      <c r="A348" t="str">
        <f>LEFT(B348,9)</f>
        <v>RNS170418</v>
      </c>
      <c r="B348" s="2" t="s">
        <v>420</v>
      </c>
      <c r="C348" s="10" t="str">
        <f>IF(RIGHT(B348, 1)="2", "yes", "no")</f>
        <v>no</v>
      </c>
      <c r="D348" s="10">
        <f>IF(C348="no", 0, 1)</f>
        <v>0</v>
      </c>
      <c r="E348" s="1" t="str">
        <f>LEFT(B348, 3)</f>
        <v>RNS</v>
      </c>
      <c r="F348" s="53">
        <f>DATE(MID(B348, 4, 2)+2000, MID(B348, 6, 2), MID(B348, 8, 2))</f>
        <v>42843</v>
      </c>
      <c r="G348" s="1" t="str">
        <f>LOOKUP(E348, '[3]Sites Ref'!A$1:A$23, '[3]Sites Ref'!B$1:B$23)</f>
        <v>Napili South</v>
      </c>
      <c r="H348" s="13">
        <f>IF(ISBLANK(E348), "", LOOKUP(E348, '[3]Sites Ref'!$A$1:$A$18, '[3]Sites Ref'!$C$1:$C$18))</f>
        <v>18</v>
      </c>
      <c r="I348" s="54">
        <f>MONTH(F348)</f>
        <v>4</v>
      </c>
      <c r="J348" s="55">
        <v>20</v>
      </c>
      <c r="K348" s="56">
        <v>161.43533484142617</v>
      </c>
      <c r="L348" s="56">
        <v>13.287276209326707</v>
      </c>
      <c r="M348" s="56">
        <v>9.2763184125036133</v>
      </c>
      <c r="N348" s="56">
        <v>437.66112232604496</v>
      </c>
      <c r="O348" s="56">
        <v>20.273420122818223</v>
      </c>
      <c r="P348" s="56">
        <v>6.2741880480838601</v>
      </c>
    </row>
    <row r="349" spans="1:16" x14ac:dyDescent="0.25">
      <c r="A349" t="str">
        <f>LEFT(B349,9)</f>
        <v>RPO170509</v>
      </c>
      <c r="B349" s="2" t="s">
        <v>421</v>
      </c>
      <c r="C349" s="10" t="str">
        <f>IF(RIGHT(B349, 1)="2", "yes", "no")</f>
        <v>no</v>
      </c>
      <c r="D349" s="10">
        <f>IF(C349="no", 0, 1)</f>
        <v>0</v>
      </c>
      <c r="E349" s="1" t="str">
        <f>LEFT(B349, 3)</f>
        <v>RPO</v>
      </c>
      <c r="F349" s="53">
        <f>DATE(MID(B349, 4, 2)+2000, MID(B349, 6, 2), MID(B349, 8, 2))</f>
        <v>42864</v>
      </c>
      <c r="G349" s="1" t="str">
        <f>LOOKUP(E349, '[3]Sites Ref'!A$1:A$23, '[3]Sites Ref'!B$1:B$23)</f>
        <v>Pohaku</v>
      </c>
      <c r="H349" s="13">
        <f>IF(ISBLANK(E349), "", LOOKUP(E349, '[3]Sites Ref'!$A$1:$A$18, '[3]Sites Ref'!$C$1:$C$18))</f>
        <v>1</v>
      </c>
      <c r="I349" s="54">
        <f>MONTH(F349)</f>
        <v>5</v>
      </c>
      <c r="J349" s="55">
        <v>21</v>
      </c>
      <c r="K349" s="56">
        <v>256.83376637675633</v>
      </c>
      <c r="L349" s="56">
        <v>17.068426758076697</v>
      </c>
      <c r="M349" s="56">
        <v>15.815133310168893</v>
      </c>
      <c r="N349" s="56">
        <v>1412.9174139541619</v>
      </c>
      <c r="O349" s="56">
        <v>171.36087372101773</v>
      </c>
      <c r="P349" s="56">
        <v>4.9421935742984289</v>
      </c>
    </row>
    <row r="350" spans="1:16" x14ac:dyDescent="0.25">
      <c r="A350" t="str">
        <f>LEFT(B350,9)</f>
        <v>RKS170509</v>
      </c>
      <c r="B350" s="2" t="s">
        <v>422</v>
      </c>
      <c r="C350" s="10" t="str">
        <f>IF(RIGHT(B350, 1)="2", "yes", "no")</f>
        <v>no</v>
      </c>
      <c r="D350" s="10">
        <f>IF(C350="no", 0, 1)</f>
        <v>0</v>
      </c>
      <c r="E350" s="1" t="str">
        <f>LEFT(B350, 3)</f>
        <v>RKS</v>
      </c>
      <c r="F350" s="53">
        <f>DATE(MID(B350, 4, 2)+2000, MID(B350, 6, 2), MID(B350, 8, 2))</f>
        <v>42864</v>
      </c>
      <c r="G350" s="1" t="str">
        <f>LOOKUP(E350, '[3]Sites Ref'!A$1:A$23, '[3]Sites Ref'!B$1:B$23)</f>
        <v>Kaanapali Shores</v>
      </c>
      <c r="H350" s="13">
        <f>IF(ISBLANK(E350), "", LOOKUP(E350, '[3]Sites Ref'!$A$1:$A$18, '[3]Sites Ref'!$C$1:$C$18))</f>
        <v>2</v>
      </c>
      <c r="I350" s="54">
        <f>MONTH(F350)</f>
        <v>5</v>
      </c>
      <c r="J350" s="55">
        <v>21</v>
      </c>
      <c r="K350" s="56">
        <v>117.85139541605145</v>
      </c>
      <c r="L350" s="56">
        <v>10.05480208211395</v>
      </c>
      <c r="M350" s="56">
        <v>7.0617383723317726</v>
      </c>
      <c r="N350" s="56">
        <v>300.10450875949783</v>
      </c>
      <c r="O350" s="56">
        <v>9.8361380950713819</v>
      </c>
      <c r="P350" s="56">
        <v>7.6772810792608235</v>
      </c>
    </row>
    <row r="351" spans="1:16" x14ac:dyDescent="0.25">
      <c r="A351" t="str">
        <f>LEFT(B351,9)</f>
        <v>RAB170509</v>
      </c>
      <c r="B351" s="2" t="s">
        <v>423</v>
      </c>
      <c r="C351" s="10" t="str">
        <f>IF(RIGHT(B351, 1)="2", "yes", "no")</f>
        <v>no</v>
      </c>
      <c r="D351" s="10">
        <f>IF(C351="no", 0, 1)</f>
        <v>0</v>
      </c>
      <c r="E351" s="1" t="str">
        <f>LEFT(B351, 3)</f>
        <v>RAB</v>
      </c>
      <c r="F351" s="53">
        <f>DATE(MID(B351, 4, 2)+2000, MID(B351, 6, 2), MID(B351, 8, 2))</f>
        <v>42864</v>
      </c>
      <c r="G351" s="1" t="str">
        <f>LOOKUP(E351, '[3]Sites Ref'!A$1:A$23, '[3]Sites Ref'!B$1:B$23)</f>
        <v>Airport Beach</v>
      </c>
      <c r="H351" s="13">
        <f>IF(ISBLANK(E351), "", LOOKUP(E351, '[3]Sites Ref'!$A$1:$A$18, '[3]Sites Ref'!$C$1:$C$18))</f>
        <v>3</v>
      </c>
      <c r="I351" s="54">
        <f>MONTH(F351)</f>
        <v>5</v>
      </c>
      <c r="J351" s="55">
        <v>21</v>
      </c>
      <c r="K351" s="56">
        <v>116.75038761800428</v>
      </c>
      <c r="L351" s="56">
        <v>12.280613549526921</v>
      </c>
      <c r="M351" s="56">
        <v>8.4859453084003906</v>
      </c>
      <c r="N351" s="56">
        <v>562.56730503328447</v>
      </c>
      <c r="O351" s="56">
        <v>25.12907364924596</v>
      </c>
      <c r="P351" s="56">
        <v>5.9873813142118326</v>
      </c>
    </row>
    <row r="352" spans="1:16" x14ac:dyDescent="0.25">
      <c r="A352" t="str">
        <f>LEFT(B352,9)</f>
        <v>RCB170509</v>
      </c>
      <c r="B352" s="2" t="s">
        <v>424</v>
      </c>
      <c r="C352" s="10" t="str">
        <f>IF(RIGHT(B352, 1)="2", "yes", "no")</f>
        <v>no</v>
      </c>
      <c r="D352" s="10">
        <f>IF(C352="no", 0, 1)</f>
        <v>0</v>
      </c>
      <c r="E352" s="1" t="str">
        <f>LEFT(B352, 3)</f>
        <v>RCB</v>
      </c>
      <c r="F352" s="53">
        <f>DATE(MID(B352, 4, 2)+2000, MID(B352, 6, 2), MID(B352, 8, 2))</f>
        <v>42864</v>
      </c>
      <c r="G352" s="1" t="str">
        <f>LOOKUP(E352, '[3]Sites Ref'!A$1:A$23, '[3]Sites Ref'!B$1:B$23)</f>
        <v>Canoe Beach</v>
      </c>
      <c r="H352" s="13">
        <f>IF(ISBLANK(E352), "", LOOKUP(E352, '[3]Sites Ref'!$A$1:$A$18, '[3]Sites Ref'!$C$1:$C$18))</f>
        <v>4</v>
      </c>
      <c r="I352" s="54">
        <f>MONTH(F352)</f>
        <v>5</v>
      </c>
      <c r="J352" s="55">
        <v>21</v>
      </c>
      <c r="K352" s="56">
        <v>230.56848756561081</v>
      </c>
      <c r="L352" s="56">
        <v>15.596145214527493</v>
      </c>
      <c r="M352" s="56">
        <v>13.618567997232295</v>
      </c>
      <c r="N352" s="56">
        <v>1488.5820208241735</v>
      </c>
      <c r="O352" s="56">
        <v>156.19911855038467</v>
      </c>
      <c r="P352" s="56">
        <v>5.0149257108387948</v>
      </c>
    </row>
    <row r="353" spans="1:16" x14ac:dyDescent="0.25">
      <c r="A353" t="str">
        <f>LEFT(B353,9)</f>
        <v>RWA170509</v>
      </c>
      <c r="B353" s="2" t="s">
        <v>425</v>
      </c>
      <c r="C353" s="10" t="str">
        <f>IF(RIGHT(B353, 1)="2", "yes", "no")</f>
        <v>no</v>
      </c>
      <c r="D353" s="10">
        <f>IF(C353="no", 0, 1)</f>
        <v>0</v>
      </c>
      <c r="E353" s="1" t="str">
        <f>LEFT(B353, 3)</f>
        <v>RWA</v>
      </c>
      <c r="F353" s="53">
        <f>DATE(MID(B353, 4, 2)+2000, MID(B353, 6, 2), MID(B353, 8, 2))</f>
        <v>42864</v>
      </c>
      <c r="G353" s="1" t="str">
        <f>LOOKUP(E353, '[3]Sites Ref'!A$1:A$23, '[3]Sites Ref'!B$1:B$23)</f>
        <v>Wahikuli</v>
      </c>
      <c r="H353" s="13">
        <f>IF(ISBLANK(E353), "", LOOKUP(E353, '[3]Sites Ref'!$A$1:$A$18, '[3]Sites Ref'!$C$1:$C$18))</f>
        <v>5</v>
      </c>
      <c r="I353" s="54">
        <f>MONTH(F353)</f>
        <v>5</v>
      </c>
      <c r="J353" s="55">
        <v>21</v>
      </c>
      <c r="K353" s="56">
        <v>113.94111514360561</v>
      </c>
      <c r="L353" s="56">
        <v>14.222402199483549</v>
      </c>
      <c r="M353" s="56">
        <v>12.099870408674509</v>
      </c>
      <c r="N353" s="56">
        <v>983.76377342719536</v>
      </c>
      <c r="O353" s="56">
        <v>35.721583123998919</v>
      </c>
      <c r="P353" s="56">
        <v>4.8748490034277205</v>
      </c>
    </row>
    <row r="354" spans="1:16" x14ac:dyDescent="0.25">
      <c r="A354" t="str">
        <f>LEFT(B354,9)</f>
        <v>PFF170510</v>
      </c>
      <c r="B354" s="2" t="s">
        <v>426</v>
      </c>
      <c r="C354" s="10" t="str">
        <f>IF(RIGHT(B354, 1)="2", "yes", "no")</f>
        <v>no</v>
      </c>
      <c r="D354" s="10">
        <f>IF(C354="no", 0, 1)</f>
        <v>0</v>
      </c>
      <c r="E354" s="1" t="str">
        <f>LEFT(B354, 3)</f>
        <v>PFF</v>
      </c>
      <c r="F354" s="53">
        <f>DATE(MID(B354, 4, 2)+2000, MID(B354, 6, 2), MID(B354, 8, 2))</f>
        <v>42865</v>
      </c>
      <c r="G354" s="1" t="str">
        <f>LOOKUP(E354, '[3]Sites Ref'!A$1:A$23, '[3]Sites Ref'!B$1:B$23)</f>
        <v>505 Front Street</v>
      </c>
      <c r="H354" s="13">
        <f>IF(ISBLANK(E354), "", LOOKUP(E354, '[3]Sites Ref'!$A$1:$A$18, '[3]Sites Ref'!$C$1:$C$18))</f>
        <v>6</v>
      </c>
      <c r="I354" s="54">
        <f>MONTH(F354)</f>
        <v>5</v>
      </c>
      <c r="J354" s="55">
        <v>21</v>
      </c>
      <c r="K354" s="56">
        <v>64.531971381757558</v>
      </c>
      <c r="L354" s="56">
        <v>8.4086290176731069</v>
      </c>
      <c r="M354" s="56">
        <v>6.1675007480502266</v>
      </c>
      <c r="N354" s="56">
        <v>296.93116945374038</v>
      </c>
      <c r="O354" s="56">
        <v>3.0086282264487871</v>
      </c>
      <c r="P354" s="56">
        <v>1.9161775231745728</v>
      </c>
    </row>
    <row r="355" spans="1:16" x14ac:dyDescent="0.25">
      <c r="A355" t="str">
        <f>LEFT(B355,9)</f>
        <v>PLH170510</v>
      </c>
      <c r="B355" s="2" t="s">
        <v>427</v>
      </c>
      <c r="C355" s="10" t="str">
        <f>IF(RIGHT(B355, 1)="2", "yes", "no")</f>
        <v>no</v>
      </c>
      <c r="D355" s="10">
        <f>IF(C355="no", 0, 1)</f>
        <v>0</v>
      </c>
      <c r="E355" s="1" t="str">
        <f>LEFT(B355, 3)</f>
        <v>PLH</v>
      </c>
      <c r="F355" s="53">
        <f>DATE(MID(B355, 4, 2)+2000, MID(B355, 6, 2), MID(B355, 8, 2))</f>
        <v>42865</v>
      </c>
      <c r="G355" s="1" t="str">
        <f>LOOKUP(E355, '[3]Sites Ref'!A$1:A$23, '[3]Sites Ref'!B$1:B$23)</f>
        <v>Lindsey Hale</v>
      </c>
      <c r="H355" s="13">
        <f>IF(ISBLANK(E355), "", LOOKUP(E355, '[3]Sites Ref'!$A$1:$A$18, '[3]Sites Ref'!$C$1:$C$18))</f>
        <v>7</v>
      </c>
      <c r="I355" s="54">
        <f>MONTH(F355)</f>
        <v>5</v>
      </c>
      <c r="J355" s="55">
        <v>21</v>
      </c>
      <c r="K355" s="56">
        <v>67.517178091926652</v>
      </c>
      <c r="L355" s="56">
        <v>8.3274796412570087</v>
      </c>
      <c r="M355" s="56">
        <v>6.2770551277478122</v>
      </c>
      <c r="N355" s="56">
        <v>203.96090438776616</v>
      </c>
      <c r="O355" s="56">
        <v>7.8193929462324219</v>
      </c>
      <c r="P355" s="56">
        <v>2.5635833311449883</v>
      </c>
    </row>
    <row r="356" spans="1:16" x14ac:dyDescent="0.25">
      <c r="A356" t="str">
        <f>LEFT(B356,9)</f>
        <v>PLT170510</v>
      </c>
      <c r="B356" s="2" t="s">
        <v>428</v>
      </c>
      <c r="C356" s="10" t="str">
        <f>IF(RIGHT(B356, 1)="2", "yes", "no")</f>
        <v>no</v>
      </c>
      <c r="D356" s="10">
        <f>IF(C356="no", 0, 1)</f>
        <v>0</v>
      </c>
      <c r="E356" s="1" t="str">
        <f>LEFT(B356, 3)</f>
        <v>PLT</v>
      </c>
      <c r="F356" s="53">
        <f>DATE(MID(B356, 4, 2)+2000, MID(B356, 6, 2), MID(B356, 8, 2))</f>
        <v>42865</v>
      </c>
      <c r="G356" s="1" t="str">
        <f>LOOKUP(E356, '[3]Sites Ref'!A$1:A$23, '[3]Sites Ref'!B$1:B$23)</f>
        <v>Lahaina Town</v>
      </c>
      <c r="H356" s="13">
        <f>IF(ISBLANK(E356), "", LOOKUP(E356, '[3]Sites Ref'!$A$1:$A$18, '[3]Sites Ref'!$C$1:$C$18))</f>
        <v>8</v>
      </c>
      <c r="I356" s="54">
        <f>MONTH(F356)</f>
        <v>5</v>
      </c>
      <c r="J356" s="55">
        <v>21</v>
      </c>
      <c r="K356" s="56">
        <v>69.503532366753987</v>
      </c>
      <c r="L356" s="56">
        <v>17.549526632543564</v>
      </c>
      <c r="M356" s="56">
        <v>5.0363517776726514</v>
      </c>
      <c r="N356" s="56">
        <v>61.303578840653159</v>
      </c>
      <c r="O356" s="56">
        <v>4.6514479829498239</v>
      </c>
      <c r="P356" s="56">
        <v>4.8990930489411753</v>
      </c>
    </row>
    <row r="357" spans="1:16" x14ac:dyDescent="0.25">
      <c r="A357" t="str">
        <f>LEFT(B357,9)</f>
        <v>PPU170510</v>
      </c>
      <c r="B357" s="2" t="s">
        <v>429</v>
      </c>
      <c r="C357" s="10" t="str">
        <f>IF(RIGHT(B357, 1)="2", "yes", "no")</f>
        <v>no</v>
      </c>
      <c r="D357" s="10">
        <f>IF(C357="no", 0, 1)</f>
        <v>0</v>
      </c>
      <c r="E357" s="1" t="str">
        <f>LEFT(B357, 3)</f>
        <v>PPU</v>
      </c>
      <c r="F357" s="53">
        <f>DATE(MID(B357, 4, 2)+2000, MID(B357, 6, 2), MID(B357, 8, 2))</f>
        <v>42865</v>
      </c>
      <c r="G357" s="1" t="str">
        <f>LOOKUP(E357, '[3]Sites Ref'!A$1:A$23, '[3]Sites Ref'!B$1:B$23)</f>
        <v>Puamana</v>
      </c>
      <c r="H357" s="13">
        <f>IF(ISBLANK(E357), "", LOOKUP(E357, '[3]Sites Ref'!$A$1:$A$18, '[3]Sites Ref'!$C$1:$C$18))</f>
        <v>9</v>
      </c>
      <c r="I357" s="54">
        <f>MONTH(F357)</f>
        <v>5</v>
      </c>
      <c r="J357" s="55">
        <v>21</v>
      </c>
      <c r="K357" s="56">
        <v>69.503532366753987</v>
      </c>
      <c r="L357" s="56">
        <v>9.3766251506365599</v>
      </c>
      <c r="M357" s="56">
        <v>4.8569564809178534</v>
      </c>
      <c r="N357" s="56">
        <v>222.52446284907384</v>
      </c>
      <c r="O357" s="56">
        <v>1.6772086327472004</v>
      </c>
      <c r="P357" s="56">
        <v>2.0472749544695525</v>
      </c>
    </row>
    <row r="358" spans="1:16" x14ac:dyDescent="0.25">
      <c r="A358" t="str">
        <f>LEFT(B358,9)</f>
        <v>OSF170510</v>
      </c>
      <c r="B358" s="2" t="s">
        <v>430</v>
      </c>
      <c r="C358" s="10" t="str">
        <f>IF(RIGHT(B358, 1)="2", "yes", "no")</f>
        <v>no</v>
      </c>
      <c r="D358" s="10">
        <f>IF(C358="no", 0, 1)</f>
        <v>0</v>
      </c>
      <c r="E358" s="1" t="str">
        <f>LEFT(B358, 3)</f>
        <v>OSF</v>
      </c>
      <c r="F358" s="53">
        <f>DATE(MID(B358, 4, 2)+2000, MID(B358, 6, 2), MID(B358, 8, 2))</f>
        <v>42865</v>
      </c>
      <c r="G358" s="1" t="str">
        <f>LOOKUP(E358, '[3]Sites Ref'!A$1:A$23, '[3]Sites Ref'!B$1:B$23)</f>
        <v>Olowalu shore front</v>
      </c>
      <c r="H358" s="13">
        <f>IF(ISBLANK(E358), "", LOOKUP(E358, '[3]Sites Ref'!$A$1:$A$18, '[3]Sites Ref'!$C$1:$C$18))</f>
        <v>10</v>
      </c>
      <c r="I358" s="54">
        <f>MONTH(F358)</f>
        <v>5</v>
      </c>
      <c r="J358" s="55">
        <v>21</v>
      </c>
      <c r="K358" s="56">
        <v>73.022217082162413</v>
      </c>
      <c r="L358" s="56">
        <v>8.6288916108025155</v>
      </c>
      <c r="M358" s="56">
        <v>5.9264811127155372</v>
      </c>
      <c r="N358" s="56">
        <v>94.428285828078998</v>
      </c>
      <c r="O358" s="56">
        <v>4.3535336539723977</v>
      </c>
      <c r="P358" s="56">
        <v>2.8320636870162144</v>
      </c>
    </row>
    <row r="359" spans="1:16" x14ac:dyDescent="0.25">
      <c r="A359" t="str">
        <f>LEFT(B359,9)</f>
        <v>OLP170510</v>
      </c>
      <c r="B359" s="2" t="s">
        <v>431</v>
      </c>
      <c r="C359" s="10" t="str">
        <f>IF(RIGHT(B359, 1)="2", "yes", "no")</f>
        <v>no</v>
      </c>
      <c r="D359" s="10">
        <f>IF(C359="no", 0, 1)</f>
        <v>0</v>
      </c>
      <c r="E359" s="1" t="str">
        <f>LEFT(B359, 3)</f>
        <v>OLP</v>
      </c>
      <c r="F359" s="53">
        <f>DATE(MID(B359, 4, 2)+2000, MID(B359, 6, 2), MID(B359, 8, 2))</f>
        <v>42865</v>
      </c>
      <c r="G359" s="1" t="str">
        <f>LOOKUP(E359, '[3]Sites Ref'!A$1:A$23, '[3]Sites Ref'!B$1:B$23)</f>
        <v>Launiupoko</v>
      </c>
      <c r="H359" s="13">
        <f>IF(ISBLANK(E359), "", LOOKUP(E359, '[3]Sites Ref'!$A$1:$A$18, '[3]Sites Ref'!$C$1:$C$18))</f>
        <v>11</v>
      </c>
      <c r="I359" s="54">
        <f>MONTH(F359)</f>
        <v>5</v>
      </c>
      <c r="J359" s="55">
        <v>21</v>
      </c>
      <c r="K359" s="56">
        <v>68.726016550607284</v>
      </c>
      <c r="L359" s="56">
        <v>8.8201722837833163</v>
      </c>
      <c r="M359" s="56">
        <v>4.447496986798126</v>
      </c>
      <c r="N359" s="56">
        <v>103.50994456197337</v>
      </c>
      <c r="O359" s="56">
        <v>1.6404290859598638</v>
      </c>
      <c r="P359" s="56">
        <v>2.5671750415914256</v>
      </c>
    </row>
    <row r="360" spans="1:16" x14ac:dyDescent="0.25">
      <c r="A360" t="str">
        <f>LEFT(B360,9)</f>
        <v>OPM170511</v>
      </c>
      <c r="B360" s="2" t="s">
        <v>432</v>
      </c>
      <c r="C360" s="10" t="str">
        <f>IF(RIGHT(B360, 1)="2", "yes", "no")</f>
        <v>no</v>
      </c>
      <c r="D360" s="10">
        <f>IF(C360="no", 0, 1)</f>
        <v>0</v>
      </c>
      <c r="E360" s="1" t="str">
        <f>LEFT(B360, 3)</f>
        <v>OPM</v>
      </c>
      <c r="F360" s="53">
        <f>DATE(MID(B360, 4, 2)+2000, MID(B360, 6, 2), MID(B360, 8, 2))</f>
        <v>42866</v>
      </c>
      <c r="G360" s="1" t="str">
        <f>LOOKUP(E360, '[3]Sites Ref'!A$1:A$23, '[3]Sites Ref'!B$1:B$23)</f>
        <v>Peter Martin Hale</v>
      </c>
      <c r="H360" s="13">
        <f>IF(ISBLANK(E360), "", LOOKUP(E360, '[3]Sites Ref'!$A$1:$A$18, '[3]Sites Ref'!$C$1:$C$18))</f>
        <v>12</v>
      </c>
      <c r="I360" s="54">
        <f>MONTH(F360)</f>
        <v>5</v>
      </c>
      <c r="J360" s="55">
        <v>21</v>
      </c>
      <c r="K360" s="56">
        <v>76.90979616289593</v>
      </c>
      <c r="L360" s="56">
        <v>14.570185241266826</v>
      </c>
      <c r="M360" s="56">
        <v>5.2458745288442845</v>
      </c>
      <c r="N360" s="56">
        <v>220.95208751739227</v>
      </c>
      <c r="O360" s="56">
        <v>4.1524721315349566</v>
      </c>
      <c r="P360" s="56">
        <v>3.161603120476884</v>
      </c>
    </row>
    <row r="361" spans="1:16" x14ac:dyDescent="0.25">
      <c r="A361" t="str">
        <f>LEFT(B361,9)</f>
        <v>OCO170511</v>
      </c>
      <c r="B361" s="2" t="s">
        <v>433</v>
      </c>
      <c r="C361" s="10" t="str">
        <f>IF(RIGHT(B361, 1)="2", "yes", "no")</f>
        <v>no</v>
      </c>
      <c r="D361" s="10">
        <f>IF(C361="no", 0, 1)</f>
        <v>0</v>
      </c>
      <c r="E361" s="1" t="str">
        <f>LEFT(B361, 3)</f>
        <v>OCO</v>
      </c>
      <c r="F361" s="53">
        <f>DATE(MID(B361, 4, 2)+2000, MID(B361, 6, 2), MID(B361, 8, 2))</f>
        <v>42866</v>
      </c>
      <c r="G361" s="1" t="str">
        <f>LOOKUP(E361, '[3]Sites Ref'!A$1:A$23, '[3]Sites Ref'!B$1:B$23)</f>
        <v>Camp Olowalu</v>
      </c>
      <c r="H361" s="13">
        <f>IF(ISBLANK(E361), "", LOOKUP(E361, '[3]Sites Ref'!$A$1:$A$18, '[3]Sites Ref'!$C$1:$C$18))</f>
        <v>13</v>
      </c>
      <c r="I361" s="54">
        <f>MONTH(F361)</f>
        <v>5</v>
      </c>
      <c r="J361" s="55">
        <v>21</v>
      </c>
      <c r="K361" s="56">
        <v>64.662503234103355</v>
      </c>
      <c r="L361" s="56">
        <v>9.2549010860124135</v>
      </c>
      <c r="M361" s="56">
        <v>4.8596953404102941</v>
      </c>
      <c r="N361" s="56">
        <v>286.26760584069967</v>
      </c>
      <c r="O361" s="56">
        <v>5.2705703538699913</v>
      </c>
      <c r="P361" s="56">
        <v>1.8560163731967394</v>
      </c>
    </row>
    <row r="362" spans="1:16" x14ac:dyDescent="0.25">
      <c r="A362" t="str">
        <f>LEFT(B362,9)</f>
        <v>OMM170511</v>
      </c>
      <c r="B362" s="2" t="s">
        <v>434</v>
      </c>
      <c r="C362" s="10" t="str">
        <f>IF(RIGHT(B362, 1)="2", "yes", "no")</f>
        <v>no</v>
      </c>
      <c r="D362" s="10">
        <f>IF(C362="no", 0, 1)</f>
        <v>0</v>
      </c>
      <c r="E362" s="1" t="str">
        <f>LEFT(B362, 3)</f>
        <v>OMM</v>
      </c>
      <c r="F362" s="53">
        <f>DATE(MID(B362, 4, 2)+2000, MID(B362, 6, 2), MID(B362, 8, 2))</f>
        <v>42866</v>
      </c>
      <c r="G362" s="1" t="str">
        <f>LOOKUP(E362, '[3]Sites Ref'!A$1:A$23, '[3]Sites Ref'!B$1:B$23)</f>
        <v>Mile Marker 14</v>
      </c>
      <c r="H362" s="13">
        <f>IF(ISBLANK(E362), "", LOOKUP(E362, '[3]Sites Ref'!$A$1:$A$18, '[3]Sites Ref'!$C$1:$C$18))</f>
        <v>14</v>
      </c>
      <c r="I362" s="54">
        <f>MONTH(F362)</f>
        <v>5</v>
      </c>
      <c r="J362" s="55">
        <v>21</v>
      </c>
      <c r="K362" s="56">
        <v>60.933832495356036</v>
      </c>
      <c r="L362" s="56">
        <v>8.6926518351294497</v>
      </c>
      <c r="M362" s="56">
        <v>5.3499511895569913</v>
      </c>
      <c r="N362" s="56">
        <v>355.93812735539188</v>
      </c>
      <c r="O362" s="56">
        <v>3.8925633342377779</v>
      </c>
      <c r="P362" s="56">
        <v>2.595010797551319</v>
      </c>
    </row>
    <row r="363" spans="1:16" x14ac:dyDescent="0.25">
      <c r="A363" t="str">
        <f>LEFT(B363,9)</f>
        <v>OUB170511</v>
      </c>
      <c r="B363" s="2" t="s">
        <v>435</v>
      </c>
      <c r="C363" s="10" t="str">
        <f>IF(RIGHT(B363, 1)="2", "yes", "no")</f>
        <v>no</v>
      </c>
      <c r="D363" s="10">
        <f>IF(C363="no", 0, 1)</f>
        <v>0</v>
      </c>
      <c r="E363" s="1" t="str">
        <f>LEFT(B363, 3)</f>
        <v>OUB</v>
      </c>
      <c r="F363" s="53">
        <f>DATE(MID(B363, 4, 2)+2000, MID(B363, 6, 2), MID(B363, 8, 2))</f>
        <v>42866</v>
      </c>
      <c r="G363" s="1" t="str">
        <f>LOOKUP(E363, '[3]Sites Ref'!A$1:A$23, '[3]Sites Ref'!B$1:B$23)</f>
        <v>Ukumehame Beach</v>
      </c>
      <c r="H363" s="13">
        <f>IF(ISBLANK(E363), "", LOOKUP(E363, '[3]Sites Ref'!$A$1:$A$18, '[3]Sites Ref'!$C$1:$C$18))</f>
        <v>15</v>
      </c>
      <c r="I363" s="54">
        <f>MONTH(F363)</f>
        <v>5</v>
      </c>
      <c r="J363" s="55">
        <v>21</v>
      </c>
      <c r="K363" s="56">
        <v>67.653385242200528</v>
      </c>
      <c r="L363" s="56">
        <v>11.573454697900925</v>
      </c>
      <c r="M363" s="56">
        <v>4.9829440175700785</v>
      </c>
      <c r="N363" s="56">
        <v>102.26157384409282</v>
      </c>
      <c r="O363" s="56">
        <v>6.2292905401265664</v>
      </c>
      <c r="P363" s="56">
        <v>1.9960930806078139</v>
      </c>
    </row>
    <row r="364" spans="1:16" x14ac:dyDescent="0.25">
      <c r="A364" t="str">
        <f>LEFT(B364,9)</f>
        <v>OPB170511</v>
      </c>
      <c r="B364" s="2" t="s">
        <v>436</v>
      </c>
      <c r="C364" s="10" t="str">
        <f>IF(RIGHT(B364, 1)="2", "yes", "no")</f>
        <v>no</v>
      </c>
      <c r="D364" s="10">
        <f>IF(C364="no", 0, 1)</f>
        <v>0</v>
      </c>
      <c r="E364" s="1" t="str">
        <f>LEFT(B364, 3)</f>
        <v>OPB</v>
      </c>
      <c r="F364" s="53">
        <f>DATE(MID(B364, 4, 2)+2000, MID(B364, 6, 2), MID(B364, 8, 2))</f>
        <v>42866</v>
      </c>
      <c r="G364" s="1" t="str">
        <f>LOOKUP(E364, '[3]Sites Ref'!A$1:A$23, '[3]Sites Ref'!B$1:B$23)</f>
        <v>Papalaua</v>
      </c>
      <c r="H364" s="13">
        <f>IF(ISBLANK(E364), "", LOOKUP(E364, '[3]Sites Ref'!$A$1:$A$18, '[3]Sites Ref'!$C$1:$C$18))</f>
        <v>16</v>
      </c>
      <c r="I364" s="54">
        <f>MONTH(F364)</f>
        <v>5</v>
      </c>
      <c r="J364" s="55">
        <v>21</v>
      </c>
      <c r="K364" s="56">
        <v>71.807885682305283</v>
      </c>
      <c r="L364" s="56">
        <v>9.2186470794737296</v>
      </c>
      <c r="M364" s="56">
        <v>4.7396785174515763</v>
      </c>
      <c r="N364" s="56">
        <v>155.91292607056218</v>
      </c>
      <c r="O364" s="56">
        <v>1.8169709105390797</v>
      </c>
      <c r="P364" s="56">
        <v>1.5570064785307913</v>
      </c>
    </row>
    <row r="365" spans="1:16" x14ac:dyDescent="0.25">
      <c r="A365" t="str">
        <f>LEFT(B365,9)</f>
        <v>OPB170511</v>
      </c>
      <c r="B365" s="2" t="s">
        <v>437</v>
      </c>
      <c r="C365" s="10" t="str">
        <f>IF(RIGHT(B365, 1)="2", "yes", "no")</f>
        <v>yes</v>
      </c>
      <c r="D365" s="10">
        <f>IF(C365="no", 0, 1)</f>
        <v>1</v>
      </c>
      <c r="E365" s="1" t="str">
        <f>LEFT(B365, 3)</f>
        <v>OPB</v>
      </c>
      <c r="F365" s="53">
        <f>DATE(MID(B365, 4, 2)+2000, MID(B365, 6, 2), MID(B365, 8, 2))</f>
        <v>42866</v>
      </c>
      <c r="G365" s="1" t="str">
        <f>LOOKUP(E365, '[3]Sites Ref'!A$1:A$23, '[3]Sites Ref'!B$1:B$23)</f>
        <v>Papalaua</v>
      </c>
      <c r="H365" s="13">
        <f>IF(ISBLANK(E365), "", LOOKUP(E365, '[3]Sites Ref'!$A$1:$A$18, '[3]Sites Ref'!$C$1:$C$18))</f>
        <v>16</v>
      </c>
      <c r="I365" s="54">
        <f>MONTH(F365)</f>
        <v>5</v>
      </c>
      <c r="J365" s="55">
        <v>21</v>
      </c>
      <c r="K365" s="56">
        <v>72.142545903310307</v>
      </c>
      <c r="L365" s="56">
        <v>9.8171503368953772</v>
      </c>
      <c r="M365" s="56">
        <v>4.6515420189848804</v>
      </c>
      <c r="N365" s="56">
        <v>155.76998285859113</v>
      </c>
      <c r="O365" s="56">
        <v>1.7961291673595889</v>
      </c>
      <c r="P365" s="56">
        <v>1.5750321048737252</v>
      </c>
    </row>
    <row r="366" spans="1:16" x14ac:dyDescent="0.25">
      <c r="A366" t="str">
        <f>LEFT(B366,9)</f>
        <v>OPP170511</v>
      </c>
      <c r="B366" s="2" t="s">
        <v>438</v>
      </c>
      <c r="C366" s="10" t="str">
        <f>IF(RIGHT(B366, 1)="2", "yes", "no")</f>
        <v>no</v>
      </c>
      <c r="D366" s="10">
        <f>IF(C366="no", 0, 1)</f>
        <v>0</v>
      </c>
      <c r="E366" s="1" t="str">
        <f>LEFT(B366, 3)</f>
        <v>OPP</v>
      </c>
      <c r="F366" s="53">
        <f>DATE(MID(B366, 4, 2)+2000, MID(B366, 6, 2), MID(B366, 8, 2))</f>
        <v>42866</v>
      </c>
      <c r="G366" s="1" t="str">
        <f>LOOKUP(E366, '[3]Sites Ref'!A$1:A$23, '[3]Sites Ref'!B$1:B$23)</f>
        <v>Papalaua Pali</v>
      </c>
      <c r="H366" s="13">
        <f>IF(ISBLANK(E366), "", LOOKUP(E366, '[3]Sites Ref'!$A$1:$A$18, '[3]Sites Ref'!$C$1:$C$18))</f>
        <v>17</v>
      </c>
      <c r="I366" s="54">
        <f>MONTH(F366)</f>
        <v>5</v>
      </c>
      <c r="J366" s="55">
        <v>21</v>
      </c>
      <c r="K366" s="56">
        <v>67.965526628244817</v>
      </c>
      <c r="L366" s="56">
        <v>9.753390112568443</v>
      </c>
      <c r="M366" s="56">
        <v>5.0459377858961894</v>
      </c>
      <c r="N366" s="56">
        <v>79.390659928724006</v>
      </c>
      <c r="O366" s="56">
        <v>1.6293952219236627</v>
      </c>
      <c r="P366" s="56">
        <v>2.5824398109887863</v>
      </c>
    </row>
    <row r="367" spans="1:16" x14ac:dyDescent="0.25">
      <c r="A367" t="str">
        <f>LEFT(B367,9)</f>
        <v>RNS170509</v>
      </c>
      <c r="B367" s="2" t="s">
        <v>439</v>
      </c>
      <c r="C367" s="10" t="str">
        <f>IF(RIGHT(B367, 1)="2", "yes", "no")</f>
        <v>no</v>
      </c>
      <c r="D367" s="10">
        <f>IF(C367="no", 0, 1)</f>
        <v>0</v>
      </c>
      <c r="E367" s="1" t="str">
        <f>LEFT(B367, 3)</f>
        <v>RNS</v>
      </c>
      <c r="F367" s="53">
        <f>DATE(MID(B367, 4, 2)+2000, MID(B367, 6, 2), MID(B367, 8, 2))</f>
        <v>42864</v>
      </c>
      <c r="G367" s="1" t="str">
        <f>LOOKUP(E367, '[3]Sites Ref'!A$1:A$23, '[3]Sites Ref'!B$1:B$23)</f>
        <v>Napili South</v>
      </c>
      <c r="H367" s="13">
        <f>IF(ISBLANK(E367), "", LOOKUP(E367, '[3]Sites Ref'!$A$1:$A$18, '[3]Sites Ref'!$C$1:$C$18))</f>
        <v>18</v>
      </c>
      <c r="I367" s="54">
        <f>MONTH(F367)</f>
        <v>5</v>
      </c>
      <c r="J367" s="55">
        <v>21</v>
      </c>
      <c r="K367" s="56">
        <v>137.53900392855439</v>
      </c>
      <c r="L367" s="56">
        <v>17.932087978505169</v>
      </c>
      <c r="M367" s="56">
        <v>13.543249361190203</v>
      </c>
      <c r="N367" s="56">
        <v>1088.8460933208503</v>
      </c>
      <c r="O367" s="56">
        <v>56.568230243061322</v>
      </c>
      <c r="P367" s="56">
        <v>5.101126761553302</v>
      </c>
    </row>
    <row r="368" spans="1:16" x14ac:dyDescent="0.25">
      <c r="A368" t="str">
        <f>LEFT(B368,9)</f>
        <v>RPO170530</v>
      </c>
      <c r="B368" s="2" t="s">
        <v>440</v>
      </c>
      <c r="C368" s="10" t="str">
        <f>IF(RIGHT(B368, 1)="2", "yes", "no")</f>
        <v>no</v>
      </c>
      <c r="D368" s="10">
        <f>IF(C368="no", 0, 1)</f>
        <v>0</v>
      </c>
      <c r="E368" s="1" t="str">
        <f>LEFT(B368, 3)</f>
        <v>RPO</v>
      </c>
      <c r="F368" s="53">
        <f>DATE(MID(B368, 4, 2)+2000, MID(B368, 6, 2), MID(B368, 8, 2))</f>
        <v>42885</v>
      </c>
      <c r="G368" s="1" t="str">
        <f>LOOKUP(E368, '[3]Sites Ref'!A$1:A$23, '[3]Sites Ref'!B$1:B$23)</f>
        <v>Pohaku</v>
      </c>
      <c r="H368" s="13">
        <f>IF(ISBLANK(E368), "", LOOKUP(E368, '[3]Sites Ref'!$A$1:$A$18, '[3]Sites Ref'!$C$1:$C$18))</f>
        <v>1</v>
      </c>
      <c r="I368" s="54">
        <f>MONTH(F368)</f>
        <v>5</v>
      </c>
      <c r="J368" s="55">
        <v>22</v>
      </c>
      <c r="K368" s="56">
        <v>221.50061121861035</v>
      </c>
      <c r="L368" s="56">
        <v>14.04271429456219</v>
      </c>
      <c r="M368" s="56">
        <v>12.269213571416927</v>
      </c>
      <c r="N368" s="56">
        <v>1133.7337604265524</v>
      </c>
      <c r="O368" s="56">
        <v>151.18472238512152</v>
      </c>
      <c r="P368" s="56">
        <v>6.190768870040233</v>
      </c>
    </row>
    <row r="369" spans="1:16" x14ac:dyDescent="0.25">
      <c r="A369" t="str">
        <f>LEFT(B369,9)</f>
        <v>RKS170530</v>
      </c>
      <c r="B369" s="2" t="s">
        <v>441</v>
      </c>
      <c r="C369" s="10" t="str">
        <f>IF(RIGHT(B369, 1)="2", "yes", "no")</f>
        <v>no</v>
      </c>
      <c r="D369" s="10">
        <f>IF(C369="no", 0, 1)</f>
        <v>0</v>
      </c>
      <c r="E369" s="1" t="str">
        <f>LEFT(B369, 3)</f>
        <v>RKS</v>
      </c>
      <c r="F369" s="53">
        <f>DATE(MID(B369, 4, 2)+2000, MID(B369, 6, 2), MID(B369, 8, 2))</f>
        <v>42885</v>
      </c>
      <c r="G369" s="1" t="str">
        <f>LOOKUP(E369, '[3]Sites Ref'!A$1:A$23, '[3]Sites Ref'!B$1:B$23)</f>
        <v>Kaanapali Shores</v>
      </c>
      <c r="H369" s="13">
        <f>IF(ISBLANK(E369), "", LOOKUP(E369, '[3]Sites Ref'!$A$1:$A$18, '[3]Sites Ref'!$C$1:$C$18))</f>
        <v>2</v>
      </c>
      <c r="I369" s="54">
        <f>MONTH(F369)</f>
        <v>5</v>
      </c>
      <c r="J369" s="55">
        <v>22</v>
      </c>
      <c r="K369" s="56">
        <v>72.950102662064637</v>
      </c>
      <c r="L369" s="56">
        <v>8.7564120594563839</v>
      </c>
      <c r="M369" s="56">
        <v>5.7024368569215733</v>
      </c>
      <c r="N369" s="56">
        <v>146.12634920409491</v>
      </c>
      <c r="O369" s="56">
        <v>7.6370632396669453</v>
      </c>
      <c r="P369" s="56">
        <v>3.3875935016769647</v>
      </c>
    </row>
    <row r="370" spans="1:16" x14ac:dyDescent="0.25">
      <c r="A370" t="str">
        <f>LEFT(B370,9)</f>
        <v>RAB170530</v>
      </c>
      <c r="B370" s="2" t="s">
        <v>442</v>
      </c>
      <c r="C370" s="10" t="str">
        <f>IF(RIGHT(B370, 1)="2", "yes", "no")</f>
        <v>no</v>
      </c>
      <c r="D370" s="10">
        <f>IF(C370="no", 0, 1)</f>
        <v>0</v>
      </c>
      <c r="E370" s="1" t="str">
        <f>LEFT(B370, 3)</f>
        <v>RAB</v>
      </c>
      <c r="F370" s="53">
        <f>DATE(MID(B370, 4, 2)+2000, MID(B370, 6, 2), MID(B370, 8, 2))</f>
        <v>42885</v>
      </c>
      <c r="G370" s="1" t="str">
        <f>LOOKUP(E370, '[3]Sites Ref'!A$1:A$23, '[3]Sites Ref'!B$1:B$23)</f>
        <v>Airport Beach</v>
      </c>
      <c r="H370" s="13">
        <f>IF(ISBLANK(E370), "", LOOKUP(E370, '[3]Sites Ref'!$A$1:$A$18, '[3]Sites Ref'!$C$1:$C$18))</f>
        <v>3</v>
      </c>
      <c r="I370" s="54">
        <f>MONTH(F370)</f>
        <v>5</v>
      </c>
      <c r="J370" s="55">
        <v>22</v>
      </c>
      <c r="K370" s="56">
        <v>86.465849900334248</v>
      </c>
      <c r="L370" s="56">
        <v>10.506920036432209</v>
      </c>
      <c r="M370" s="56">
        <v>6.2446843573292048</v>
      </c>
      <c r="N370" s="56">
        <v>427.42681372680801</v>
      </c>
      <c r="O370" s="56">
        <v>24.057382460609222</v>
      </c>
      <c r="P370" s="56">
        <v>2.8226950434136442</v>
      </c>
    </row>
    <row r="371" spans="1:16" x14ac:dyDescent="0.25">
      <c r="A371" t="str">
        <f>LEFT(B371,9)</f>
        <v>RCB170530</v>
      </c>
      <c r="B371" s="2" t="s">
        <v>443</v>
      </c>
      <c r="C371" s="10" t="str">
        <f>IF(RIGHT(B371, 1)="2", "yes", "no")</f>
        <v>no</v>
      </c>
      <c r="D371" s="10">
        <f>IF(C371="no", 0, 1)</f>
        <v>0</v>
      </c>
      <c r="E371" s="1" t="str">
        <f>LEFT(B371, 3)</f>
        <v>RCB</v>
      </c>
      <c r="F371" s="53">
        <f>DATE(MID(B371, 4, 2)+2000, MID(B371, 6, 2), MID(B371, 8, 2))</f>
        <v>42885</v>
      </c>
      <c r="G371" s="1" t="str">
        <f>LOOKUP(E371, '[3]Sites Ref'!A$1:A$23, '[3]Sites Ref'!B$1:B$23)</f>
        <v>Canoe Beach</v>
      </c>
      <c r="H371" s="13">
        <f>IF(ISBLANK(E371), "", LOOKUP(E371, '[3]Sites Ref'!$A$1:$A$18, '[3]Sites Ref'!$C$1:$C$18))</f>
        <v>4</v>
      </c>
      <c r="I371" s="54">
        <f>MONTH(F371)</f>
        <v>5</v>
      </c>
      <c r="J371" s="55">
        <v>22</v>
      </c>
      <c r="K371" s="56">
        <v>144.84125626017578</v>
      </c>
      <c r="L371" s="56">
        <v>13.367382342393803</v>
      </c>
      <c r="M371" s="56">
        <v>8.1917250144301335</v>
      </c>
      <c r="N371" s="56">
        <v>657.54520914478064</v>
      </c>
      <c r="O371" s="56">
        <v>63.528207645388704</v>
      </c>
      <c r="P371" s="56">
        <v>5.3041786653902534</v>
      </c>
    </row>
    <row r="372" spans="1:16" x14ac:dyDescent="0.25">
      <c r="A372" t="str">
        <f>LEFT(B372,9)</f>
        <v>RWA170530</v>
      </c>
      <c r="B372" s="2" t="s">
        <v>444</v>
      </c>
      <c r="C372" s="10" t="str">
        <f>IF(RIGHT(B372, 1)="2", "yes", "no")</f>
        <v>no</v>
      </c>
      <c r="D372" s="10">
        <f>IF(C372="no", 0, 1)</f>
        <v>0</v>
      </c>
      <c r="E372" s="1" t="str">
        <f>LEFT(B372, 3)</f>
        <v>RWA</v>
      </c>
      <c r="F372" s="53">
        <f>DATE(MID(B372, 4, 2)+2000, MID(B372, 6, 2), MID(B372, 8, 2))</f>
        <v>42885</v>
      </c>
      <c r="G372" s="1" t="str">
        <f>LOOKUP(E372, '[3]Sites Ref'!A$1:A$23, '[3]Sites Ref'!B$1:B$23)</f>
        <v>Wahikuli</v>
      </c>
      <c r="H372" s="13">
        <f>IF(ISBLANK(E372), "", LOOKUP(E372, '[3]Sites Ref'!$A$1:$A$18, '[3]Sites Ref'!$C$1:$C$18))</f>
        <v>5</v>
      </c>
      <c r="I372" s="54">
        <f>MONTH(F372)</f>
        <v>5</v>
      </c>
      <c r="J372" s="55">
        <v>22</v>
      </c>
      <c r="K372" s="56">
        <v>91.946944111098162</v>
      </c>
      <c r="L372" s="56">
        <v>15.194719014116368</v>
      </c>
      <c r="M372" s="56">
        <v>12.597485955242135</v>
      </c>
      <c r="N372" s="56">
        <v>1009.8109160960862</v>
      </c>
      <c r="O372" s="56">
        <v>34.855534914217344</v>
      </c>
      <c r="P372" s="56">
        <v>2.9283107071369749</v>
      </c>
    </row>
    <row r="373" spans="1:16" x14ac:dyDescent="0.25">
      <c r="A373" t="str">
        <f>LEFT(B373,9)</f>
        <v>RWA170530</v>
      </c>
      <c r="B373" s="2" t="s">
        <v>445</v>
      </c>
      <c r="C373" s="10" t="str">
        <f>IF(RIGHT(B373, 1)="2", "yes", "no")</f>
        <v>yes</v>
      </c>
      <c r="D373" s="10">
        <f>IF(C373="no", 0, 1)</f>
        <v>1</v>
      </c>
      <c r="E373" s="1" t="str">
        <f>LEFT(B373, 3)</f>
        <v>RWA</v>
      </c>
      <c r="F373" s="53">
        <f>DATE(MID(B373, 4, 2)+2000, MID(B373, 6, 2), MID(B373, 8, 2))</f>
        <v>42885</v>
      </c>
      <c r="G373" s="1" t="str">
        <f>LOOKUP(E373, '[3]Sites Ref'!A$1:A$23, '[3]Sites Ref'!B$1:B$23)</f>
        <v>Wahikuli</v>
      </c>
      <c r="H373" s="13">
        <f>IF(ISBLANK(E373), "", LOOKUP(E373, '[3]Sites Ref'!$A$1:$A$18, '[3]Sites Ref'!$C$1:$C$18))</f>
        <v>5</v>
      </c>
      <c r="I373" s="54">
        <f>MONTH(F373)</f>
        <v>5</v>
      </c>
      <c r="J373" s="55">
        <v>22</v>
      </c>
      <c r="K373" s="56">
        <v>90.981073582996402</v>
      </c>
      <c r="L373" s="56">
        <v>15.103452572001183</v>
      </c>
      <c r="M373" s="56">
        <v>12.617421525110071</v>
      </c>
      <c r="N373" s="56">
        <v>1009.0726682488569</v>
      </c>
      <c r="O373" s="56">
        <v>35.372394563956568</v>
      </c>
      <c r="P373" s="56">
        <v>3.090125531373638</v>
      </c>
    </row>
    <row r="374" spans="1:16" x14ac:dyDescent="0.25">
      <c r="A374" t="str">
        <f>LEFT(B374,9)</f>
        <v>PFF170531</v>
      </c>
      <c r="B374" s="2" t="s">
        <v>446</v>
      </c>
      <c r="C374" s="10" t="str">
        <f>IF(RIGHT(B374, 1)="2", "yes", "no")</f>
        <v>no</v>
      </c>
      <c r="D374" s="10">
        <f>IF(C374="no", 0, 1)</f>
        <v>0</v>
      </c>
      <c r="E374" s="1" t="str">
        <f>LEFT(B374, 3)</f>
        <v>PFF</v>
      </c>
      <c r="F374" s="53">
        <f>DATE(MID(B374, 4, 2)+2000, MID(B374, 6, 2), MID(B374, 8, 2))</f>
        <v>42886</v>
      </c>
      <c r="G374" s="1" t="str">
        <f>LOOKUP(E374, '[3]Sites Ref'!A$1:A$23, '[3]Sites Ref'!B$1:B$23)</f>
        <v>505 Front Street</v>
      </c>
      <c r="H374" s="13">
        <f>IF(ISBLANK(E374), "", LOOKUP(E374, '[3]Sites Ref'!$A$1:$A$18, '[3]Sites Ref'!$C$1:$C$18))</f>
        <v>6</v>
      </c>
      <c r="I374" s="54">
        <f>MONTH(F374)</f>
        <v>5</v>
      </c>
      <c r="J374" s="55">
        <v>22</v>
      </c>
      <c r="K374" s="56">
        <v>70.513411525722901</v>
      </c>
      <c r="L374" s="56">
        <v>12.118314796694724</v>
      </c>
      <c r="M374" s="56">
        <v>11.891766781917497</v>
      </c>
      <c r="N374" s="56">
        <v>1061.0116750197437</v>
      </c>
      <c r="O374" s="56">
        <v>7.0468689660873762</v>
      </c>
      <c r="P374" s="56">
        <v>4.599751256886937</v>
      </c>
    </row>
    <row r="375" spans="1:16" x14ac:dyDescent="0.25">
      <c r="A375" t="str">
        <f>LEFT(B375,9)</f>
        <v>PLH170531</v>
      </c>
      <c r="B375" s="2" t="s">
        <v>447</v>
      </c>
      <c r="C375" s="10" t="str">
        <f>IF(RIGHT(B375, 1)="2", "yes", "no")</f>
        <v>no</v>
      </c>
      <c r="D375" s="10">
        <f>IF(C375="no", 0, 1)</f>
        <v>0</v>
      </c>
      <c r="E375" s="1" t="str">
        <f>LEFT(B375, 3)</f>
        <v>PLH</v>
      </c>
      <c r="F375" s="53">
        <f>DATE(MID(B375, 4, 2)+2000, MID(B375, 6, 2), MID(B375, 8, 2))</f>
        <v>42886</v>
      </c>
      <c r="G375" s="1" t="str">
        <f>LOOKUP(E375, '[3]Sites Ref'!A$1:A$23, '[3]Sites Ref'!B$1:B$23)</f>
        <v>Lindsey Hale</v>
      </c>
      <c r="H375" s="13">
        <f>IF(ISBLANK(E375), "", LOOKUP(E375, '[3]Sites Ref'!$A$1:$A$18, '[3]Sites Ref'!$C$1:$C$18))</f>
        <v>7</v>
      </c>
      <c r="I375" s="54">
        <f>MONTH(F375)</f>
        <v>5</v>
      </c>
      <c r="J375" s="55">
        <v>22</v>
      </c>
      <c r="K375" s="56">
        <v>70.110218028342615</v>
      </c>
      <c r="L375" s="56">
        <v>11.37058125686068</v>
      </c>
      <c r="M375" s="56">
        <v>9.1845163938529275</v>
      </c>
      <c r="N375" s="56">
        <v>331.09014211812257</v>
      </c>
      <c r="O375" s="56">
        <v>9.6267525181937721</v>
      </c>
      <c r="P375" s="56">
        <v>5.9107420185169062</v>
      </c>
    </row>
    <row r="376" spans="1:16" x14ac:dyDescent="0.25">
      <c r="A376" t="str">
        <f>LEFT(B376,9)</f>
        <v>PLT170531</v>
      </c>
      <c r="B376" s="2" t="s">
        <v>448</v>
      </c>
      <c r="C376" s="10" t="str">
        <f>IF(RIGHT(B376, 1)="2", "yes", "no")</f>
        <v>no</v>
      </c>
      <c r="D376" s="10">
        <f>IF(C376="no", 0, 1)</f>
        <v>0</v>
      </c>
      <c r="E376" s="1" t="str">
        <f>LEFT(B376, 3)</f>
        <v>PLT</v>
      </c>
      <c r="F376" s="53">
        <f>DATE(MID(B376, 4, 2)+2000, MID(B376, 6, 2), MID(B376, 8, 2))</f>
        <v>42886</v>
      </c>
      <c r="G376" s="1" t="str">
        <f>LOOKUP(E376, '[3]Sites Ref'!A$1:A$23, '[3]Sites Ref'!B$1:B$23)</f>
        <v>Lahaina Town</v>
      </c>
      <c r="H376" s="13">
        <f>IF(ISBLANK(E376), "", LOOKUP(E376, '[3]Sites Ref'!$A$1:$A$18, '[3]Sites Ref'!$C$1:$C$18))</f>
        <v>8</v>
      </c>
      <c r="I376" s="54">
        <f>MONTH(F376)</f>
        <v>5</v>
      </c>
      <c r="J376" s="55">
        <v>22</v>
      </c>
      <c r="K376" s="56">
        <v>112.13583590021251</v>
      </c>
      <c r="L376" s="56">
        <v>13.805062549343617</v>
      </c>
      <c r="M376" s="56">
        <v>9.8716290353008329</v>
      </c>
      <c r="N376" s="56">
        <v>530.06195431058848</v>
      </c>
      <c r="O376" s="56">
        <v>27.142604028076668</v>
      </c>
      <c r="P376" s="56">
        <v>5.7314860755002446</v>
      </c>
    </row>
    <row r="377" spans="1:16" x14ac:dyDescent="0.25">
      <c r="A377" t="str">
        <f>LEFT(B377,9)</f>
        <v>PPU170531</v>
      </c>
      <c r="B377" s="2" t="s">
        <v>449</v>
      </c>
      <c r="C377" s="10" t="str">
        <f>IF(RIGHT(B377, 1)="2", "yes", "no")</f>
        <v>no</v>
      </c>
      <c r="D377" s="10">
        <f>IF(C377="no", 0, 1)</f>
        <v>0</v>
      </c>
      <c r="E377" s="1" t="str">
        <f>LEFT(B377, 3)</f>
        <v>PPU</v>
      </c>
      <c r="F377" s="53">
        <f>DATE(MID(B377, 4, 2)+2000, MID(B377, 6, 2), MID(B377, 8, 2))</f>
        <v>42886</v>
      </c>
      <c r="G377" s="1" t="str">
        <f>LOOKUP(E377, '[3]Sites Ref'!A$1:A$23, '[3]Sites Ref'!B$1:B$23)</f>
        <v>Puamana</v>
      </c>
      <c r="H377" s="13">
        <f>IF(ISBLANK(E377), "", LOOKUP(E377, '[3]Sites Ref'!$A$1:$A$18, '[3]Sites Ref'!$C$1:$C$18))</f>
        <v>9</v>
      </c>
      <c r="I377" s="54">
        <f>MONTH(F377)</f>
        <v>5</v>
      </c>
      <c r="J377" s="55">
        <v>22</v>
      </c>
      <c r="K377" s="56">
        <v>63.057253516197591</v>
      </c>
      <c r="L377" s="56">
        <v>10.431567044045833</v>
      </c>
      <c r="M377" s="56">
        <v>4.1368301032936596</v>
      </c>
      <c r="N377" s="56">
        <v>132.33326284320444</v>
      </c>
      <c r="O377" s="56">
        <v>4.1300934037402834</v>
      </c>
      <c r="P377" s="56">
        <v>1.8421165875603334</v>
      </c>
    </row>
    <row r="378" spans="1:16" x14ac:dyDescent="0.25">
      <c r="A378" t="str">
        <f>LEFT(B378,9)</f>
        <v>OSF170531</v>
      </c>
      <c r="B378" s="2" t="s">
        <v>450</v>
      </c>
      <c r="C378" s="10" t="str">
        <f>IF(RIGHT(B378, 1)="2", "yes", "no")</f>
        <v>no</v>
      </c>
      <c r="D378" s="10">
        <f>IF(C378="no", 0, 1)</f>
        <v>0</v>
      </c>
      <c r="E378" s="1" t="str">
        <f>LEFT(B378, 3)</f>
        <v>OSF</v>
      </c>
      <c r="F378" s="53">
        <f>DATE(MID(B378, 4, 2)+2000, MID(B378, 6, 2), MID(B378, 8, 2))</f>
        <v>42886</v>
      </c>
      <c r="G378" s="1" t="str">
        <f>LOOKUP(E378, '[3]Sites Ref'!A$1:A$23, '[3]Sites Ref'!B$1:B$23)</f>
        <v>Olowalu shore front</v>
      </c>
      <c r="H378" s="13">
        <f>IF(ISBLANK(E378), "", LOOKUP(E378, '[3]Sites Ref'!$A$1:$A$18, '[3]Sites Ref'!$C$1:$C$18))</f>
        <v>10</v>
      </c>
      <c r="I378" s="54">
        <f>MONTH(F378)</f>
        <v>5</v>
      </c>
      <c r="J378" s="55">
        <v>22</v>
      </c>
      <c r="K378" s="56">
        <v>66.908043585380327</v>
      </c>
      <c r="L378" s="56">
        <v>6.4088765274192658</v>
      </c>
      <c r="M378" s="56">
        <v>4.2285337246861259</v>
      </c>
      <c r="N378" s="56">
        <v>70.32978858540757</v>
      </c>
      <c r="O378" s="56">
        <v>8.7262629720240881</v>
      </c>
      <c r="P378" s="56">
        <v>3.1918653909236356</v>
      </c>
    </row>
    <row r="379" spans="1:16" x14ac:dyDescent="0.25">
      <c r="A379" t="str">
        <f>LEFT(B379,9)</f>
        <v>OLP170531</v>
      </c>
      <c r="B379" s="2" t="s">
        <v>451</v>
      </c>
      <c r="C379" s="10" t="str">
        <f>IF(RIGHT(B379, 1)="2", "yes", "no")</f>
        <v>no</v>
      </c>
      <c r="D379" s="10">
        <f>IF(C379="no", 0, 1)</f>
        <v>0</v>
      </c>
      <c r="E379" s="1" t="str">
        <f>LEFT(B379, 3)</f>
        <v>OLP</v>
      </c>
      <c r="F379" s="53">
        <f>DATE(MID(B379, 4, 2)+2000, MID(B379, 6, 2), MID(B379, 8, 2))</f>
        <v>42886</v>
      </c>
      <c r="G379" s="1" t="str">
        <f>LOOKUP(E379, '[3]Sites Ref'!A$1:A$23, '[3]Sites Ref'!B$1:B$23)</f>
        <v>Launiupoko</v>
      </c>
      <c r="H379" s="13">
        <f>IF(ISBLANK(E379), "", LOOKUP(E379, '[3]Sites Ref'!$A$1:$A$18, '[3]Sites Ref'!$C$1:$C$18))</f>
        <v>11</v>
      </c>
      <c r="I379" s="54">
        <f>MONTH(F379)</f>
        <v>5</v>
      </c>
      <c r="J379" s="55">
        <v>22</v>
      </c>
      <c r="K379" s="56">
        <v>98.088340716122516</v>
      </c>
      <c r="L379" s="56">
        <v>8.4839820100594832</v>
      </c>
      <c r="M379" s="56">
        <v>4.653825881868582</v>
      </c>
      <c r="N379" s="56">
        <v>69.647610194929925</v>
      </c>
      <c r="O379" s="56">
        <v>6.9759443323524923</v>
      </c>
      <c r="P379" s="56">
        <v>7.2352980947535421</v>
      </c>
    </row>
    <row r="380" spans="1:16" x14ac:dyDescent="0.25">
      <c r="A380" t="str">
        <f>LEFT(B380,9)</f>
        <v>OPM170601</v>
      </c>
      <c r="B380" s="2" t="s">
        <v>452</v>
      </c>
      <c r="C380" s="10" t="str">
        <f>IF(RIGHT(B380, 1)="2", "yes", "no")</f>
        <v>no</v>
      </c>
      <c r="D380" s="10">
        <f>IF(C380="no", 0, 1)</f>
        <v>0</v>
      </c>
      <c r="E380" s="1" t="str">
        <f>LEFT(B380, 3)</f>
        <v>OPM</v>
      </c>
      <c r="F380" s="53">
        <f>DATE(MID(B380, 4, 2)+2000, MID(B380, 6, 2), MID(B380, 8, 2))</f>
        <v>42887</v>
      </c>
      <c r="G380" s="1" t="str">
        <f>LOOKUP(E380, '[3]Sites Ref'!A$1:A$23, '[3]Sites Ref'!B$1:B$23)</f>
        <v>Peter Martin Hale</v>
      </c>
      <c r="H380" s="13">
        <f>IF(ISBLANK(E380), "", LOOKUP(E380, '[3]Sites Ref'!$A$1:$A$18, '[3]Sites Ref'!$C$1:$C$18))</f>
        <v>12</v>
      </c>
      <c r="I380" s="54">
        <f>MONTH(F380)</f>
        <v>6</v>
      </c>
      <c r="J380" s="55">
        <v>22</v>
      </c>
      <c r="K380" s="56">
        <v>81.282768274590566</v>
      </c>
      <c r="L380" s="56">
        <v>7.2493522117288505</v>
      </c>
      <c r="M380" s="56">
        <v>4.4225732714006218</v>
      </c>
      <c r="N380" s="56">
        <v>211.98927106829271</v>
      </c>
      <c r="O380" s="56">
        <v>11.558182276152658</v>
      </c>
      <c r="P380" s="56">
        <v>2.8120365819369777</v>
      </c>
    </row>
    <row r="381" spans="1:16" x14ac:dyDescent="0.25">
      <c r="A381" t="str">
        <f>LEFT(B381,9)</f>
        <v>OCO170601</v>
      </c>
      <c r="B381" s="2" t="s">
        <v>453</v>
      </c>
      <c r="C381" s="10" t="str">
        <f>IF(RIGHT(B381, 1)="2", "yes", "no")</f>
        <v>no</v>
      </c>
      <c r="D381" s="10">
        <f>IF(C381="no", 0, 1)</f>
        <v>0</v>
      </c>
      <c r="E381" s="1" t="str">
        <f>LEFT(B381, 3)</f>
        <v>OCO</v>
      </c>
      <c r="F381" s="53">
        <f>DATE(MID(B381, 4, 2)+2000, MID(B381, 6, 2), MID(B381, 8, 2))</f>
        <v>42887</v>
      </c>
      <c r="G381" s="1" t="str">
        <f>LOOKUP(E381, '[3]Sites Ref'!A$1:A$23, '[3]Sites Ref'!B$1:B$23)</f>
        <v>Camp Olowalu</v>
      </c>
      <c r="H381" s="13">
        <f>IF(ISBLANK(E381), "", LOOKUP(E381, '[3]Sites Ref'!$A$1:$A$18, '[3]Sites Ref'!$C$1:$C$18))</f>
        <v>13</v>
      </c>
      <c r="I381" s="54">
        <f>MONTH(F381)</f>
        <v>6</v>
      </c>
      <c r="J381" s="55">
        <v>22</v>
      </c>
      <c r="K381" s="56">
        <v>62.098938536916911</v>
      </c>
      <c r="L381" s="56">
        <v>7.9333255272359624</v>
      </c>
      <c r="M381" s="56">
        <v>5.0086790255176927</v>
      </c>
      <c r="N381" s="56">
        <v>360.91909310996698</v>
      </c>
      <c r="O381" s="56">
        <v>8.7059987909569791</v>
      </c>
      <c r="P381" s="56">
        <v>2.9060248331403091</v>
      </c>
    </row>
    <row r="382" spans="1:16" x14ac:dyDescent="0.25">
      <c r="A382" t="str">
        <f>LEFT(B382,9)</f>
        <v>OMM170601</v>
      </c>
      <c r="B382" s="2" t="s">
        <v>454</v>
      </c>
      <c r="C382" s="10" t="str">
        <f>IF(RIGHT(B382, 1)="2", "yes", "no")</f>
        <v>no</v>
      </c>
      <c r="D382" s="10">
        <f>IF(C382="no", 0, 1)</f>
        <v>0</v>
      </c>
      <c r="E382" s="1" t="str">
        <f>LEFT(B382, 3)</f>
        <v>OMM</v>
      </c>
      <c r="F382" s="53">
        <f>DATE(MID(B382, 4, 2)+2000, MID(B382, 6, 2), MID(B382, 8, 2))</f>
        <v>42887</v>
      </c>
      <c r="G382" s="1" t="str">
        <f>LOOKUP(E382, '[3]Sites Ref'!A$1:A$23, '[3]Sites Ref'!B$1:B$23)</f>
        <v>Mile Marker 14</v>
      </c>
      <c r="H382" s="13">
        <f>IF(ISBLANK(E382), "", LOOKUP(E382, '[3]Sites Ref'!$A$1:$A$18, '[3]Sites Ref'!$C$1:$C$18))</f>
        <v>14</v>
      </c>
      <c r="I382" s="54">
        <f>MONTH(F382)</f>
        <v>6</v>
      </c>
      <c r="J382" s="55">
        <v>22</v>
      </c>
      <c r="K382" s="56">
        <v>62.548879106457221</v>
      </c>
      <c r="L382" s="56">
        <v>6.5306005920434123</v>
      </c>
      <c r="M382" s="56">
        <v>4.9608336578346668</v>
      </c>
      <c r="N382" s="56">
        <v>233.74422028790855</v>
      </c>
      <c r="O382" s="56">
        <v>4.7354858131201834</v>
      </c>
      <c r="P382" s="56">
        <v>3.3730592360269647</v>
      </c>
    </row>
    <row r="383" spans="1:16" x14ac:dyDescent="0.25">
      <c r="A383" t="str">
        <f>LEFT(B383,9)</f>
        <v>OUB170601</v>
      </c>
      <c r="B383" s="2" t="s">
        <v>455</v>
      </c>
      <c r="C383" s="10" t="str">
        <f>IF(RIGHT(B383, 1)="2", "yes", "no")</f>
        <v>no</v>
      </c>
      <c r="D383" s="10">
        <f>IF(C383="no", 0, 1)</f>
        <v>0</v>
      </c>
      <c r="E383" s="1" t="str">
        <f>LEFT(B383, 3)</f>
        <v>OUB</v>
      </c>
      <c r="F383" s="53">
        <f>DATE(MID(B383, 4, 2)+2000, MID(B383, 6, 2), MID(B383, 8, 2))</f>
        <v>42887</v>
      </c>
      <c r="G383" s="1" t="str">
        <f>LOOKUP(E383, '[3]Sites Ref'!A$1:A$23, '[3]Sites Ref'!B$1:B$23)</f>
        <v>Ukumehame Beach</v>
      </c>
      <c r="H383" s="13">
        <f>IF(ISBLANK(E383), "", LOOKUP(E383, '[3]Sites Ref'!$A$1:$A$18, '[3]Sites Ref'!$C$1:$C$18))</f>
        <v>15</v>
      </c>
      <c r="I383" s="54">
        <f>MONTH(F383)</f>
        <v>6</v>
      </c>
      <c r="J383" s="55">
        <v>22</v>
      </c>
      <c r="K383" s="56">
        <v>63.063096900217602</v>
      </c>
      <c r="L383" s="56">
        <v>7.8000086945523721</v>
      </c>
      <c r="M383" s="56">
        <v>3.5573695391325635</v>
      </c>
      <c r="N383" s="56">
        <v>83.749078567954115</v>
      </c>
      <c r="O383" s="56">
        <v>1.840240943156894</v>
      </c>
      <c r="P383" s="56">
        <v>1.2636528146903467</v>
      </c>
    </row>
    <row r="384" spans="1:16" x14ac:dyDescent="0.25">
      <c r="A384" t="str">
        <f>LEFT(B384,9)</f>
        <v>OPB170601</v>
      </c>
      <c r="B384" s="2" t="s">
        <v>456</v>
      </c>
      <c r="C384" s="10" t="str">
        <f>IF(RIGHT(B384, 1)="2", "yes", "no")</f>
        <v>no</v>
      </c>
      <c r="D384" s="10">
        <f>IF(C384="no", 0, 1)</f>
        <v>0</v>
      </c>
      <c r="E384" s="1" t="str">
        <f>LEFT(B384, 3)</f>
        <v>OPB</v>
      </c>
      <c r="F384" s="53">
        <f>DATE(MID(B384, 4, 2)+2000, MID(B384, 6, 2), MID(B384, 8, 2))</f>
        <v>42887</v>
      </c>
      <c r="G384" s="1" t="str">
        <f>LOOKUP(E384, '[3]Sites Ref'!A$1:A$23, '[3]Sites Ref'!B$1:B$23)</f>
        <v>Papalaua</v>
      </c>
      <c r="H384" s="13">
        <f>IF(ISBLANK(E384), "", LOOKUP(E384, '[3]Sites Ref'!$A$1:$A$18, '[3]Sites Ref'!$C$1:$C$18))</f>
        <v>16</v>
      </c>
      <c r="I384" s="54">
        <f>MONTH(F384)</f>
        <v>6</v>
      </c>
      <c r="J384" s="55">
        <v>22</v>
      </c>
      <c r="K384" s="56">
        <v>64.319424464518477</v>
      </c>
      <c r="L384" s="56">
        <v>7.2609449797882943</v>
      </c>
      <c r="M384" s="56">
        <v>2.8104501880808761</v>
      </c>
      <c r="N384" s="56">
        <v>61.825920978083509</v>
      </c>
      <c r="O384" s="56">
        <v>2.1885315552478413</v>
      </c>
      <c r="P384" s="56">
        <v>1.7180908540136695</v>
      </c>
    </row>
    <row r="385" spans="1:16" x14ac:dyDescent="0.25">
      <c r="A385" t="str">
        <f>LEFT(B385,9)</f>
        <v>OPP170601</v>
      </c>
      <c r="B385" s="2" t="s">
        <v>457</v>
      </c>
      <c r="C385" s="10" t="str">
        <f>IF(RIGHT(B385, 1)="2", "yes", "no")</f>
        <v>no</v>
      </c>
      <c r="D385" s="10">
        <f>IF(C385="no", 0, 1)</f>
        <v>0</v>
      </c>
      <c r="E385" s="1" t="str">
        <f>LEFT(B385, 3)</f>
        <v>OPP</v>
      </c>
      <c r="F385" s="53">
        <f>DATE(MID(B385, 4, 2)+2000, MID(B385, 6, 2), MID(B385, 8, 2))</f>
        <v>42887</v>
      </c>
      <c r="G385" s="1" t="str">
        <f>LOOKUP(E385, '[3]Sites Ref'!A$1:A$23, '[3]Sites Ref'!B$1:B$23)</f>
        <v>Papalaua Pali</v>
      </c>
      <c r="H385" s="13">
        <f>IF(ISBLANK(E385), "", LOOKUP(E385, '[3]Sites Ref'!$A$1:$A$18, '[3]Sites Ref'!$C$1:$C$18))</f>
        <v>17</v>
      </c>
      <c r="I385" s="54">
        <f>MONTH(F385)</f>
        <v>6</v>
      </c>
      <c r="J385" s="55">
        <v>22</v>
      </c>
      <c r="K385" s="56">
        <v>65.599125564899396</v>
      </c>
      <c r="L385" s="56">
        <v>9.2085300137746433</v>
      </c>
      <c r="M385" s="56">
        <v>3.6530602744986158</v>
      </c>
      <c r="N385" s="56">
        <v>71.591351362318292</v>
      </c>
      <c r="O385" s="56">
        <v>2.5406217012888712</v>
      </c>
      <c r="P385" s="56">
        <v>1.5863135121203393</v>
      </c>
    </row>
    <row r="386" spans="1:16" x14ac:dyDescent="0.25">
      <c r="A386" t="str">
        <f>LEFT(B386,9)</f>
        <v>RNS170530</v>
      </c>
      <c r="B386" s="2" t="s">
        <v>458</v>
      </c>
      <c r="C386" s="10" t="str">
        <f>IF(RIGHT(B386, 1)="2", "yes", "no")</f>
        <v>no</v>
      </c>
      <c r="D386" s="10">
        <f>IF(C386="no", 0, 1)</f>
        <v>0</v>
      </c>
      <c r="E386" s="1" t="str">
        <f>LEFT(B386, 3)</f>
        <v>RNS</v>
      </c>
      <c r="F386" s="53">
        <f>DATE(MID(B386, 4, 2)+2000, MID(B386, 6, 2), MID(B386, 8, 2))</f>
        <v>42885</v>
      </c>
      <c r="G386" s="1" t="str">
        <f>LOOKUP(E386, '[3]Sites Ref'!A$1:A$23, '[3]Sites Ref'!B$1:B$23)</f>
        <v>Napili South</v>
      </c>
      <c r="H386" s="13">
        <f>IF(ISBLANK(E386), "", LOOKUP(E386, '[3]Sites Ref'!$A$1:$A$18, '[3]Sites Ref'!$C$1:$C$18))</f>
        <v>18</v>
      </c>
      <c r="I386" s="54">
        <f>MONTH(F386)</f>
        <v>5</v>
      </c>
      <c r="J386" s="55">
        <v>22</v>
      </c>
      <c r="K386" s="56">
        <v>102.74551778006584</v>
      </c>
      <c r="L386" s="56">
        <v>11.341599336712074</v>
      </c>
      <c r="M386" s="56">
        <v>8.8868118838252101</v>
      </c>
      <c r="N386" s="56">
        <v>692.05595977538258</v>
      </c>
      <c r="O386" s="56">
        <v>36.118369729489537</v>
      </c>
      <c r="P386" s="56">
        <v>4.3071280418002766</v>
      </c>
    </row>
    <row r="387" spans="1:16" x14ac:dyDescent="0.25">
      <c r="A387" t="str">
        <f>LEFT(B387,9)</f>
        <v>RPO170620</v>
      </c>
      <c r="B387" s="2" t="s">
        <v>460</v>
      </c>
      <c r="C387" s="10" t="str">
        <f>IF(RIGHT(B387, 1)="2", "yes", "no")</f>
        <v>no</v>
      </c>
      <c r="D387" s="10">
        <f>IF(C387="no", 0, 1)</f>
        <v>0</v>
      </c>
      <c r="E387" s="1" t="str">
        <f>LEFT(B387, 3)</f>
        <v>RPO</v>
      </c>
      <c r="F387" s="53">
        <f>DATE(MID(B387, 4, 2)+2000, MID(B387, 6, 2), MID(B387, 8, 2))</f>
        <v>42906</v>
      </c>
      <c r="G387" s="1" t="str">
        <f>LOOKUP(E387, [3]Stations!B:B, [3]Stations!D:D)</f>
        <v>Pohaku</v>
      </c>
      <c r="H387" s="13">
        <f>IF(ISBLANK(E387), "", LOOKUP(E387, '[3]Sites Ref'!$A$1:$A$18, '[3]Sites Ref'!$C$1:$C$18))</f>
        <v>1</v>
      </c>
      <c r="I387" s="54">
        <f>MONTH(F387)</f>
        <v>6</v>
      </c>
      <c r="J387" s="55">
        <v>23</v>
      </c>
      <c r="K387" s="56">
        <v>422.68673335537864</v>
      </c>
      <c r="L387" s="56">
        <v>32.024830795494637</v>
      </c>
      <c r="M387" s="56">
        <v>27.184713868845268</v>
      </c>
      <c r="N387" s="56">
        <v>2784.7139513652924</v>
      </c>
      <c r="O387" s="56">
        <v>373.52974027328673</v>
      </c>
      <c r="P387" s="56">
        <v>2.6756790849872689</v>
      </c>
    </row>
    <row r="388" spans="1:16" x14ac:dyDescent="0.25">
      <c r="A388" t="str">
        <f>LEFT(B388,9)</f>
        <v>RKS170620</v>
      </c>
      <c r="B388" s="2" t="s">
        <v>461</v>
      </c>
      <c r="C388" s="10" t="str">
        <f>IF(RIGHT(B388, 1)="2", "yes", "no")</f>
        <v>no</v>
      </c>
      <c r="D388" s="10">
        <f>IF(C388="no", 0, 1)</f>
        <v>0</v>
      </c>
      <c r="E388" s="1" t="str">
        <f>LEFT(B388, 3)</f>
        <v>RKS</v>
      </c>
      <c r="F388" s="53">
        <f>DATE(MID(B388, 4, 2)+2000, MID(B388, 6, 2), MID(B388, 8, 2))</f>
        <v>42906</v>
      </c>
      <c r="G388" s="1" t="str">
        <f>LOOKUP(E388, [3]Stations!B:B, [3]Stations!D:D)</f>
        <v>Kaanapali Shores</v>
      </c>
      <c r="H388" s="13">
        <f>IF(ISBLANK(E388), "", LOOKUP(E388, '[3]Sites Ref'!$A$1:$A$18, '[3]Sites Ref'!$C$1:$C$18))</f>
        <v>2</v>
      </c>
      <c r="I388" s="54">
        <f>MONTH(F388)</f>
        <v>6</v>
      </c>
      <c r="J388" s="55">
        <v>23</v>
      </c>
      <c r="K388" s="56">
        <v>78.428888534797466</v>
      </c>
      <c r="L388" s="56">
        <v>14.596442511272359</v>
      </c>
      <c r="M388" s="56">
        <v>7.1489626980403207</v>
      </c>
      <c r="N388" s="56">
        <v>151.57702547754687</v>
      </c>
      <c r="O388" s="56">
        <v>4.2930254511317409</v>
      </c>
      <c r="P388" s="56">
        <v>3.8525275776971646</v>
      </c>
    </row>
    <row r="389" spans="1:16" x14ac:dyDescent="0.25">
      <c r="A389" t="str">
        <f>LEFT(B389,9)</f>
        <v>RMO170622</v>
      </c>
      <c r="B389" s="2" t="s">
        <v>478</v>
      </c>
      <c r="C389" s="10" t="str">
        <f>IF(RIGHT(B389, 1)="2", "yes", "no")</f>
        <v>no</v>
      </c>
      <c r="D389" s="10">
        <f>IF(C389="no", 0, 1)</f>
        <v>0</v>
      </c>
      <c r="E389" s="1" t="str">
        <f>LEFT(B389, 3)</f>
        <v>RMO</v>
      </c>
      <c r="F389" s="53">
        <f>DATE(MID(B389, 4, 2)+2000, MID(B389, 6, 2), MID(B389, 8, 2))</f>
        <v>42908</v>
      </c>
      <c r="G389" s="1" t="str">
        <f>LOOKUP(E389, [3]Stations!B:B, [3]Stations!D:D)</f>
        <v>Mokuleia</v>
      </c>
      <c r="H389" s="13">
        <f>IF(ISBLANK(E389), "", LOOKUP(E389, '[3]Sites Ref'!$A$1:$A$18, '[3]Sites Ref'!$C$1:$C$18))</f>
        <v>2</v>
      </c>
      <c r="I389" s="54">
        <f>MONTH(F389)</f>
        <v>6</v>
      </c>
      <c r="J389" s="55">
        <v>23</v>
      </c>
      <c r="K389" s="56">
        <v>123.88466649561396</v>
      </c>
      <c r="L389" s="56">
        <v>10.98309722519536</v>
      </c>
      <c r="M389" s="56">
        <v>8.937019215828478</v>
      </c>
      <c r="N389" s="56">
        <v>1032.6376796143704</v>
      </c>
      <c r="O389" s="56">
        <v>59.002922968603329</v>
      </c>
      <c r="P389" s="56">
        <v>1.4464511188042841</v>
      </c>
    </row>
    <row r="390" spans="1:16" x14ac:dyDescent="0.25">
      <c r="A390" t="str">
        <f>LEFT(B390,9)</f>
        <v>RAB170620</v>
      </c>
      <c r="B390" s="2" t="s">
        <v>462</v>
      </c>
      <c r="C390" s="10" t="str">
        <f>IF(RIGHT(B390, 1)="2", "yes", "no")</f>
        <v>no</v>
      </c>
      <c r="D390" s="10">
        <f>IF(C390="no", 0, 1)</f>
        <v>0</v>
      </c>
      <c r="E390" s="1" t="str">
        <f>LEFT(B390, 3)</f>
        <v>RAB</v>
      </c>
      <c r="F390" s="53">
        <f>DATE(MID(B390, 4, 2)+2000, MID(B390, 6, 2), MID(B390, 8, 2))</f>
        <v>42906</v>
      </c>
      <c r="G390" s="1" t="str">
        <f>LOOKUP(E390, [3]Stations!B:B, [3]Stations!D:D)</f>
        <v>Airport Beach</v>
      </c>
      <c r="H390" s="13">
        <f>IF(ISBLANK(E390), "", LOOKUP(E390, '[3]Sites Ref'!$A$1:$A$18, '[3]Sites Ref'!$C$1:$C$18))</f>
        <v>3</v>
      </c>
      <c r="I390" s="54">
        <f>MONTH(F390)</f>
        <v>6</v>
      </c>
      <c r="J390" s="55">
        <v>23</v>
      </c>
      <c r="K390" s="56">
        <v>82.849535017244733</v>
      </c>
      <c r="L390" s="56">
        <v>15.31676904318074</v>
      </c>
      <c r="M390" s="56">
        <v>8.4203184730455884</v>
      </c>
      <c r="N390" s="56">
        <v>366.11879665375966</v>
      </c>
      <c r="O390" s="56">
        <v>19.485416710128298</v>
      </c>
      <c r="P390" s="56">
        <v>1.62048614356971</v>
      </c>
    </row>
    <row r="391" spans="1:16" x14ac:dyDescent="0.25">
      <c r="A391" t="str">
        <f>LEFT(B391,9)</f>
        <v>RCB170620</v>
      </c>
      <c r="B391" s="2" t="s">
        <v>463</v>
      </c>
      <c r="C391" s="10" t="str">
        <f>IF(RIGHT(B391, 1)="2", "yes", "no")</f>
        <v>no</v>
      </c>
      <c r="D391" s="10">
        <f>IF(C391="no", 0, 1)</f>
        <v>0</v>
      </c>
      <c r="E391" s="1" t="str">
        <f>LEFT(B391, 3)</f>
        <v>RCB</v>
      </c>
      <c r="F391" s="53">
        <f>DATE(MID(B391, 4, 2)+2000, MID(B391, 6, 2), MID(B391, 8, 2))</f>
        <v>42906</v>
      </c>
      <c r="G391" s="1" t="str">
        <f>LOOKUP(E391, [3]Stations!B:B, [3]Stations!D:D)</f>
        <v>Canoe Beach</v>
      </c>
      <c r="H391" s="13">
        <f>IF(ISBLANK(E391), "", LOOKUP(E391, '[3]Sites Ref'!$A$1:$A$18, '[3]Sites Ref'!$C$1:$C$18))</f>
        <v>4</v>
      </c>
      <c r="I391" s="54">
        <f>MONTH(F391)</f>
        <v>6</v>
      </c>
      <c r="J391" s="55">
        <v>23</v>
      </c>
      <c r="K391" s="56">
        <v>150.69684842176153</v>
      </c>
      <c r="L391" s="56">
        <v>16.4880316966903</v>
      </c>
      <c r="M391" s="56">
        <v>11.516443713352535</v>
      </c>
      <c r="N391" s="56">
        <v>847.93382757666973</v>
      </c>
      <c r="O391" s="56">
        <v>84.23631845207052</v>
      </c>
      <c r="P391" s="56">
        <v>3.0093870208238869</v>
      </c>
    </row>
    <row r="392" spans="1:16" x14ac:dyDescent="0.25">
      <c r="A392" t="str">
        <f>LEFT(B392,9)</f>
        <v>RHL170622</v>
      </c>
      <c r="B392" s="2" t="s">
        <v>477</v>
      </c>
      <c r="C392" s="10" t="str">
        <f>IF(RIGHT(B392, 1)="2", "yes", "no")</f>
        <v>no</v>
      </c>
      <c r="D392" s="10">
        <f>IF(C392="no", 0, 1)</f>
        <v>0</v>
      </c>
      <c r="E392" s="1" t="str">
        <f>LEFT(B392, 3)</f>
        <v>RHL</v>
      </c>
      <c r="F392" s="53">
        <f>DATE(MID(B392, 4, 2)+2000, MID(B392, 6, 2), MID(B392, 8, 2))</f>
        <v>42908</v>
      </c>
      <c r="G392" s="1" t="str">
        <f>LOOKUP(E392, [3]Stations!B:B, [3]Stations!D:D)</f>
        <v>Honolua</v>
      </c>
      <c r="H392" s="13">
        <f>IF(ISBLANK(E392), "", LOOKUP(E392, '[3]Sites Ref'!$A$1:$A$18, '[3]Sites Ref'!$C$1:$C$18))</f>
        <v>4</v>
      </c>
      <c r="I392" s="54">
        <f>MONTH(F392)</f>
        <v>6</v>
      </c>
      <c r="J392" s="55">
        <v>23</v>
      </c>
      <c r="K392" s="56">
        <v>86.705588063075098</v>
      </c>
      <c r="L392" s="56">
        <v>12.031377300086419</v>
      </c>
      <c r="M392" s="56">
        <v>7.8070762756901058</v>
      </c>
      <c r="N392" s="56">
        <v>502.79667525736164</v>
      </c>
      <c r="O392" s="56">
        <v>4.8177826744549916</v>
      </c>
      <c r="P392" s="56">
        <v>5.3791357803725273</v>
      </c>
    </row>
    <row r="393" spans="1:16" x14ac:dyDescent="0.25">
      <c r="A393" t="str">
        <f>LEFT(B393,9)</f>
        <v>RFN170623</v>
      </c>
      <c r="B393" s="2" t="s">
        <v>479</v>
      </c>
      <c r="C393" s="10" t="str">
        <f>IF(RIGHT(B393, 1)="2", "yes", "no")</f>
        <v>no</v>
      </c>
      <c r="D393" s="10">
        <f>IF(C393="no", 0, 1)</f>
        <v>0</v>
      </c>
      <c r="E393" s="1" t="str">
        <f>LEFT(B393, 3)</f>
        <v>RFN</v>
      </c>
      <c r="F393" s="53">
        <f>DATE(MID(B393, 4, 2)+2000, MID(B393, 6, 2), MID(B393, 8, 2))</f>
        <v>42909</v>
      </c>
      <c r="G393" s="1" t="str">
        <f>LOOKUP(E393, [3]Stations!B:B, [3]Stations!D:D)</f>
        <v>Fleming N</v>
      </c>
      <c r="H393" s="13">
        <f>IF(ISBLANK(E393), "", LOOKUP(E393, '[3]Sites Ref'!$A$1:$A$18, '[3]Sites Ref'!$C$1:$C$18))</f>
        <v>4</v>
      </c>
      <c r="I393" s="54">
        <f>MONTH(F393)</f>
        <v>6</v>
      </c>
      <c r="J393" s="55">
        <v>23</v>
      </c>
      <c r="K393" s="56">
        <v>79.365873387055302</v>
      </c>
      <c r="L393" s="56">
        <v>11.053372984405934</v>
      </c>
      <c r="M393" s="56">
        <v>6.5003672919681144</v>
      </c>
      <c r="N393" s="56">
        <v>367.11933776697003</v>
      </c>
      <c r="O393" s="56">
        <v>11.342548242411599</v>
      </c>
      <c r="P393" s="56">
        <v>3.4960092259932334</v>
      </c>
    </row>
    <row r="394" spans="1:16" x14ac:dyDescent="0.25">
      <c r="A394" t="str">
        <f>LEFT(B394,9)</f>
        <v>RFS170623</v>
      </c>
      <c r="B394" s="2" t="s">
        <v>481</v>
      </c>
      <c r="C394" s="10" t="str">
        <f>IF(RIGHT(B394, 1)="2", "yes", "no")</f>
        <v>no</v>
      </c>
      <c r="D394" s="10">
        <f>IF(C394="no", 0, 1)</f>
        <v>0</v>
      </c>
      <c r="E394" s="1" t="str">
        <f>LEFT(B394, 3)</f>
        <v>RFS</v>
      </c>
      <c r="F394" s="53">
        <f>DATE(MID(B394, 4, 2)+2000, MID(B394, 6, 2), MID(B394, 8, 2))</f>
        <v>42909</v>
      </c>
      <c r="G394" s="1" t="str">
        <f>LOOKUP(E394, [3]Stations!B:B, [3]Stations!D:D)</f>
        <v>Kapalua Bay</v>
      </c>
      <c r="H394" s="13">
        <f>IF(ISBLANK(E394), "", LOOKUP(E394, '[3]Sites Ref'!$A$1:$A$18, '[3]Sites Ref'!$C$1:$C$18))</f>
        <v>4</v>
      </c>
      <c r="I394" s="54">
        <f>MONTH(F394)</f>
        <v>6</v>
      </c>
      <c r="J394" s="55">
        <v>23</v>
      </c>
      <c r="K394" s="56">
        <v>282.06092344568037</v>
      </c>
      <c r="L394" s="56">
        <v>27.919555194943626</v>
      </c>
      <c r="M394" s="56">
        <v>25.094795338168158</v>
      </c>
      <c r="N394" s="56">
        <v>2095.311405320364</v>
      </c>
      <c r="O394" s="56">
        <v>208.35783847919058</v>
      </c>
      <c r="P394" s="56">
        <v>5.4374290653667723</v>
      </c>
    </row>
    <row r="395" spans="1:16" x14ac:dyDescent="0.25">
      <c r="A395" t="str">
        <f>LEFT(B395,9)</f>
        <v>RKO170623</v>
      </c>
      <c r="B395" s="2" t="s">
        <v>482</v>
      </c>
      <c r="C395" s="10" t="str">
        <f>IF(RIGHT(B395, 1)="2", "yes", "no")</f>
        <v>no</v>
      </c>
      <c r="D395" s="10">
        <f>IF(C395="no", 0, 1)</f>
        <v>0</v>
      </c>
      <c r="E395" s="1" t="str">
        <f>LEFT(B395, 3)</f>
        <v>RKO</v>
      </c>
      <c r="F395" s="53">
        <f>DATE(MID(B395, 4, 2)+2000, MID(B395, 6, 2), MID(B395, 8, 2))</f>
        <v>42909</v>
      </c>
      <c r="G395" s="1" t="str">
        <f>LOOKUP(E395, [3]Stations!B:B, [3]Stations!D:D)</f>
        <v>Ka'opala</v>
      </c>
      <c r="H395" s="13">
        <f>IF(ISBLANK(E395), "", LOOKUP(E395, '[3]Sites Ref'!$A$1:$A$18, '[3]Sites Ref'!$C$1:$C$18))</f>
        <v>4</v>
      </c>
      <c r="I395" s="54">
        <f>MONTH(F395)</f>
        <v>6</v>
      </c>
      <c r="J395" s="55">
        <v>23</v>
      </c>
      <c r="K395" s="56">
        <v>159.63424239714405</v>
      </c>
      <c r="L395" s="56">
        <v>16.324054925198965</v>
      </c>
      <c r="M395" s="56">
        <v>12.267019529184521</v>
      </c>
      <c r="N395" s="56">
        <v>948.80025940546398</v>
      </c>
      <c r="O395" s="56">
        <v>92.605648273703977</v>
      </c>
      <c r="P395" s="56">
        <v>3.7308720264048283</v>
      </c>
    </row>
    <row r="396" spans="1:16" x14ac:dyDescent="0.25">
      <c r="A396" t="str">
        <f>LEFT(B396,9)</f>
        <v>RWA170620</v>
      </c>
      <c r="B396" s="2" t="s">
        <v>464</v>
      </c>
      <c r="C396" s="10" t="str">
        <f>IF(RIGHT(B396, 1)="2", "yes", "no")</f>
        <v>no</v>
      </c>
      <c r="D396" s="10">
        <f>IF(C396="no", 0, 1)</f>
        <v>0</v>
      </c>
      <c r="E396" s="1" t="str">
        <f>LEFT(B396, 3)</f>
        <v>RWA</v>
      </c>
      <c r="F396" s="53">
        <f>DATE(MID(B396, 4, 2)+2000, MID(B396, 6, 2), MID(B396, 8, 2))</f>
        <v>42906</v>
      </c>
      <c r="G396" s="1" t="str">
        <f>LOOKUP(E396, [3]Stations!B:B, [3]Stations!D:D)</f>
        <v>Wahikuli</v>
      </c>
      <c r="H396" s="13">
        <f>IF(ISBLANK(E396), "", LOOKUP(E396, '[3]Sites Ref'!$A$1:$A$18, '[3]Sites Ref'!$C$1:$C$18))</f>
        <v>5</v>
      </c>
      <c r="I396" s="54">
        <f>MONTH(F396)</f>
        <v>6</v>
      </c>
      <c r="J396" s="55">
        <v>23</v>
      </c>
      <c r="K396" s="56">
        <v>81.954594357075379</v>
      </c>
      <c r="L396" s="56">
        <v>20.599163610508864</v>
      </c>
      <c r="M396" s="56">
        <v>14.968820518420316</v>
      </c>
      <c r="N396" s="56">
        <v>689.49170317382789</v>
      </c>
      <c r="O396" s="56">
        <v>19.333224940022948</v>
      </c>
      <c r="P396" s="56">
        <v>0.4284307069482724</v>
      </c>
    </row>
    <row r="397" spans="1:16" x14ac:dyDescent="0.25">
      <c r="A397" t="str">
        <f>LEFT(B397,9)</f>
        <v>PFF170621</v>
      </c>
      <c r="B397" s="2" t="s">
        <v>465</v>
      </c>
      <c r="C397" s="10" t="str">
        <f>IF(RIGHT(B397, 1)="2", "yes", "no")</f>
        <v>no</v>
      </c>
      <c r="D397" s="10">
        <f>IF(C397="no", 0, 1)</f>
        <v>0</v>
      </c>
      <c r="E397" s="1" t="str">
        <f>LEFT(B397, 3)</f>
        <v>PFF</v>
      </c>
      <c r="F397" s="53">
        <f>DATE(MID(B397, 4, 2)+2000, MID(B397, 6, 2), MID(B397, 8, 2))</f>
        <v>42907</v>
      </c>
      <c r="G397" s="1" t="str">
        <f>LOOKUP(E397, [3]Stations!B:B, [3]Stations!D:D)</f>
        <v>505 Front Street</v>
      </c>
      <c r="H397" s="13">
        <f>IF(ISBLANK(E397), "", LOOKUP(E397, '[3]Sites Ref'!$A$1:$A$18, '[3]Sites Ref'!$C$1:$C$18))</f>
        <v>6</v>
      </c>
      <c r="I397" s="54">
        <f>MONTH(F397)</f>
        <v>6</v>
      </c>
      <c r="J397" s="55">
        <v>23</v>
      </c>
      <c r="K397" s="56">
        <v>68.122055159961164</v>
      </c>
      <c r="L397" s="56">
        <v>13.032806868837095</v>
      </c>
      <c r="M397" s="56">
        <v>6.5928295301503157</v>
      </c>
      <c r="N397" s="56">
        <v>159.65069881681885</v>
      </c>
      <c r="O397" s="56">
        <v>3.0414003337853344</v>
      </c>
      <c r="P397" s="56">
        <v>2.5193854947853089</v>
      </c>
    </row>
    <row r="398" spans="1:16" x14ac:dyDescent="0.25">
      <c r="A398" t="str">
        <f>LEFT(B398,9)</f>
        <v>PLH170621</v>
      </c>
      <c r="B398" s="2" t="s">
        <v>466</v>
      </c>
      <c r="C398" s="10" t="str">
        <f>IF(RIGHT(B398, 1)="2", "yes", "no")</f>
        <v>no</v>
      </c>
      <c r="D398" s="10">
        <f>IF(C398="no", 0, 1)</f>
        <v>0</v>
      </c>
      <c r="E398" s="1" t="str">
        <f>LEFT(B398, 3)</f>
        <v>PLH</v>
      </c>
      <c r="F398" s="53">
        <f>DATE(MID(B398, 4, 2)+2000, MID(B398, 6, 2), MID(B398, 8, 2))</f>
        <v>42907</v>
      </c>
      <c r="G398" s="1" t="str">
        <f>LOOKUP(E398, [3]Stations!B:B, [3]Stations!D:D)</f>
        <v>Lindsey Hale</v>
      </c>
      <c r="H398" s="13">
        <f>IF(ISBLANK(E398), "", LOOKUP(E398, '[3]Sites Ref'!$A$1:$A$18, '[3]Sites Ref'!$C$1:$C$18))</f>
        <v>7</v>
      </c>
      <c r="I398" s="54">
        <f>MONTH(F398)</f>
        <v>6</v>
      </c>
      <c r="J398" s="55">
        <v>23</v>
      </c>
      <c r="K398" s="56">
        <v>74.999283723007537</v>
      </c>
      <c r="L398" s="56">
        <v>10.631718429142493</v>
      </c>
      <c r="M398" s="56">
        <v>7.2985339656879988</v>
      </c>
      <c r="N398" s="56">
        <v>196.88865965402547</v>
      </c>
      <c r="O398" s="56">
        <v>7.6010657661416499</v>
      </c>
      <c r="P398" s="56">
        <v>3.983476261379888</v>
      </c>
    </row>
    <row r="399" spans="1:16" x14ac:dyDescent="0.25">
      <c r="A399" t="str">
        <f>LEFT(B399,9)</f>
        <v>PLT170621</v>
      </c>
      <c r="B399" s="2" t="s">
        <v>467</v>
      </c>
      <c r="C399" s="10" t="str">
        <f>IF(RIGHT(B399, 1)="2", "yes", "no")</f>
        <v>no</v>
      </c>
      <c r="D399" s="10">
        <f>IF(C399="no", 0, 1)</f>
        <v>0</v>
      </c>
      <c r="E399" s="1" t="str">
        <f>LEFT(B399, 3)</f>
        <v>PLT</v>
      </c>
      <c r="F399" s="53">
        <f>DATE(MID(B399, 4, 2)+2000, MID(B399, 6, 2), MID(B399, 8, 2))</f>
        <v>42907</v>
      </c>
      <c r="G399" s="1" t="str">
        <f>LOOKUP(E399, [3]Stations!B:B, [3]Stations!D:D)</f>
        <v>Lahaina Town</v>
      </c>
      <c r="H399" s="13">
        <f>IF(ISBLANK(E399), "", LOOKUP(E399, '[3]Sites Ref'!$A$1:$A$18, '[3]Sites Ref'!$C$1:$C$18))</f>
        <v>8</v>
      </c>
      <c r="I399" s="54">
        <f>MONTH(F399)</f>
        <v>6</v>
      </c>
      <c r="J399" s="55">
        <v>23</v>
      </c>
      <c r="K399" s="56">
        <v>69.923949106610863</v>
      </c>
      <c r="L399" s="56">
        <v>9.8586850778261823</v>
      </c>
      <c r="M399" s="56">
        <v>6.9042097146168464</v>
      </c>
      <c r="N399" s="56">
        <v>120.30268592898042</v>
      </c>
      <c r="O399" s="56">
        <v>6.3372653071868141</v>
      </c>
      <c r="P399" s="56">
        <v>5.2169283786494125</v>
      </c>
    </row>
    <row r="400" spans="1:16" x14ac:dyDescent="0.25">
      <c r="A400" t="str">
        <f>LEFT(B400,9)</f>
        <v>PPU170621</v>
      </c>
      <c r="B400" s="2" t="s">
        <v>468</v>
      </c>
      <c r="C400" s="10" t="str">
        <f>IF(RIGHT(B400, 1)="2", "yes", "no")</f>
        <v>no</v>
      </c>
      <c r="D400" s="10">
        <f>IF(C400="no", 0, 1)</f>
        <v>0</v>
      </c>
      <c r="E400" s="1" t="str">
        <f>LEFT(B400, 3)</f>
        <v>PPU</v>
      </c>
      <c r="F400" s="53">
        <f>DATE(MID(B400, 4, 2)+2000, MID(B400, 6, 2), MID(B400, 8, 2))</f>
        <v>42907</v>
      </c>
      <c r="G400" s="1" t="str">
        <f>LOOKUP(E400, [3]Stations!B:B, [3]Stations!D:D)</f>
        <v>Puamana</v>
      </c>
      <c r="H400" s="13">
        <f>IF(ISBLANK(E400), "", LOOKUP(E400, '[3]Sites Ref'!$A$1:$A$18, '[3]Sites Ref'!$C$1:$C$18))</f>
        <v>9</v>
      </c>
      <c r="I400" s="54">
        <f>MONTH(F400)</f>
        <v>6</v>
      </c>
      <c r="J400" s="55">
        <v>23</v>
      </c>
      <c r="K400" s="56">
        <v>77.161556458987178</v>
      </c>
      <c r="L400" s="56">
        <v>9.9172482105016595</v>
      </c>
      <c r="M400" s="56">
        <v>5.4044178217496688</v>
      </c>
      <c r="N400" s="56">
        <v>109.22738925007722</v>
      </c>
      <c r="O400" s="56">
        <v>2.5763022843433814</v>
      </c>
      <c r="P400" s="56">
        <v>1.1372432592695949</v>
      </c>
    </row>
    <row r="401" spans="1:16" x14ac:dyDescent="0.25">
      <c r="A401" t="str">
        <f>LEFT(B401,9)</f>
        <v>OSF170621</v>
      </c>
      <c r="B401" s="2" t="s">
        <v>470</v>
      </c>
      <c r="C401" s="10" t="str">
        <f>IF(RIGHT(B401, 1)="2", "yes", "no")</f>
        <v>no</v>
      </c>
      <c r="D401" s="10">
        <f>IF(C401="no", 0, 1)</f>
        <v>0</v>
      </c>
      <c r="E401" s="1" t="str">
        <f>LEFT(B401, 3)</f>
        <v>OSF</v>
      </c>
      <c r="F401" s="53">
        <f>DATE(MID(B401, 4, 2)+2000, MID(B401, 6, 2), MID(B401, 8, 2))</f>
        <v>42907</v>
      </c>
      <c r="G401" s="1" t="str">
        <f>LOOKUP(E401, [3]Stations!B:B, [3]Stations!D:D)</f>
        <v>Olowalu shore front</v>
      </c>
      <c r="H401" s="13">
        <f>IF(ISBLANK(E401), "", LOOKUP(E401, '[3]Sites Ref'!$A$1:$A$18, '[3]Sites Ref'!$C$1:$C$18))</f>
        <v>10</v>
      </c>
      <c r="I401" s="54">
        <f>MONTH(F401)</f>
        <v>6</v>
      </c>
      <c r="J401" s="55">
        <v>23</v>
      </c>
      <c r="K401" s="56">
        <v>70.710776129981241</v>
      </c>
      <c r="L401" s="56">
        <v>10.579011609734563</v>
      </c>
      <c r="M401" s="56">
        <v>5.9673496836236595</v>
      </c>
      <c r="N401" s="56">
        <v>76.784100678156051</v>
      </c>
      <c r="O401" s="56">
        <v>3.8754112339626579</v>
      </c>
      <c r="P401" s="56">
        <v>2.3031089591544878</v>
      </c>
    </row>
    <row r="402" spans="1:16" x14ac:dyDescent="0.25">
      <c r="A402" t="str">
        <f>LEFT(B402,9)</f>
        <v>OLP170621</v>
      </c>
      <c r="B402" s="2" t="s">
        <v>469</v>
      </c>
      <c r="C402" s="10" t="str">
        <f>IF(RIGHT(B402, 1)="2", "yes", "no")</f>
        <v>no</v>
      </c>
      <c r="D402" s="10">
        <f>IF(C402="no", 0, 1)</f>
        <v>0</v>
      </c>
      <c r="E402" s="1" t="str">
        <f>LEFT(B402, 3)</f>
        <v>OLP</v>
      </c>
      <c r="F402" s="53">
        <f>DATE(MID(B402, 4, 2)+2000, MID(B402, 6, 2), MID(B402, 8, 2))</f>
        <v>42907</v>
      </c>
      <c r="G402" s="1" t="str">
        <f>LOOKUP(E402, [3]Stations!B:B, [3]Stations!D:D)</f>
        <v>Launiupoko</v>
      </c>
      <c r="H402" s="13">
        <f>IF(ISBLANK(E402), "", LOOKUP(E402, '[3]Sites Ref'!$A$1:$A$18, '[3]Sites Ref'!$C$1:$C$18))</f>
        <v>11</v>
      </c>
      <c r="I402" s="54">
        <f>MONTH(F402)</f>
        <v>6</v>
      </c>
      <c r="J402" s="55">
        <v>23</v>
      </c>
      <c r="K402" s="56">
        <v>76.831209235434727</v>
      </c>
      <c r="L402" s="56">
        <v>10.82497676697157</v>
      </c>
      <c r="M402" s="56">
        <v>5.2779621136475408</v>
      </c>
      <c r="N402" s="56">
        <v>50.017149312864134</v>
      </c>
      <c r="O402" s="56">
        <v>2.3486233962657765</v>
      </c>
      <c r="P402" s="56">
        <v>1.1499157125292134</v>
      </c>
    </row>
    <row r="403" spans="1:16" x14ac:dyDescent="0.25">
      <c r="A403" t="str">
        <f>LEFT(B403,9)</f>
        <v>OPM170622</v>
      </c>
      <c r="B403" s="2" t="s">
        <v>471</v>
      </c>
      <c r="C403" s="10" t="str">
        <f>IF(RIGHT(B403, 1)="2", "yes", "no")</f>
        <v>no</v>
      </c>
      <c r="D403" s="10">
        <f>IF(C403="no", 0, 1)</f>
        <v>0</v>
      </c>
      <c r="E403" s="1" t="str">
        <f>LEFT(B403, 3)</f>
        <v>OPM</v>
      </c>
      <c r="F403" s="53">
        <f>DATE(MID(B403, 4, 2)+2000, MID(B403, 6, 2), MID(B403, 8, 2))</f>
        <v>42908</v>
      </c>
      <c r="G403" s="1" t="str">
        <f>LOOKUP(E403, [3]Stations!B:B, [3]Stations!D:D)</f>
        <v>Peter Martin Hale</v>
      </c>
      <c r="H403" s="13">
        <f>IF(ISBLANK(E403), "", LOOKUP(E403, '[3]Sites Ref'!$A$1:$A$18, '[3]Sites Ref'!$C$1:$C$18))</f>
        <v>12</v>
      </c>
      <c r="I403" s="54">
        <f>MONTH(F403)</f>
        <v>6</v>
      </c>
      <c r="J403" s="55">
        <v>23</v>
      </c>
      <c r="K403" s="56">
        <v>84.849637298025911</v>
      </c>
      <c r="L403" s="56">
        <v>10.520448477059084</v>
      </c>
      <c r="M403" s="56">
        <v>5.9755081164044421</v>
      </c>
      <c r="N403" s="56">
        <v>199.61290525930133</v>
      </c>
      <c r="O403" s="56">
        <v>5.5677837175341605</v>
      </c>
      <c r="P403" s="56">
        <v>2.0107977039659568</v>
      </c>
    </row>
    <row r="404" spans="1:16" x14ac:dyDescent="0.25">
      <c r="A404" t="str">
        <f>LEFT(B404,9)</f>
        <v>OCO170622</v>
      </c>
      <c r="B404" s="2" t="s">
        <v>472</v>
      </c>
      <c r="C404" s="10" t="str">
        <f>IF(RIGHT(B404, 1)="2", "yes", "no")</f>
        <v>no</v>
      </c>
      <c r="D404" s="10">
        <f>IF(C404="no", 0, 1)</f>
        <v>0</v>
      </c>
      <c r="E404" s="1" t="str">
        <f>LEFT(B404, 3)</f>
        <v>OCO</v>
      </c>
      <c r="F404" s="53">
        <f>DATE(MID(B404, 4, 2)+2000, MID(B404, 6, 2), MID(B404, 8, 2))</f>
        <v>42908</v>
      </c>
      <c r="G404" s="1" t="str">
        <f>LOOKUP(E404, [3]Stations!B:B, [3]Stations!D:D)</f>
        <v>Camp Olowalu</v>
      </c>
      <c r="H404" s="13">
        <f>IF(ISBLANK(E404), "", LOOKUP(E404, '[3]Sites Ref'!$A$1:$A$18, '[3]Sites Ref'!$C$1:$C$18))</f>
        <v>13</v>
      </c>
      <c r="I404" s="54">
        <f>MONTH(F404)</f>
        <v>6</v>
      </c>
      <c r="J404" s="55">
        <v>23</v>
      </c>
      <c r="K404" s="56">
        <v>75.227523622916493</v>
      </c>
      <c r="L404" s="56">
        <v>8.7752671233298383</v>
      </c>
      <c r="M404" s="56">
        <v>8.0763045574559271</v>
      </c>
      <c r="N404" s="56">
        <v>659.60425229703822</v>
      </c>
      <c r="O404" s="56">
        <v>8.1136476478564727</v>
      </c>
      <c r="P404" s="56">
        <v>3.3701295236143576</v>
      </c>
    </row>
    <row r="405" spans="1:16" x14ac:dyDescent="0.25">
      <c r="A405" t="str">
        <f>LEFT(B405,9)</f>
        <v>OMM170622</v>
      </c>
      <c r="B405" s="2" t="s">
        <v>473</v>
      </c>
      <c r="C405" s="10" t="str">
        <f>IF(RIGHT(B405, 1)="2", "yes", "no")</f>
        <v>no</v>
      </c>
      <c r="D405" s="10">
        <f>IF(C405="no", 0, 1)</f>
        <v>0</v>
      </c>
      <c r="E405" s="1" t="str">
        <f>LEFT(B405, 3)</f>
        <v>OMM</v>
      </c>
      <c r="F405" s="53">
        <f>DATE(MID(B405, 4, 2)+2000, MID(B405, 6, 2), MID(B405, 8, 2))</f>
        <v>42908</v>
      </c>
      <c r="G405" s="1" t="str">
        <f>LOOKUP(E405, [3]Stations!B:B, [3]Stations!D:D)</f>
        <v>Mile Marker 14</v>
      </c>
      <c r="H405" s="13">
        <f>IF(ISBLANK(E405), "", LOOKUP(E405, '[3]Sites Ref'!$A$1:$A$18, '[3]Sites Ref'!$C$1:$C$18))</f>
        <v>14</v>
      </c>
      <c r="I405" s="54">
        <f>MONTH(F405)</f>
        <v>6</v>
      </c>
      <c r="J405" s="55">
        <v>23</v>
      </c>
      <c r="K405" s="56">
        <v>72.344493308276967</v>
      </c>
      <c r="L405" s="56">
        <v>10.180782307541312</v>
      </c>
      <c r="M405" s="56">
        <v>8.0205552667872482</v>
      </c>
      <c r="N405" s="56">
        <v>514.51588453387558</v>
      </c>
      <c r="O405" s="56">
        <v>8.1428684677166991</v>
      </c>
      <c r="P405" s="56">
        <v>3.9868555822491198</v>
      </c>
    </row>
    <row r="406" spans="1:16" x14ac:dyDescent="0.25">
      <c r="A406" t="str">
        <f>LEFT(B406,9)</f>
        <v>OUB170622</v>
      </c>
      <c r="B406" s="2" t="s">
        <v>474</v>
      </c>
      <c r="C406" s="10" t="str">
        <f>IF(RIGHT(B406, 1)="2", "yes", "no")</f>
        <v>no</v>
      </c>
      <c r="D406" s="10">
        <f>IF(C406="no", 0, 1)</f>
        <v>0</v>
      </c>
      <c r="E406" s="1" t="str">
        <f>LEFT(B406, 3)</f>
        <v>OUB</v>
      </c>
      <c r="F406" s="53">
        <f>DATE(MID(B406, 4, 2)+2000, MID(B406, 6, 2), MID(B406, 8, 2))</f>
        <v>42908</v>
      </c>
      <c r="G406" s="1" t="str">
        <f>LOOKUP(E406, [3]Stations!B:B, [3]Stations!D:D)</f>
        <v>Ukumehame Beach</v>
      </c>
      <c r="H406" s="13">
        <f>IF(ISBLANK(E406), "", LOOKUP(E406, '[3]Sites Ref'!$A$1:$A$18, '[3]Sites Ref'!$C$1:$C$18))</f>
        <v>15</v>
      </c>
      <c r="I406" s="54">
        <f>MONTH(F406)</f>
        <v>6</v>
      </c>
      <c r="J406" s="55">
        <v>23</v>
      </c>
      <c r="K406" s="56">
        <v>77.407815298362621</v>
      </c>
      <c r="L406" s="56">
        <v>7.9378143260705016</v>
      </c>
      <c r="M406" s="56">
        <v>5.3948996501720901</v>
      </c>
      <c r="N406" s="56">
        <v>89.058065423380583</v>
      </c>
      <c r="O406" s="56">
        <v>4.3539021591738818</v>
      </c>
      <c r="P406" s="56">
        <v>1.1093706319205949</v>
      </c>
    </row>
    <row r="407" spans="1:16" x14ac:dyDescent="0.25">
      <c r="A407" t="str">
        <f>LEFT(B407,9)</f>
        <v>OPB170622</v>
      </c>
      <c r="B407" s="2" t="s">
        <v>475</v>
      </c>
      <c r="C407" s="10" t="str">
        <f>IF(RIGHT(B407, 1)="2", "yes", "no")</f>
        <v>no</v>
      </c>
      <c r="D407" s="10">
        <f>IF(C407="no", 0, 1)</f>
        <v>0</v>
      </c>
      <c r="E407" s="1" t="str">
        <f>LEFT(B407, 3)</f>
        <v>OPB</v>
      </c>
      <c r="F407" s="53">
        <f>DATE(MID(B407, 4, 2)+2000, MID(B407, 6, 2), MID(B407, 8, 2))</f>
        <v>42908</v>
      </c>
      <c r="G407" s="1" t="str">
        <f>LOOKUP(E407, [3]Stations!B:B, [3]Stations!D:D)</f>
        <v>Papalaua</v>
      </c>
      <c r="H407" s="13">
        <f>IF(ISBLANK(E407), "", LOOKUP(E407, '[3]Sites Ref'!$A$1:$A$18, '[3]Sites Ref'!$C$1:$C$18))</f>
        <v>16</v>
      </c>
      <c r="I407" s="54">
        <f>MONTH(F407)</f>
        <v>6</v>
      </c>
      <c r="J407" s="55">
        <v>23</v>
      </c>
      <c r="K407" s="56">
        <v>75.365668825492961</v>
      </c>
      <c r="L407" s="56">
        <v>9.0739390999747762</v>
      </c>
      <c r="M407" s="56">
        <v>4.8537236090468525</v>
      </c>
      <c r="N407" s="56">
        <v>112.91255057794127</v>
      </c>
      <c r="O407" s="56">
        <v>8.8307752685928858</v>
      </c>
      <c r="P407" s="56">
        <v>1.328174888381179</v>
      </c>
    </row>
    <row r="408" spans="1:16" x14ac:dyDescent="0.25">
      <c r="A408" t="str">
        <f>LEFT(B408,9)</f>
        <v>OPP170622</v>
      </c>
      <c r="B408" s="2" t="s">
        <v>476</v>
      </c>
      <c r="C408" s="10" t="str">
        <f>IF(RIGHT(B408, 1)="2", "yes", "no")</f>
        <v>no</v>
      </c>
      <c r="D408" s="10">
        <f>IF(C408="no", 0, 1)</f>
        <v>0</v>
      </c>
      <c r="E408" s="1" t="str">
        <f>LEFT(B408, 3)</f>
        <v>OPP</v>
      </c>
      <c r="F408" s="53">
        <f>DATE(MID(B408, 4, 2)+2000, MID(B408, 6, 2), MID(B408, 8, 2))</f>
        <v>42908</v>
      </c>
      <c r="G408" s="1" t="str">
        <f>LOOKUP(E408, [3]Stations!B:B, [3]Stations!D:D)</f>
        <v>Papalaua Pali</v>
      </c>
      <c r="H408" s="13">
        <f>IF(ISBLANK(E408), "", LOOKUP(E408, '[3]Sites Ref'!$A$1:$A$18, '[3]Sites Ref'!$C$1:$C$18))</f>
        <v>17</v>
      </c>
      <c r="I408" s="54">
        <f>MONTH(F408)</f>
        <v>6</v>
      </c>
      <c r="J408" s="55">
        <v>23</v>
      </c>
      <c r="K408" s="56">
        <v>67.443341773389776</v>
      </c>
      <c r="L408" s="56">
        <v>7.2584819870349548</v>
      </c>
      <c r="M408" s="56">
        <v>5.1379090175774422</v>
      </c>
      <c r="N408" s="56">
        <v>48.610447945776258</v>
      </c>
      <c r="O408" s="56">
        <v>4.005687389172838</v>
      </c>
      <c r="P408" s="56">
        <v>1.4506752698908236</v>
      </c>
    </row>
    <row r="409" spans="1:16" x14ac:dyDescent="0.25">
      <c r="A409" t="str">
        <f>LEFT(B409,9)</f>
        <v>RNS170620</v>
      </c>
      <c r="B409" s="2" t="s">
        <v>459</v>
      </c>
      <c r="C409" s="10" t="str">
        <f>IF(RIGHT(B409, 1)="2", "yes", "no")</f>
        <v>no</v>
      </c>
      <c r="D409" s="10">
        <f>IF(C409="no", 0, 1)</f>
        <v>0</v>
      </c>
      <c r="E409" s="1" t="str">
        <f>LEFT(B409, 3)</f>
        <v>RNS</v>
      </c>
      <c r="F409" s="53">
        <f>DATE(MID(B409, 4, 2)+2000, MID(B409, 6, 2), MID(B409, 8, 2))</f>
        <v>42906</v>
      </c>
      <c r="G409" s="1" t="str">
        <f>LOOKUP(E409, [3]Stations!B:B, [3]Stations!D:D)</f>
        <v>Napili (south end)</v>
      </c>
      <c r="H409" s="13">
        <f>IF(ISBLANK(E409), "", LOOKUP(E409, '[3]Sites Ref'!$A$1:$A$18, '[3]Sites Ref'!$C$1:$C$18))</f>
        <v>18</v>
      </c>
      <c r="I409" s="54">
        <f>MONTH(F409)</f>
        <v>6</v>
      </c>
      <c r="J409" s="55">
        <v>23</v>
      </c>
      <c r="K409" s="56">
        <v>121.2358823940389</v>
      </c>
      <c r="L409" s="56">
        <v>21.676725251737661</v>
      </c>
      <c r="M409" s="56">
        <v>11.421261997576739</v>
      </c>
      <c r="N409" s="56">
        <v>749.69257787659569</v>
      </c>
      <c r="O409" s="56">
        <v>43.876278554292277</v>
      </c>
      <c r="P409" s="56">
        <v>3.0313526064738925</v>
      </c>
    </row>
    <row r="410" spans="1:16" x14ac:dyDescent="0.25">
      <c r="A410" t="str">
        <f>LEFT(B410,9)</f>
        <v>RON170623</v>
      </c>
      <c r="B410" s="2" t="s">
        <v>480</v>
      </c>
      <c r="C410" s="10" t="str">
        <f>IF(RIGHT(B410, 1)="2", "yes", "no")</f>
        <v>no</v>
      </c>
      <c r="D410" s="10">
        <f>IF(C410="no", 0, 1)</f>
        <v>0</v>
      </c>
      <c r="E410" s="1" t="str">
        <f>LEFT(B410, 3)</f>
        <v>RON</v>
      </c>
      <c r="F410" s="53">
        <f>DATE(MID(B410, 4, 2)+2000, MID(B410, 6, 2), MID(B410, 8, 2))</f>
        <v>42909</v>
      </c>
      <c r="G410" s="1" t="str">
        <f>LOOKUP(E410, [3]Stations!B:B, [3]Stations!D:D)</f>
        <v>Oneloa</v>
      </c>
      <c r="H410" s="13">
        <f>IF(ISBLANK(E410), "", LOOKUP(E410, '[3]Sites Ref'!$A$1:$A$18, '[3]Sites Ref'!$C$1:$C$18))</f>
        <v>18</v>
      </c>
      <c r="I410" s="54">
        <f>MONTH(F410)</f>
        <v>6</v>
      </c>
      <c r="J410" s="55">
        <v>23</v>
      </c>
      <c r="K410" s="56">
        <v>73.23943396844632</v>
      </c>
      <c r="L410" s="56">
        <v>13.261203086271459</v>
      </c>
      <c r="M410" s="56">
        <v>4.7055120801959713</v>
      </c>
      <c r="N410" s="56">
        <v>84.025640814361978</v>
      </c>
      <c r="O410" s="56">
        <v>4.3076358610618541</v>
      </c>
      <c r="P410" s="56">
        <v>1.8950559641947753</v>
      </c>
    </row>
    <row r="411" spans="1:16" x14ac:dyDescent="0.25">
      <c r="A411" t="str">
        <f>LEFT(B411,9)</f>
        <v>RPO170711</v>
      </c>
      <c r="B411" s="2" t="s">
        <v>484</v>
      </c>
      <c r="C411" s="10" t="str">
        <f>IF(RIGHT(B411, 1)="2", "yes", "no")</f>
        <v>no</v>
      </c>
      <c r="D411" s="10">
        <f>IF(C411="no", 0, 1)</f>
        <v>0</v>
      </c>
      <c r="E411" s="1" t="str">
        <f>LEFT(B411, 3)</f>
        <v>RPO</v>
      </c>
      <c r="F411" s="53">
        <f>DATE(MID(B411, 4, 2)+2000, MID(B411, 6, 2), MID(B411, 8, 2))</f>
        <v>42927</v>
      </c>
      <c r="G411" s="1" t="str">
        <f>LOOKUP(E411, [3]Stations!B:B, [3]Stations!D:D)</f>
        <v>Pohaku</v>
      </c>
      <c r="H411" s="13">
        <f>IF(ISBLANK(E411), "", LOOKUP(E411, '[3]Sites Ref'!$A$1:$A$18, '[3]Sites Ref'!$C$1:$C$18))</f>
        <v>1</v>
      </c>
      <c r="I411" s="54">
        <f>MONTH(F411)</f>
        <v>7</v>
      </c>
      <c r="J411" s="55">
        <v>24</v>
      </c>
      <c r="K411" s="56">
        <v>272.94188495656084</v>
      </c>
      <c r="L411" s="56">
        <v>18.075388772104976</v>
      </c>
      <c r="M411" s="56">
        <v>15.144271560330218</v>
      </c>
      <c r="N411" s="56">
        <v>1651.5683448780019</v>
      </c>
      <c r="O411" s="56">
        <v>252.84304772601078</v>
      </c>
      <c r="P411" s="56">
        <v>6.3544566094564905</v>
      </c>
    </row>
    <row r="412" spans="1:16" x14ac:dyDescent="0.25">
      <c r="A412" t="str">
        <f>LEFT(B412,9)</f>
        <v>RKS170711</v>
      </c>
      <c r="B412" s="2" t="s">
        <v>485</v>
      </c>
      <c r="C412" s="10" t="str">
        <f>IF(RIGHT(B412, 1)="2", "yes", "no")</f>
        <v>no</v>
      </c>
      <c r="D412" s="10">
        <f>IF(C412="no", 0, 1)</f>
        <v>0</v>
      </c>
      <c r="E412" s="1" t="str">
        <f>LEFT(B412, 3)</f>
        <v>RKS</v>
      </c>
      <c r="F412" s="53">
        <f>DATE(MID(B412, 4, 2)+2000, MID(B412, 6, 2), MID(B412, 8, 2))</f>
        <v>42927</v>
      </c>
      <c r="G412" s="1" t="str">
        <f>LOOKUP(E412, [3]Stations!B:B, [3]Stations!D:D)</f>
        <v>Kaanapali Shores</v>
      </c>
      <c r="H412" s="13">
        <f>IF(ISBLANK(E412), "", LOOKUP(E412, '[3]Sites Ref'!$A$1:$A$18, '[3]Sites Ref'!$C$1:$C$18))</f>
        <v>2</v>
      </c>
      <c r="I412" s="54">
        <f>MONTH(F412)</f>
        <v>7</v>
      </c>
      <c r="J412" s="55">
        <v>24</v>
      </c>
      <c r="K412" s="56">
        <v>76.710769983244816</v>
      </c>
      <c r="L412" s="56">
        <v>12.283131222116907</v>
      </c>
      <c r="M412" s="56">
        <v>6.3286222123401883</v>
      </c>
      <c r="N412" s="56">
        <v>263.19380197129584</v>
      </c>
      <c r="O412" s="56">
        <v>16.233795542880223</v>
      </c>
      <c r="P412" s="56">
        <v>5.5947245362255584</v>
      </c>
    </row>
    <row r="413" spans="1:16" x14ac:dyDescent="0.25">
      <c r="A413" t="str">
        <f>LEFT(B413,9)</f>
        <v>RKV170714</v>
      </c>
      <c r="B413" s="2" t="s">
        <v>506</v>
      </c>
      <c r="C413" s="10" t="str">
        <f>IF(RIGHT(B413, 1)="2", "yes", "no")</f>
        <v>no</v>
      </c>
      <c r="D413" s="10">
        <f>IF(C413="no", 0, 1)</f>
        <v>0</v>
      </c>
      <c r="E413" s="1" t="str">
        <f>LEFT(B413, 3)</f>
        <v>RKV</v>
      </c>
      <c r="F413" s="53">
        <f>DATE(MID(B413, 4, 2)+2000, MID(B413, 6, 2), MID(B413, 8, 2))</f>
        <v>42930</v>
      </c>
      <c r="G413" s="1" t="str">
        <f>LOOKUP(E413, [3]Stations!B:B, [3]Stations!D:D)</f>
        <v>Kahana Village</v>
      </c>
      <c r="H413" s="13">
        <f>IF(ISBLANK(E413), "", LOOKUP(E413, '[3]Sites Ref'!$A$1:$A$18, '[3]Sites Ref'!$C$1:$C$18))</f>
        <v>2</v>
      </c>
      <c r="I413" s="54">
        <f>MONTH(F413)</f>
        <v>7</v>
      </c>
      <c r="J413" s="55">
        <v>24</v>
      </c>
      <c r="K413" s="56">
        <v>101.08062233146798</v>
      </c>
      <c r="L413" s="56">
        <v>15.192293879986703</v>
      </c>
      <c r="M413" s="56">
        <v>6.2970199780814955</v>
      </c>
      <c r="N413" s="56">
        <v>280.70727974205113</v>
      </c>
      <c r="O413" s="56">
        <v>20.230879990914143</v>
      </c>
      <c r="P413" s="56">
        <v>13.055044402870285</v>
      </c>
    </row>
    <row r="414" spans="1:16" x14ac:dyDescent="0.25">
      <c r="A414" t="str">
        <f>LEFT(B414,9)</f>
        <v>RAB170711</v>
      </c>
      <c r="B414" s="2" t="s">
        <v>486</v>
      </c>
      <c r="C414" s="10" t="str">
        <f>IF(RIGHT(B414, 1)="2", "yes", "no")</f>
        <v>no</v>
      </c>
      <c r="D414" s="10">
        <f>IF(C414="no", 0, 1)</f>
        <v>0</v>
      </c>
      <c r="E414" s="1" t="str">
        <f>LEFT(B414, 3)</f>
        <v>RAB</v>
      </c>
      <c r="F414" s="53">
        <f>DATE(MID(B414, 4, 2)+2000, MID(B414, 6, 2), MID(B414, 8, 2))</f>
        <v>42927</v>
      </c>
      <c r="G414" s="1" t="str">
        <f>LOOKUP(E414, [3]Stations!B:B, [3]Stations!D:D)</f>
        <v>Airport Beach</v>
      </c>
      <c r="H414" s="13">
        <f>IF(ISBLANK(E414), "", LOOKUP(E414, '[3]Sites Ref'!$A$1:$A$18, '[3]Sites Ref'!$C$1:$C$18))</f>
        <v>3</v>
      </c>
      <c r="I414" s="54">
        <f>MONTH(F414)</f>
        <v>7</v>
      </c>
      <c r="J414" s="55">
        <v>24</v>
      </c>
      <c r="K414" s="56">
        <v>108.19535325079342</v>
      </c>
      <c r="L414" s="56">
        <v>13.935827570763369</v>
      </c>
      <c r="M414" s="56">
        <v>7.6188177762059359</v>
      </c>
      <c r="N414" s="56">
        <v>673.69263459802255</v>
      </c>
      <c r="O414" s="56">
        <v>47.014409595679169</v>
      </c>
      <c r="P414" s="56">
        <v>2.8073796511586302</v>
      </c>
    </row>
    <row r="415" spans="1:16" x14ac:dyDescent="0.25">
      <c r="A415" t="str">
        <f>LEFT(B415,9)</f>
        <v>RCB170711</v>
      </c>
      <c r="B415" s="2" t="s">
        <v>487</v>
      </c>
      <c r="C415" s="10" t="str">
        <f>IF(RIGHT(B415, 1)="2", "yes", "no")</f>
        <v>no</v>
      </c>
      <c r="D415" s="10">
        <f>IF(C415="no", 0, 1)</f>
        <v>0</v>
      </c>
      <c r="E415" s="1" t="str">
        <f>LEFT(B415, 3)</f>
        <v>RCB</v>
      </c>
      <c r="F415" s="53">
        <f>DATE(MID(B415, 4, 2)+2000, MID(B415, 6, 2), MID(B415, 8, 2))</f>
        <v>42927</v>
      </c>
      <c r="G415" s="1" t="str">
        <f>LOOKUP(E415, [3]Stations!B:B, [3]Stations!D:D)</f>
        <v>Canoe Beach</v>
      </c>
      <c r="H415" s="13">
        <f>IF(ISBLANK(E415), "", LOOKUP(E415, '[3]Sites Ref'!$A$1:$A$18, '[3]Sites Ref'!$C$1:$C$18))</f>
        <v>4</v>
      </c>
      <c r="I415" s="54">
        <f>MONTH(F415)</f>
        <v>7</v>
      </c>
      <c r="J415" s="55">
        <v>24</v>
      </c>
      <c r="K415" s="56">
        <v>182.6341749690024</v>
      </c>
      <c r="L415" s="56">
        <v>15.067168604379399</v>
      </c>
      <c r="M415" s="56">
        <v>10.813391456704194</v>
      </c>
      <c r="N415" s="56">
        <v>1282.2731723919351</v>
      </c>
      <c r="O415" s="56">
        <v>146.96273173994246</v>
      </c>
      <c r="P415" s="56">
        <v>3.224194406089699</v>
      </c>
    </row>
    <row r="416" spans="1:16" x14ac:dyDescent="0.25">
      <c r="A416" t="str">
        <f>LEFT(B416,9)</f>
        <v>RHL170714</v>
      </c>
      <c r="B416" s="2" t="s">
        <v>501</v>
      </c>
      <c r="C416" s="10" t="str">
        <f>IF(RIGHT(B416, 1)="2", "yes", "no")</f>
        <v>no</v>
      </c>
      <c r="D416" s="10">
        <f>IF(C416="no", 0, 1)</f>
        <v>0</v>
      </c>
      <c r="E416" s="1" t="str">
        <f>LEFT(B416, 3)</f>
        <v>RHL</v>
      </c>
      <c r="F416" s="53">
        <f>DATE(MID(B416, 4, 2)+2000, MID(B416, 6, 2), MID(B416, 8, 2))</f>
        <v>42930</v>
      </c>
      <c r="G416" s="1" t="str">
        <f>LOOKUP(E416, [3]Stations!B:B, [3]Stations!D:D)</f>
        <v>Honolua</v>
      </c>
      <c r="H416" s="13">
        <f>IF(ISBLANK(E416), "", LOOKUP(E416, '[3]Sites Ref'!$A$1:$A$18, '[3]Sites Ref'!$C$1:$C$18))</f>
        <v>4</v>
      </c>
      <c r="I416" s="54">
        <f>MONTH(F416)</f>
        <v>7</v>
      </c>
      <c r="J416" s="55">
        <v>24</v>
      </c>
      <c r="K416" s="56">
        <v>94.263393505744247</v>
      </c>
      <c r="L416" s="56">
        <v>10.239418387197627</v>
      </c>
      <c r="M416" s="56">
        <v>4.6976721225546267</v>
      </c>
      <c r="N416" s="56">
        <v>176.08774375148099</v>
      </c>
      <c r="O416" s="56">
        <v>7.2273932916056767</v>
      </c>
      <c r="P416" s="56">
        <v>3.3620255800310481</v>
      </c>
    </row>
    <row r="417" spans="1:16" x14ac:dyDescent="0.25">
      <c r="A417" t="str">
        <f>LEFT(B417,9)</f>
        <v>RFN170714</v>
      </c>
      <c r="B417" s="2" t="s">
        <v>502</v>
      </c>
      <c r="C417" s="10" t="str">
        <f>IF(RIGHT(B417, 1)="2", "yes", "no")</f>
        <v>no</v>
      </c>
      <c r="D417" s="10">
        <f>IF(C417="no", 0, 1)</f>
        <v>0</v>
      </c>
      <c r="E417" s="1" t="str">
        <f>LEFT(B417, 3)</f>
        <v>RFN</v>
      </c>
      <c r="F417" s="53">
        <f>DATE(MID(B417, 4, 2)+2000, MID(B417, 6, 2), MID(B417, 8, 2))</f>
        <v>42930</v>
      </c>
      <c r="G417" s="1" t="str">
        <f>LOOKUP(E417, [3]Stations!B:B, [3]Stations!D:D)</f>
        <v>Fleming N</v>
      </c>
      <c r="H417" s="13">
        <f>IF(ISBLANK(E417), "", LOOKUP(E417, '[3]Sites Ref'!$A$1:$A$18, '[3]Sites Ref'!$C$1:$C$18))</f>
        <v>4</v>
      </c>
      <c r="I417" s="54">
        <f>MONTH(F417)</f>
        <v>7</v>
      </c>
      <c r="J417" s="55">
        <v>24</v>
      </c>
      <c r="K417" s="56">
        <v>70.672110466308467</v>
      </c>
      <c r="L417" s="56">
        <v>9.9109645387284555</v>
      </c>
      <c r="M417" s="56">
        <v>5.4973460503180611</v>
      </c>
      <c r="N417" s="56">
        <v>311.63351853723844</v>
      </c>
      <c r="O417" s="56">
        <v>11.985714931098888</v>
      </c>
      <c r="P417" s="56">
        <v>3.1478060446282283</v>
      </c>
    </row>
    <row r="418" spans="1:16" x14ac:dyDescent="0.25">
      <c r="A418" t="str">
        <f>LEFT(B418,9)</f>
        <v>RFS170714</v>
      </c>
      <c r="B418" s="2" t="s">
        <v>504</v>
      </c>
      <c r="C418" s="10" t="str">
        <f>IF(RIGHT(B418, 1)="2", "yes", "no")</f>
        <v>no</v>
      </c>
      <c r="D418" s="10">
        <f>IF(C418="no", 0, 1)</f>
        <v>0</v>
      </c>
      <c r="E418" s="1" t="str">
        <f>LEFT(B418, 3)</f>
        <v>RFS</v>
      </c>
      <c r="F418" s="53">
        <f>DATE(MID(B418, 4, 2)+2000, MID(B418, 6, 2), MID(B418, 8, 2))</f>
        <v>42930</v>
      </c>
      <c r="G418" s="1" t="str">
        <f>LOOKUP(E418, [3]Stations!B:B, [3]Stations!D:D)</f>
        <v>Kapalua Bay</v>
      </c>
      <c r="H418" s="13">
        <f>IF(ISBLANK(E418), "", LOOKUP(E418, '[3]Sites Ref'!$A$1:$A$18, '[3]Sites Ref'!$C$1:$C$18))</f>
        <v>4</v>
      </c>
      <c r="I418" s="54">
        <f>MONTH(F418)</f>
        <v>7</v>
      </c>
      <c r="J418" s="55">
        <v>24</v>
      </c>
      <c r="K418" s="56">
        <v>357.03370013737765</v>
      </c>
      <c r="L418" s="56">
        <v>44.351696649638598</v>
      </c>
      <c r="M418" s="56">
        <v>30.052282069322082</v>
      </c>
      <c r="N418" s="56">
        <v>2740.6076516228923</v>
      </c>
      <c r="O418" s="56">
        <v>326.81385611528947</v>
      </c>
      <c r="P418" s="56">
        <v>5.230219202730062</v>
      </c>
    </row>
    <row r="419" spans="1:16" x14ac:dyDescent="0.25">
      <c r="A419" t="str">
        <f>LEFT(B419,9)</f>
        <v>RKO170714</v>
      </c>
      <c r="B419" s="2" t="s">
        <v>505</v>
      </c>
      <c r="C419" s="10" t="str">
        <f>IF(RIGHT(B419, 1)="2", "yes", "no")</f>
        <v>no</v>
      </c>
      <c r="D419" s="10">
        <f>IF(C419="no", 0, 1)</f>
        <v>0</v>
      </c>
      <c r="E419" s="1" t="str">
        <f>LEFT(B419, 3)</f>
        <v>RKO</v>
      </c>
      <c r="F419" s="53">
        <f>DATE(MID(B419, 4, 2)+2000, MID(B419, 6, 2), MID(B419, 8, 2))</f>
        <v>42930</v>
      </c>
      <c r="G419" s="1" t="str">
        <f>LOOKUP(E419, [3]Stations!B:B, [3]Stations!D:D)</f>
        <v>Ka'opala</v>
      </c>
      <c r="H419" s="13">
        <f>IF(ISBLANK(E419), "", LOOKUP(E419, '[3]Sites Ref'!$A$1:$A$18, '[3]Sites Ref'!$C$1:$C$18))</f>
        <v>4</v>
      </c>
      <c r="I419" s="54">
        <f>MONTH(F419)</f>
        <v>7</v>
      </c>
      <c r="J419" s="55">
        <v>24</v>
      </c>
      <c r="K419" s="56">
        <v>99.542473209229485</v>
      </c>
      <c r="L419" s="56">
        <v>13.419685808883244</v>
      </c>
      <c r="M419" s="56">
        <v>6.5443418114103924</v>
      </c>
      <c r="N419" s="56">
        <v>315.71714896378523</v>
      </c>
      <c r="O419" s="56">
        <v>39.022597471101918</v>
      </c>
      <c r="P419" s="56">
        <v>3.1444848115212078</v>
      </c>
    </row>
    <row r="420" spans="1:16" x14ac:dyDescent="0.25">
      <c r="A420" t="str">
        <f>LEFT(B420,9)</f>
        <v>RWA170711</v>
      </c>
      <c r="B420" s="2" t="s">
        <v>488</v>
      </c>
      <c r="C420" s="10" t="str">
        <f>IF(RIGHT(B420, 1)="2", "yes", "no")</f>
        <v>no</v>
      </c>
      <c r="D420" s="10">
        <f>IF(C420="no", 0, 1)</f>
        <v>0</v>
      </c>
      <c r="E420" s="1" t="str">
        <f>LEFT(B420, 3)</f>
        <v>RWA</v>
      </c>
      <c r="F420" s="53">
        <f>DATE(MID(B420, 4, 2)+2000, MID(B420, 6, 2), MID(B420, 8, 2))</f>
        <v>42927</v>
      </c>
      <c r="G420" s="1" t="str">
        <f>LOOKUP(E420, [3]Stations!B:B, [3]Stations!D:D)</f>
        <v>Wahikuli</v>
      </c>
      <c r="H420" s="13">
        <f>IF(ISBLANK(E420), "", LOOKUP(E420, '[3]Sites Ref'!$A$1:$A$18, '[3]Sites Ref'!$C$1:$C$18))</f>
        <v>5</v>
      </c>
      <c r="I420" s="54">
        <f>MONTH(F420)</f>
        <v>7</v>
      </c>
      <c r="J420" s="55">
        <v>24</v>
      </c>
      <c r="K420" s="56">
        <v>78.210940114810754</v>
      </c>
      <c r="L420" s="56">
        <v>12.882689834401901</v>
      </c>
      <c r="M420" s="56">
        <v>7.0692137021417194</v>
      </c>
      <c r="N420" s="56">
        <v>528.03175850466789</v>
      </c>
      <c r="O420" s="56">
        <v>22.208211271515825</v>
      </c>
      <c r="P420" s="56">
        <v>0.85864612561437026</v>
      </c>
    </row>
    <row r="421" spans="1:16" x14ac:dyDescent="0.25">
      <c r="A421" t="str">
        <f>LEFT(B421,9)</f>
        <v>PFF170712</v>
      </c>
      <c r="B421" s="2" t="s">
        <v>489</v>
      </c>
      <c r="C421" s="10" t="str">
        <f>IF(RIGHT(B421, 1)="2", "yes", "no")</f>
        <v>no</v>
      </c>
      <c r="D421" s="10">
        <f>IF(C421="no", 0, 1)</f>
        <v>0</v>
      </c>
      <c r="E421" s="1" t="str">
        <f>LEFT(B421, 3)</f>
        <v>PFF</v>
      </c>
      <c r="F421" s="53">
        <f>DATE(MID(B421, 4, 2)+2000, MID(B421, 6, 2), MID(B421, 8, 2))</f>
        <v>42928</v>
      </c>
      <c r="G421" s="1" t="str">
        <f>LOOKUP(E421, [3]Stations!B:B, [3]Stations!D:D)</f>
        <v>505 Front Street</v>
      </c>
      <c r="H421" s="13">
        <f>IF(ISBLANK(E421), "", LOOKUP(E421, '[3]Sites Ref'!$A$1:$A$18, '[3]Sites Ref'!$C$1:$C$18))</f>
        <v>6</v>
      </c>
      <c r="I421" s="54">
        <f>MONTH(F421)</f>
        <v>7</v>
      </c>
      <c r="J421" s="55">
        <v>24</v>
      </c>
      <c r="K421" s="56">
        <v>71.26711465351184</v>
      </c>
      <c r="L421" s="56">
        <v>11.813911438589521</v>
      </c>
      <c r="M421" s="56">
        <v>6.365720487339523</v>
      </c>
      <c r="N421" s="56">
        <v>265.14164242579938</v>
      </c>
      <c r="O421" s="56">
        <v>7.732920776336381</v>
      </c>
      <c r="P421" s="56">
        <v>1.6167175822917921</v>
      </c>
    </row>
    <row r="422" spans="1:16" x14ac:dyDescent="0.25">
      <c r="A422" t="str">
        <f>LEFT(B422,9)</f>
        <v>PLH170712</v>
      </c>
      <c r="B422" s="2" t="s">
        <v>490</v>
      </c>
      <c r="C422" s="10" t="str">
        <f>IF(RIGHT(B422, 1)="2", "yes", "no")</f>
        <v>no</v>
      </c>
      <c r="D422" s="10">
        <f>IF(C422="no", 0, 1)</f>
        <v>0</v>
      </c>
      <c r="E422" s="1" t="str">
        <f>LEFT(B422, 3)</f>
        <v>PLH</v>
      </c>
      <c r="F422" s="53">
        <f>DATE(MID(B422, 4, 2)+2000, MID(B422, 6, 2), MID(B422, 8, 2))</f>
        <v>42928</v>
      </c>
      <c r="G422" s="1" t="str">
        <f>LOOKUP(E422, [3]Stations!B:B, [3]Stations!D:D)</f>
        <v>Lindsey Hale</v>
      </c>
      <c r="H422" s="13">
        <f>IF(ISBLANK(E422), "", LOOKUP(E422, '[3]Sites Ref'!$A$1:$A$18, '[3]Sites Ref'!$C$1:$C$18))</f>
        <v>7</v>
      </c>
      <c r="I422" s="54">
        <f>MONTH(F422)</f>
        <v>7</v>
      </c>
      <c r="J422" s="55">
        <v>24</v>
      </c>
      <c r="K422" s="56">
        <v>69.260557979645156</v>
      </c>
      <c r="L422" s="56">
        <v>10.390611428556449</v>
      </c>
      <c r="M422" s="56">
        <v>6.8246398891831426</v>
      </c>
      <c r="N422" s="56">
        <v>278.27247917392174</v>
      </c>
      <c r="O422" s="56">
        <v>12.299165539346831</v>
      </c>
      <c r="P422" s="56">
        <v>3.2333277971340051</v>
      </c>
    </row>
    <row r="423" spans="1:16" x14ac:dyDescent="0.25">
      <c r="A423" t="str">
        <f>LEFT(B423,9)</f>
        <v>PLT170712</v>
      </c>
      <c r="B423" s="2" t="s">
        <v>491</v>
      </c>
      <c r="C423" s="10" t="str">
        <f>IF(RIGHT(B423, 1)="2", "yes", "no")</f>
        <v>no</v>
      </c>
      <c r="D423" s="10">
        <f>IF(C423="no", 0, 1)</f>
        <v>0</v>
      </c>
      <c r="E423" s="1" t="str">
        <f>LEFT(B423, 3)</f>
        <v>PLT</v>
      </c>
      <c r="F423" s="53">
        <f>DATE(MID(B423, 4, 2)+2000, MID(B423, 6, 2), MID(B423, 8, 2))</f>
        <v>42928</v>
      </c>
      <c r="G423" s="1" t="str">
        <f>LOOKUP(E423, [3]Stations!B:B, [3]Stations!D:D)</f>
        <v>Lahaina Town</v>
      </c>
      <c r="H423" s="13">
        <f>IF(ISBLANK(E423), "", LOOKUP(E423, '[3]Sites Ref'!$A$1:$A$18, '[3]Sites Ref'!$C$1:$C$18))</f>
        <v>8</v>
      </c>
      <c r="I423" s="54">
        <f>MONTH(F423)</f>
        <v>7</v>
      </c>
      <c r="J423" s="55">
        <v>24</v>
      </c>
      <c r="K423" s="56">
        <v>77.065240562855323</v>
      </c>
      <c r="L423" s="56">
        <v>12.199714371712039</v>
      </c>
      <c r="M423" s="56">
        <v>6.5223576484478247</v>
      </c>
      <c r="N423" s="56">
        <v>512.47466434830426</v>
      </c>
      <c r="O423" s="56">
        <v>21.680294457624555</v>
      </c>
      <c r="P423" s="56">
        <v>5.0774424798071198</v>
      </c>
    </row>
    <row r="424" spans="1:16" x14ac:dyDescent="0.25">
      <c r="A424" t="str">
        <f>LEFT(B424,9)</f>
        <v>PPU170712</v>
      </c>
      <c r="B424" s="2" t="s">
        <v>492</v>
      </c>
      <c r="C424" s="10" t="str">
        <f>IF(RIGHT(B424, 1)="2", "yes", "no")</f>
        <v>no</v>
      </c>
      <c r="D424" s="10">
        <f>IF(C424="no", 0, 1)</f>
        <v>0</v>
      </c>
      <c r="E424" s="1" t="str">
        <f>LEFT(B424, 3)</f>
        <v>PPU</v>
      </c>
      <c r="F424" s="53">
        <f>DATE(MID(B424, 4, 2)+2000, MID(B424, 6, 2), MID(B424, 8, 2))</f>
        <v>42928</v>
      </c>
      <c r="G424" s="1" t="str">
        <f>LOOKUP(E424, [3]Stations!B:B, [3]Stations!D:D)</f>
        <v>Puamana</v>
      </c>
      <c r="H424" s="13">
        <f>IF(ISBLANK(E424), "", LOOKUP(E424, '[3]Sites Ref'!$A$1:$A$18, '[3]Sites Ref'!$C$1:$C$18))</f>
        <v>9</v>
      </c>
      <c r="I424" s="54">
        <f>MONTH(F424)</f>
        <v>7</v>
      </c>
      <c r="J424" s="55">
        <v>24</v>
      </c>
      <c r="K424" s="56">
        <v>72.57738983171501</v>
      </c>
      <c r="L424" s="56">
        <v>8.9725249716736837</v>
      </c>
      <c r="M424" s="56">
        <v>3.4734290475765843</v>
      </c>
      <c r="N424" s="56">
        <v>177.75365992967477</v>
      </c>
      <c r="O424" s="56">
        <v>7.8896460804603539</v>
      </c>
      <c r="P424" s="56">
        <v>2.1580785787361285</v>
      </c>
    </row>
    <row r="425" spans="1:16" x14ac:dyDescent="0.25">
      <c r="A425" t="str">
        <f>LEFT(B425,9)</f>
        <v>OSF170712</v>
      </c>
      <c r="B425" s="2" t="s">
        <v>494</v>
      </c>
      <c r="C425" s="10" t="str">
        <f>IF(RIGHT(B425, 1)="2", "yes", "no")</f>
        <v>no</v>
      </c>
      <c r="D425" s="10">
        <f>IF(C425="no", 0, 1)</f>
        <v>0</v>
      </c>
      <c r="E425" s="1" t="str">
        <f>LEFT(B425, 3)</f>
        <v>OSF</v>
      </c>
      <c r="F425" s="53">
        <f>DATE(MID(B425, 4, 2)+2000, MID(B425, 6, 2), MID(B425, 8, 2))</f>
        <v>42928</v>
      </c>
      <c r="G425" s="1" t="str">
        <f>LOOKUP(E425, [3]Stations!B:B, [3]Stations!D:D)</f>
        <v>Olowalu shore front</v>
      </c>
      <c r="H425" s="13">
        <f>IF(ISBLANK(E425), "", LOOKUP(E425, '[3]Sites Ref'!$A$1:$A$18, '[3]Sites Ref'!$C$1:$C$18))</f>
        <v>10</v>
      </c>
      <c r="I425" s="54">
        <f>MONTH(F425)</f>
        <v>7</v>
      </c>
      <c r="J425" s="55">
        <v>24</v>
      </c>
      <c r="K425" s="56">
        <v>65.006911024318924</v>
      </c>
      <c r="L425" s="56">
        <v>11.902541842144695</v>
      </c>
      <c r="M425" s="56">
        <v>4.8776674568106575</v>
      </c>
      <c r="N425" s="56">
        <v>125.81979096946931</v>
      </c>
      <c r="O425" s="56">
        <v>9.2424329160567389</v>
      </c>
      <c r="P425" s="56">
        <v>2.776658244918691</v>
      </c>
    </row>
    <row r="426" spans="1:16" x14ac:dyDescent="0.25">
      <c r="A426" t="str">
        <f>LEFT(B426,9)</f>
        <v>OLP170712</v>
      </c>
      <c r="B426" s="2" t="s">
        <v>493</v>
      </c>
      <c r="C426" s="10" t="str">
        <f>IF(RIGHT(B426, 1)="2", "yes", "no")</f>
        <v>no</v>
      </c>
      <c r="D426" s="10">
        <f>IF(C426="no", 0, 1)</f>
        <v>0</v>
      </c>
      <c r="E426" s="1" t="str">
        <f>LEFT(B426, 3)</f>
        <v>OLP</v>
      </c>
      <c r="F426" s="53">
        <f>DATE(MID(B426, 4, 2)+2000, MID(B426, 6, 2), MID(B426, 8, 2))</f>
        <v>42928</v>
      </c>
      <c r="G426" s="1" t="str">
        <f>LOOKUP(E426, [3]Stations!B:B, [3]Stations!D:D)</f>
        <v>Launiupoko</v>
      </c>
      <c r="H426" s="13">
        <f>IF(ISBLANK(E426), "", LOOKUP(E426, '[3]Sites Ref'!$A$1:$A$18, '[3]Sites Ref'!$C$1:$C$18))</f>
        <v>11</v>
      </c>
      <c r="I426" s="54">
        <f>MONTH(F426)</f>
        <v>7</v>
      </c>
      <c r="J426" s="55">
        <v>24</v>
      </c>
      <c r="K426" s="56">
        <v>73.596492748095258</v>
      </c>
      <c r="L426" s="56">
        <v>10.635648426620753</v>
      </c>
      <c r="M426" s="56">
        <v>3.7715892577564221</v>
      </c>
      <c r="N426" s="56">
        <v>103.35982362346174</v>
      </c>
      <c r="O426" s="56">
        <v>7.4701407551360379</v>
      </c>
      <c r="P426" s="56">
        <v>2.0767083676141271</v>
      </c>
    </row>
    <row r="427" spans="1:16" x14ac:dyDescent="0.25">
      <c r="A427" t="str">
        <f>LEFT(B427,9)</f>
        <v>OPM170713</v>
      </c>
      <c r="B427" s="2" t="s">
        <v>495</v>
      </c>
      <c r="C427" s="10" t="str">
        <f>IF(RIGHT(B427, 1)="2", "yes", "no")</f>
        <v>no</v>
      </c>
      <c r="D427" s="10">
        <f>IF(C427="no", 0, 1)</f>
        <v>0</v>
      </c>
      <c r="E427" s="1" t="str">
        <f>LEFT(B427, 3)</f>
        <v>OPM</v>
      </c>
      <c r="F427" s="53">
        <f>DATE(MID(B427, 4, 2)+2000, MID(B427, 6, 2), MID(B427, 8, 2))</f>
        <v>42929</v>
      </c>
      <c r="G427" s="1" t="str">
        <f>LOOKUP(E427, [3]Stations!B:B, [3]Stations!D:D)</f>
        <v>Peter Martin Hale</v>
      </c>
      <c r="H427" s="13">
        <f>IF(ISBLANK(E427), "", LOOKUP(E427, '[3]Sites Ref'!$A$1:$A$18, '[3]Sites Ref'!$C$1:$C$18))</f>
        <v>12</v>
      </c>
      <c r="I427" s="54">
        <f>MONTH(F427)</f>
        <v>7</v>
      </c>
      <c r="J427" s="55">
        <v>24</v>
      </c>
      <c r="K427" s="56">
        <v>94.731801057372437</v>
      </c>
      <c r="L427" s="56">
        <v>10.781627914829274</v>
      </c>
      <c r="M427" s="56">
        <v>5.263764318840769</v>
      </c>
      <c r="N427" s="56">
        <v>144.12778260982466</v>
      </c>
      <c r="O427" s="56">
        <v>9.7715281156933056</v>
      </c>
      <c r="P427" s="56">
        <v>2.5632690177926261</v>
      </c>
    </row>
    <row r="428" spans="1:16" x14ac:dyDescent="0.25">
      <c r="A428" t="str">
        <f>LEFT(B428,9)</f>
        <v>OCO170713</v>
      </c>
      <c r="B428" s="2" t="s">
        <v>496</v>
      </c>
      <c r="C428" s="10" t="str">
        <f>IF(RIGHT(B428, 1)="2", "yes", "no")</f>
        <v>no</v>
      </c>
      <c r="D428" s="10">
        <f>IF(C428="no", 0, 1)</f>
        <v>0</v>
      </c>
      <c r="E428" s="1" t="str">
        <f>LEFT(B428, 3)</f>
        <v>OCO</v>
      </c>
      <c r="F428" s="53">
        <f>DATE(MID(B428, 4, 2)+2000, MID(B428, 6, 2), MID(B428, 8, 2))</f>
        <v>42929</v>
      </c>
      <c r="G428" s="1" t="str">
        <f>LOOKUP(E428, [3]Stations!B:B, [3]Stations!D:D)</f>
        <v>Camp Olowalu</v>
      </c>
      <c r="H428" s="13">
        <f>IF(ISBLANK(E428), "", LOOKUP(E428, '[3]Sites Ref'!$A$1:$A$18, '[3]Sites Ref'!$C$1:$C$18))</f>
        <v>13</v>
      </c>
      <c r="I428" s="54">
        <f>MONTH(F428)</f>
        <v>7</v>
      </c>
      <c r="J428" s="55">
        <v>24</v>
      </c>
      <c r="K428" s="56">
        <v>71.988715476290395</v>
      </c>
      <c r="L428" s="56">
        <v>7.7786213002540014</v>
      </c>
      <c r="M428" s="56">
        <v>4.712786234591392</v>
      </c>
      <c r="N428" s="56">
        <v>219.15381274776254</v>
      </c>
      <c r="O428" s="56">
        <v>7.6692879460905585</v>
      </c>
      <c r="P428" s="56">
        <v>3.1926426915730044</v>
      </c>
    </row>
    <row r="429" spans="1:16" x14ac:dyDescent="0.25">
      <c r="A429" t="str">
        <f>LEFT(B429,9)</f>
        <v>OMM170713</v>
      </c>
      <c r="B429" s="2" t="s">
        <v>497</v>
      </c>
      <c r="C429" s="10" t="str">
        <f>IF(RIGHT(B429, 1)="2", "yes", "no")</f>
        <v>no</v>
      </c>
      <c r="D429" s="10">
        <f>IF(C429="no", 0, 1)</f>
        <v>0</v>
      </c>
      <c r="E429" s="1" t="str">
        <f>LEFT(B429, 3)</f>
        <v>OMM</v>
      </c>
      <c r="F429" s="53">
        <f>DATE(MID(B429, 4, 2)+2000, MID(B429, 6, 2), MID(B429, 8, 2))</f>
        <v>42929</v>
      </c>
      <c r="G429" s="1" t="str">
        <f>LOOKUP(E429, [3]Stations!B:B, [3]Stations!D:D)</f>
        <v>Mile Marker 14</v>
      </c>
      <c r="H429" s="13">
        <f>IF(ISBLANK(E429), "", LOOKUP(E429, '[3]Sites Ref'!$A$1:$A$18, '[3]Sites Ref'!$C$1:$C$18))</f>
        <v>14</v>
      </c>
      <c r="I429" s="54">
        <f>MONTH(F429)</f>
        <v>7</v>
      </c>
      <c r="J429" s="55">
        <v>24</v>
      </c>
      <c r="K429" s="56">
        <v>58.955591843825069</v>
      </c>
      <c r="L429" s="56">
        <v>7.976736319965565</v>
      </c>
      <c r="M429" s="56">
        <v>4.9889622818086607</v>
      </c>
      <c r="N429" s="56">
        <v>256.8035183749422</v>
      </c>
      <c r="O429" s="56">
        <v>7.6527905456564556</v>
      </c>
      <c r="P429" s="56">
        <v>1.9172891784771444</v>
      </c>
    </row>
    <row r="430" spans="1:16" x14ac:dyDescent="0.25">
      <c r="A430" t="str">
        <f>LEFT(B430,9)</f>
        <v>OUB170713</v>
      </c>
      <c r="B430" s="2" t="s">
        <v>498</v>
      </c>
      <c r="C430" s="10" t="str">
        <f>IF(RIGHT(B430, 1)="2", "yes", "no")</f>
        <v>no</v>
      </c>
      <c r="D430" s="10">
        <f>IF(C430="no", 0, 1)</f>
        <v>0</v>
      </c>
      <c r="E430" s="1" t="str">
        <f>LEFT(B430, 3)</f>
        <v>OUB</v>
      </c>
      <c r="F430" s="53">
        <f>DATE(MID(B430, 4, 2)+2000, MID(B430, 6, 2), MID(B430, 8, 2))</f>
        <v>42929</v>
      </c>
      <c r="G430" s="1" t="str">
        <f>LOOKUP(E430, [3]Stations!B:B, [3]Stations!D:D)</f>
        <v>Ukumehame Beach</v>
      </c>
      <c r="H430" s="13">
        <f>IF(ISBLANK(E430), "", LOOKUP(E430, '[3]Sites Ref'!$A$1:$A$18, '[3]Sites Ref'!$C$1:$C$18))</f>
        <v>15</v>
      </c>
      <c r="I430" s="54">
        <f>MONTH(F430)</f>
        <v>7</v>
      </c>
      <c r="J430" s="55">
        <v>24</v>
      </c>
      <c r="K430" s="56">
        <v>71.013921382361474</v>
      </c>
      <c r="L430" s="56">
        <v>8.8369725897657734</v>
      </c>
      <c r="M430" s="56">
        <v>3.8663959605324996</v>
      </c>
      <c r="N430" s="56">
        <v>52.075234814757451</v>
      </c>
      <c r="O430" s="56">
        <v>7.0871653879158076</v>
      </c>
      <c r="P430" s="56">
        <v>1.2538728653498061</v>
      </c>
    </row>
    <row r="431" spans="1:16" x14ac:dyDescent="0.25">
      <c r="A431" t="str">
        <f>LEFT(B431,9)</f>
        <v>OPB170713</v>
      </c>
      <c r="B431" s="2" t="s">
        <v>499</v>
      </c>
      <c r="C431" s="10" t="str">
        <f>IF(RIGHT(B431, 1)="2", "yes", "no")</f>
        <v>no</v>
      </c>
      <c r="D431" s="10">
        <f>IF(C431="no", 0, 1)</f>
        <v>0</v>
      </c>
      <c r="E431" s="1" t="str">
        <f>LEFT(B431, 3)</f>
        <v>OPB</v>
      </c>
      <c r="F431" s="53">
        <f>DATE(MID(B431, 4, 2)+2000, MID(B431, 6, 2), MID(B431, 8, 2))</f>
        <v>42929</v>
      </c>
      <c r="G431" s="1" t="str">
        <f>LOOKUP(E431, [3]Stations!B:B, [3]Stations!D:D)</f>
        <v>Papalaua</v>
      </c>
      <c r="H431" s="13">
        <f>IF(ISBLANK(E431), "", LOOKUP(E431, '[3]Sites Ref'!$A$1:$A$18, '[3]Sites Ref'!$C$1:$C$18))</f>
        <v>16</v>
      </c>
      <c r="I431" s="54">
        <f>MONTH(F431)</f>
        <v>7</v>
      </c>
      <c r="J431" s="55">
        <v>24</v>
      </c>
      <c r="K431" s="56">
        <v>62.98769468689472</v>
      </c>
      <c r="L431" s="56">
        <v>9.4886667335538082</v>
      </c>
      <c r="M431" s="56">
        <v>3.4761770679469057</v>
      </c>
      <c r="N431" s="56">
        <v>142.37643483274917</v>
      </c>
      <c r="O431" s="56">
        <v>8.5837152844379414</v>
      </c>
      <c r="P431" s="56">
        <v>1.8458826666762043</v>
      </c>
    </row>
    <row r="432" spans="1:16" x14ac:dyDescent="0.25">
      <c r="A432" t="str">
        <f>LEFT(B432,9)</f>
        <v>OPP170713</v>
      </c>
      <c r="B432" s="2" t="s">
        <v>500</v>
      </c>
      <c r="C432" s="10" t="str">
        <f>IF(RIGHT(B432, 1)="2", "yes", "no")</f>
        <v>no</v>
      </c>
      <c r="D432" s="10">
        <f>IF(C432="no", 0, 1)</f>
        <v>0</v>
      </c>
      <c r="E432" s="1" t="str">
        <f>LEFT(B432, 3)</f>
        <v>OPP</v>
      </c>
      <c r="F432" s="53">
        <f>DATE(MID(B432, 4, 2)+2000, MID(B432, 6, 2), MID(B432, 8, 2))</f>
        <v>42929</v>
      </c>
      <c r="G432" s="1" t="str">
        <f>LOOKUP(E432, [3]Stations!B:B, [3]Stations!D:D)</f>
        <v>Papalaua Pali</v>
      </c>
      <c r="H432" s="13">
        <f>IF(ISBLANK(E432), "", LOOKUP(E432, '[3]Sites Ref'!$A$1:$A$18, '[3]Sites Ref'!$C$1:$C$18))</f>
        <v>17</v>
      </c>
      <c r="I432" s="54">
        <f>MONTH(F432)</f>
        <v>7</v>
      </c>
      <c r="J432" s="55">
        <v>24</v>
      </c>
      <c r="K432" s="56">
        <v>63.94349928548737</v>
      </c>
      <c r="L432" s="56">
        <v>10.056944026936975</v>
      </c>
      <c r="M432" s="56">
        <v>5.7982542808682194</v>
      </c>
      <c r="N432" s="56">
        <v>136.97715778342362</v>
      </c>
      <c r="O432" s="56">
        <v>7.2709935641815182</v>
      </c>
      <c r="P432" s="56">
        <v>1.5502929201513826</v>
      </c>
    </row>
    <row r="433" spans="1:16" x14ac:dyDescent="0.25">
      <c r="A433" t="str">
        <f>LEFT(B433,9)</f>
        <v>RNS170711</v>
      </c>
      <c r="B433" s="2" t="s">
        <v>483</v>
      </c>
      <c r="C433" s="10" t="str">
        <f>IF(RIGHT(B433, 1)="2", "yes", "no")</f>
        <v>no</v>
      </c>
      <c r="D433" s="10">
        <f>IF(C433="no", 0, 1)</f>
        <v>0</v>
      </c>
      <c r="E433" s="1" t="str">
        <f>LEFT(B433, 3)</f>
        <v>RNS</v>
      </c>
      <c r="F433" s="53">
        <f>DATE(MID(B433, 4, 2)+2000, MID(B433, 6, 2), MID(B433, 8, 2))</f>
        <v>42927</v>
      </c>
      <c r="G433" s="1" t="str">
        <f>LOOKUP(E433, [3]Stations!B:B, [3]Stations!D:D)</f>
        <v>Napili (south end)</v>
      </c>
      <c r="H433" s="13">
        <f>IF(ISBLANK(E433), "", LOOKUP(E433, '[3]Sites Ref'!$A$1:$A$18, '[3]Sites Ref'!$C$1:$C$18))</f>
        <v>18</v>
      </c>
      <c r="I433" s="54">
        <f>MONTH(F433)</f>
        <v>7</v>
      </c>
      <c r="J433" s="55">
        <v>24</v>
      </c>
      <c r="K433" s="56">
        <v>142.76889442637653</v>
      </c>
      <c r="L433" s="56">
        <v>17.731294264184893</v>
      </c>
      <c r="M433" s="56">
        <v>13.492711317767247</v>
      </c>
      <c r="N433" s="56">
        <v>1216.755679209534</v>
      </c>
      <c r="O433" s="56">
        <v>83.532583842309833</v>
      </c>
      <c r="P433" s="56">
        <v>7.8697692145345801</v>
      </c>
    </row>
    <row r="434" spans="1:16" x14ac:dyDescent="0.25">
      <c r="A434" t="str">
        <f>LEFT(B434,9)</f>
        <v>RON170714</v>
      </c>
      <c r="B434" s="2" t="s">
        <v>503</v>
      </c>
      <c r="C434" s="10" t="str">
        <f>IF(RIGHT(B434, 1)="2", "yes", "no")</f>
        <v>no</v>
      </c>
      <c r="D434" s="10">
        <f>IF(C434="no", 0, 1)</f>
        <v>0</v>
      </c>
      <c r="E434" s="1" t="str">
        <f>LEFT(B434, 3)</f>
        <v>RON</v>
      </c>
      <c r="F434" s="53">
        <f>DATE(MID(B434, 4, 2)+2000, MID(B434, 6, 2), MID(B434, 8, 2))</f>
        <v>42930</v>
      </c>
      <c r="G434" s="1" t="str">
        <f>LOOKUP(E434, [3]Stations!B:B, [3]Stations!D:D)</f>
        <v>Oneloa</v>
      </c>
      <c r="H434" s="13">
        <f>IF(ISBLANK(E434), "", LOOKUP(E434, '[3]Sites Ref'!$A$1:$A$18, '[3]Sites Ref'!$C$1:$C$18))</f>
        <v>18</v>
      </c>
      <c r="I434" s="54">
        <f>MONTH(F434)</f>
        <v>7</v>
      </c>
      <c r="J434" s="55">
        <v>24</v>
      </c>
      <c r="K434" s="56">
        <v>66.785593754150284</v>
      </c>
      <c r="L434" s="56">
        <v>12.741923899343686</v>
      </c>
      <c r="M434" s="56">
        <v>4.3088272401541934</v>
      </c>
      <c r="N434" s="56">
        <v>88.076110583519707</v>
      </c>
      <c r="O434" s="56">
        <v>8.9537284084599484</v>
      </c>
      <c r="P434" s="56">
        <v>1.2364363915379486</v>
      </c>
    </row>
    <row r="435" spans="1:16" x14ac:dyDescent="0.25">
      <c r="A435" t="str">
        <f>LEFT(B435,9)</f>
        <v>RPO170801</v>
      </c>
      <c r="B435" s="2" t="s">
        <v>508</v>
      </c>
      <c r="C435" s="10" t="str">
        <f>IF(RIGHT(B435, 1)="2", "yes", "no")</f>
        <v>no</v>
      </c>
      <c r="D435" s="10">
        <f>IF(C435="no", 0, 1)</f>
        <v>0</v>
      </c>
      <c r="E435" s="1" t="str">
        <f>LEFT(B435, 3)</f>
        <v>RPO</v>
      </c>
      <c r="F435" s="53">
        <f>DATE(MID(B435, 4, 2)+2000, MID(B435, 6, 2), MID(B435, 8, 2))</f>
        <v>42948</v>
      </c>
      <c r="G435" s="1" t="str">
        <f>LOOKUP(E435, [3]Stations!B:B, [3]Stations!D:D)</f>
        <v>Pohaku</v>
      </c>
      <c r="H435" s="13">
        <f>IF(ISBLANK(E435), "", LOOKUP(E435, '[3]Sites Ref'!$A$1:$A$18, '[3]Sites Ref'!$C$1:$C$18))</f>
        <v>1</v>
      </c>
      <c r="I435" s="54">
        <f>MONTH(F435)</f>
        <v>8</v>
      </c>
      <c r="J435" s="55">
        <v>25</v>
      </c>
      <c r="K435" s="56">
        <v>270.99250036954572</v>
      </c>
      <c r="L435" s="56">
        <v>20.200901764708739</v>
      </c>
      <c r="M435" s="56">
        <v>14.480417508440375</v>
      </c>
      <c r="N435" s="56">
        <v>1066.3779997789609</v>
      </c>
      <c r="O435" s="56">
        <v>205.3220423215237</v>
      </c>
      <c r="P435" s="56">
        <v>3.6566195180202161</v>
      </c>
    </row>
    <row r="436" spans="1:16" x14ac:dyDescent="0.25">
      <c r="A436" t="str">
        <f>LEFT(B436,9)</f>
        <v>RKS170801</v>
      </c>
      <c r="B436" s="2" t="s">
        <v>509</v>
      </c>
      <c r="C436" s="10" t="str">
        <f>IF(RIGHT(B436, 1)="2", "yes", "no")</f>
        <v>no</v>
      </c>
      <c r="D436" s="10">
        <f>IF(C436="no", 0, 1)</f>
        <v>0</v>
      </c>
      <c r="E436" s="1" t="str">
        <f>LEFT(B436, 3)</f>
        <v>RKS</v>
      </c>
      <c r="F436" s="53">
        <f>DATE(MID(B436, 4, 2)+2000, MID(B436, 6, 2), MID(B436, 8, 2))</f>
        <v>42948</v>
      </c>
      <c r="G436" s="1" t="str">
        <f>LOOKUP(E436, [3]Stations!B:B, [3]Stations!D:D)</f>
        <v>Kaanapali Shores</v>
      </c>
      <c r="H436" s="13">
        <f>IF(ISBLANK(E436), "", LOOKUP(E436, '[3]Sites Ref'!$A$1:$A$18, '[3]Sites Ref'!$C$1:$C$18))</f>
        <v>2</v>
      </c>
      <c r="I436" s="54">
        <f>MONTH(F436)</f>
        <v>8</v>
      </c>
      <c r="J436" s="55">
        <v>25</v>
      </c>
      <c r="K436" s="56">
        <v>82.808855460873914</v>
      </c>
      <c r="L436" s="56">
        <v>12.817767984631653</v>
      </c>
      <c r="M436" s="56">
        <v>6.7433411470370928</v>
      </c>
      <c r="N436" s="56">
        <v>171.64723986948945</v>
      </c>
      <c r="O436" s="56">
        <v>8.0011349560468812</v>
      </c>
      <c r="P436" s="56">
        <v>3.6225798852387108</v>
      </c>
    </row>
    <row r="437" spans="1:16" x14ac:dyDescent="0.25">
      <c r="A437" t="str">
        <f>LEFT(B437,9)</f>
        <v>RKV170804</v>
      </c>
      <c r="B437" s="2" t="s">
        <v>530</v>
      </c>
      <c r="C437" s="10" t="str">
        <f>IF(RIGHT(B437, 1)="2", "yes", "no")</f>
        <v>no</v>
      </c>
      <c r="D437" s="10">
        <f>IF(C437="no", 0, 1)</f>
        <v>0</v>
      </c>
      <c r="E437" s="1" t="str">
        <f>LEFT(B437, 3)</f>
        <v>RKV</v>
      </c>
      <c r="F437" s="53">
        <f>DATE(MID(B437, 4, 2)+2000, MID(B437, 6, 2), MID(B437, 8, 2))</f>
        <v>42951</v>
      </c>
      <c r="G437" s="1" t="str">
        <f>LOOKUP(E437, [3]Stations!B:B, [3]Stations!D:D)</f>
        <v>Kahana Village</v>
      </c>
      <c r="H437" s="13">
        <f>IF(ISBLANK(E437), "", LOOKUP(E437, '[3]Sites Ref'!$A$1:$A$18, '[3]Sites Ref'!$C$1:$C$18))</f>
        <v>2</v>
      </c>
      <c r="I437" s="54">
        <f>MONTH(F437)</f>
        <v>8</v>
      </c>
      <c r="J437" s="55">
        <v>25</v>
      </c>
      <c r="K437" s="56">
        <v>92.116927656893864</v>
      </c>
      <c r="L437" s="56">
        <v>9.7786509427942612</v>
      </c>
      <c r="M437" s="56">
        <v>5.9581923628577202</v>
      </c>
      <c r="N437" s="56">
        <v>235.1656820445086</v>
      </c>
      <c r="O437" s="56">
        <v>11.822137470031967</v>
      </c>
      <c r="P437" s="56">
        <v>3.6512448391599781</v>
      </c>
    </row>
    <row r="438" spans="1:16" x14ac:dyDescent="0.25">
      <c r="A438" t="str">
        <f>LEFT(B438,9)</f>
        <v>RAB170801</v>
      </c>
      <c r="B438" s="2" t="s">
        <v>510</v>
      </c>
      <c r="C438" s="10" t="str">
        <f>IF(RIGHT(B438, 1)="2", "yes", "no")</f>
        <v>no</v>
      </c>
      <c r="D438" s="10">
        <f>IF(C438="no", 0, 1)</f>
        <v>0</v>
      </c>
      <c r="E438" s="1" t="str">
        <f>LEFT(B438, 3)</f>
        <v>RAB</v>
      </c>
      <c r="F438" s="53">
        <f>DATE(MID(B438, 4, 2)+2000, MID(B438, 6, 2), MID(B438, 8, 2))</f>
        <v>42948</v>
      </c>
      <c r="G438" s="1" t="str">
        <f>LOOKUP(E438, [3]Stations!B:B, [3]Stations!D:D)</f>
        <v>Airport Beach</v>
      </c>
      <c r="H438" s="13">
        <f>IF(ISBLANK(E438), "", LOOKUP(E438, '[3]Sites Ref'!$A$1:$A$18, '[3]Sites Ref'!$C$1:$C$18))</f>
        <v>3</v>
      </c>
      <c r="I438" s="54">
        <f>MONTH(F438)</f>
        <v>8</v>
      </c>
      <c r="J438" s="55">
        <v>25</v>
      </c>
      <c r="K438" s="56">
        <v>96.286230282714939</v>
      </c>
      <c r="L438" s="56">
        <v>12.710438572373455</v>
      </c>
      <c r="M438" s="56">
        <v>7.9561028391757223</v>
      </c>
      <c r="N438" s="56">
        <v>326.92471975516469</v>
      </c>
      <c r="O438" s="56">
        <v>25.418936467767715</v>
      </c>
      <c r="P438" s="56">
        <v>2.5879542046429398</v>
      </c>
    </row>
    <row r="439" spans="1:16" x14ac:dyDescent="0.25">
      <c r="A439" t="str">
        <f>LEFT(B439,9)</f>
        <v>RCB170801</v>
      </c>
      <c r="B439" s="2" t="s">
        <v>511</v>
      </c>
      <c r="C439" s="10" t="str">
        <f>IF(RIGHT(B439, 1)="2", "yes", "no")</f>
        <v>no</v>
      </c>
      <c r="D439" s="10">
        <f>IF(C439="no", 0, 1)</f>
        <v>0</v>
      </c>
      <c r="E439" s="1" t="str">
        <f>LEFT(B439, 3)</f>
        <v>RCB</v>
      </c>
      <c r="F439" s="53">
        <f>DATE(MID(B439, 4, 2)+2000, MID(B439, 6, 2), MID(B439, 8, 2))</f>
        <v>42948</v>
      </c>
      <c r="G439" s="1" t="str">
        <f>LOOKUP(E439, [3]Stations!B:B, [3]Stations!D:D)</f>
        <v>Canoe Beach</v>
      </c>
      <c r="H439" s="13">
        <f>IF(ISBLANK(E439), "", LOOKUP(E439, '[3]Sites Ref'!$A$1:$A$18, '[3]Sites Ref'!$C$1:$C$18))</f>
        <v>4</v>
      </c>
      <c r="I439" s="54">
        <f>MONTH(F439)</f>
        <v>8</v>
      </c>
      <c r="J439" s="55">
        <v>25</v>
      </c>
      <c r="K439" s="56">
        <v>111.86312554238029</v>
      </c>
      <c r="L439" s="56">
        <v>13.264032382968372</v>
      </c>
      <c r="M439" s="56">
        <v>8.3665540250764145</v>
      </c>
      <c r="N439" s="56">
        <v>311.91140856094904</v>
      </c>
      <c r="O439" s="56">
        <v>32.341515633324455</v>
      </c>
      <c r="P439" s="56">
        <v>3.6870760315615634</v>
      </c>
    </row>
    <row r="440" spans="1:16" x14ac:dyDescent="0.25">
      <c r="A440" t="str">
        <f>LEFT(B440,9)</f>
        <v>RHL170804</v>
      </c>
      <c r="B440" s="2" t="s">
        <v>525</v>
      </c>
      <c r="C440" s="10" t="str">
        <f>IF(RIGHT(B440, 1)="2", "yes", "no")</f>
        <v>no</v>
      </c>
      <c r="D440" s="10">
        <f>IF(C440="no", 0, 1)</f>
        <v>0</v>
      </c>
      <c r="E440" s="1" t="str">
        <f>LEFT(B440, 3)</f>
        <v>RHL</v>
      </c>
      <c r="F440" s="53">
        <f>DATE(MID(B440, 4, 2)+2000, MID(B440, 6, 2), MID(B440, 8, 2))</f>
        <v>42951</v>
      </c>
      <c r="G440" s="1" t="str">
        <f>LOOKUP(E440, [3]Stations!B:B, [3]Stations!D:D)</f>
        <v>Honolua</v>
      </c>
      <c r="H440" s="13">
        <f>IF(ISBLANK(E440), "", LOOKUP(E440, '[3]Sites Ref'!$A$1:$A$18, '[3]Sites Ref'!$C$1:$C$18))</f>
        <v>4</v>
      </c>
      <c r="I440" s="54">
        <f>MONTH(F440)</f>
        <v>8</v>
      </c>
      <c r="J440" s="55">
        <v>25</v>
      </c>
      <c r="K440" s="56">
        <v>85.098700697594467</v>
      </c>
      <c r="L440" s="56">
        <v>11.467676956752216</v>
      </c>
      <c r="M440" s="56">
        <v>6.817708609290877</v>
      </c>
      <c r="N440" s="56">
        <v>394.99982018282583</v>
      </c>
      <c r="O440" s="56">
        <v>3.6297774873468307</v>
      </c>
      <c r="P440" s="56">
        <v>6.928007384284939</v>
      </c>
    </row>
    <row r="441" spans="1:16" x14ac:dyDescent="0.25">
      <c r="A441" t="str">
        <f>LEFT(B441,9)</f>
        <v>RFN170804</v>
      </c>
      <c r="B441" s="2" t="s">
        <v>526</v>
      </c>
      <c r="C441" s="10" t="str">
        <f>IF(RIGHT(B441, 1)="2", "yes", "no")</f>
        <v>no</v>
      </c>
      <c r="D441" s="10">
        <f>IF(C441="no", 0, 1)</f>
        <v>0</v>
      </c>
      <c r="E441" s="1" t="str">
        <f>LEFT(B441, 3)</f>
        <v>RFN</v>
      </c>
      <c r="F441" s="53">
        <f>DATE(MID(B441, 4, 2)+2000, MID(B441, 6, 2), MID(B441, 8, 2))</f>
        <v>42951</v>
      </c>
      <c r="G441" s="1" t="str">
        <f>LOOKUP(E441, [3]Stations!B:B, [3]Stations!D:D)</f>
        <v>Fleming N</v>
      </c>
      <c r="H441" s="13">
        <f>IF(ISBLANK(E441), "", LOOKUP(E441, '[3]Sites Ref'!$A$1:$A$18, '[3]Sites Ref'!$C$1:$C$18))</f>
        <v>4</v>
      </c>
      <c r="I441" s="54">
        <f>MONTH(F441)</f>
        <v>8</v>
      </c>
      <c r="J441" s="55">
        <v>25</v>
      </c>
      <c r="K441" s="56">
        <v>78.318379736915389</v>
      </c>
      <c r="L441" s="56">
        <v>11.072252806327278</v>
      </c>
      <c r="M441" s="56">
        <v>6.4716138811098052</v>
      </c>
      <c r="N441" s="56">
        <v>202.35316306945364</v>
      </c>
      <c r="O441" s="56">
        <v>9.5414292254928075</v>
      </c>
      <c r="P441" s="56">
        <v>1.8632683383208803</v>
      </c>
    </row>
    <row r="442" spans="1:16" x14ac:dyDescent="0.25">
      <c r="A442" t="str">
        <f>LEFT(B442,9)</f>
        <v>RFS170804</v>
      </c>
      <c r="B442" s="2" t="s">
        <v>528</v>
      </c>
      <c r="C442" s="10" t="str">
        <f>IF(RIGHT(B442, 1)="2", "yes", "no")</f>
        <v>no</v>
      </c>
      <c r="D442" s="10">
        <f>IF(C442="no", 0, 1)</f>
        <v>0</v>
      </c>
      <c r="E442" s="1" t="str">
        <f>LEFT(B442, 3)</f>
        <v>RFS</v>
      </c>
      <c r="F442" s="53">
        <f>DATE(MID(B442, 4, 2)+2000, MID(B442, 6, 2), MID(B442, 8, 2))</f>
        <v>42951</v>
      </c>
      <c r="G442" s="1" t="str">
        <f>LOOKUP(E442, [3]Stations!B:B, [3]Stations!D:D)</f>
        <v>Kapalua Bay</v>
      </c>
      <c r="H442" s="13">
        <f>IF(ISBLANK(E442), "", LOOKUP(E442, '[3]Sites Ref'!$A$1:$A$18, '[3]Sites Ref'!$C$1:$C$18))</f>
        <v>4</v>
      </c>
      <c r="I442" s="54">
        <f>MONTH(F442)</f>
        <v>8</v>
      </c>
      <c r="J442" s="55">
        <v>25</v>
      </c>
      <c r="K442" s="56">
        <v>210.65359146946747</v>
      </c>
      <c r="L442" s="56">
        <v>20.099221268885181</v>
      </c>
      <c r="M442" s="56">
        <v>14.606270136869856</v>
      </c>
      <c r="N442" s="56">
        <v>926.01460737345712</v>
      </c>
      <c r="O442" s="56">
        <v>109.83778969099629</v>
      </c>
      <c r="P442" s="56">
        <v>5.0540360216820366</v>
      </c>
    </row>
    <row r="443" spans="1:16" x14ac:dyDescent="0.25">
      <c r="A443" t="str">
        <f>LEFT(B443,9)</f>
        <v>RKO170804</v>
      </c>
      <c r="B443" s="2" t="s">
        <v>529</v>
      </c>
      <c r="C443" s="10" t="str">
        <f>IF(RIGHT(B443, 1)="2", "yes", "no")</f>
        <v>no</v>
      </c>
      <c r="D443" s="10">
        <f>IF(C443="no", 0, 1)</f>
        <v>0</v>
      </c>
      <c r="E443" s="1" t="str">
        <f>LEFT(B443, 3)</f>
        <v>RKO</v>
      </c>
      <c r="F443" s="53">
        <f>DATE(MID(B443, 4, 2)+2000, MID(B443, 6, 2), MID(B443, 8, 2))</f>
        <v>42951</v>
      </c>
      <c r="G443" s="1" t="str">
        <f>LOOKUP(E443, [3]Stations!B:B, [3]Stations!D:D)</f>
        <v>Ka'opala</v>
      </c>
      <c r="H443" s="13">
        <f>IF(ISBLANK(E443), "", LOOKUP(E443, '[3]Sites Ref'!$A$1:$A$18, '[3]Sites Ref'!$C$1:$C$18))</f>
        <v>4</v>
      </c>
      <c r="I443" s="54">
        <f>MONTH(F443)</f>
        <v>8</v>
      </c>
      <c r="J443" s="55">
        <v>25</v>
      </c>
      <c r="K443" s="56">
        <v>94.66252184213127</v>
      </c>
      <c r="L443" s="56">
        <v>11.264315965105105</v>
      </c>
      <c r="M443" s="56">
        <v>7.4798650520505285</v>
      </c>
      <c r="N443" s="56">
        <v>346.35730252103815</v>
      </c>
      <c r="O443" s="56">
        <v>32.884874550479495</v>
      </c>
      <c r="P443" s="56">
        <v>2.1140866851319764</v>
      </c>
    </row>
    <row r="444" spans="1:16" x14ac:dyDescent="0.25">
      <c r="A444" t="str">
        <f>LEFT(B444,9)</f>
        <v>RFS170804</v>
      </c>
      <c r="B444" s="2" t="s">
        <v>531</v>
      </c>
      <c r="C444" s="10" t="str">
        <f>IF(RIGHT(B444, 1)="2", "yes", "no")</f>
        <v>yes</v>
      </c>
      <c r="D444" s="10">
        <f>IF(C444="no", 0, 1)</f>
        <v>1</v>
      </c>
      <c r="E444" s="1" t="str">
        <f>LEFT(B444, 3)</f>
        <v>RFS</v>
      </c>
      <c r="F444" s="53">
        <f>DATE(MID(B444, 4, 2)+2000, MID(B444, 6, 2), MID(B444, 8, 2))</f>
        <v>42951</v>
      </c>
      <c r="G444" s="1" t="str">
        <f>LOOKUP(E444, [3]Stations!B:B, [3]Stations!D:D)</f>
        <v>Kapalua Bay</v>
      </c>
      <c r="H444" s="13">
        <f>IF(ISBLANK(E444), "", LOOKUP(E444, '[3]Sites Ref'!$A$1:$A$18, '[3]Sites Ref'!$C$1:$C$18))</f>
        <v>4</v>
      </c>
      <c r="I444" s="54">
        <f>MONTH(F444)</f>
        <v>8</v>
      </c>
      <c r="J444" s="55">
        <v>25</v>
      </c>
      <c r="K444" s="56">
        <v>211.93828386201722</v>
      </c>
      <c r="L444" s="56">
        <v>19.393106714554932</v>
      </c>
      <c r="M444" s="56">
        <v>13.946973981119962</v>
      </c>
      <c r="N444" s="56">
        <v>895.43080566770107</v>
      </c>
      <c r="O444" s="56">
        <v>110.19342160029304</v>
      </c>
      <c r="P444" s="56">
        <v>5.2528991395108333</v>
      </c>
    </row>
    <row r="445" spans="1:16" x14ac:dyDescent="0.25">
      <c r="A445" t="str">
        <f>LEFT(B445,9)</f>
        <v>RWA170801</v>
      </c>
      <c r="B445" s="2" t="s">
        <v>512</v>
      </c>
      <c r="C445" s="10" t="str">
        <f>IF(RIGHT(B445, 1)="2", "yes", "no")</f>
        <v>no</v>
      </c>
      <c r="D445" s="10">
        <f>IF(C445="no", 0, 1)</f>
        <v>0</v>
      </c>
      <c r="E445" s="1" t="str">
        <f>LEFT(B445, 3)</f>
        <v>RWA</v>
      </c>
      <c r="F445" s="53">
        <f>DATE(MID(B445, 4, 2)+2000, MID(B445, 6, 2), MID(B445, 8, 2))</f>
        <v>42948</v>
      </c>
      <c r="G445" s="1" t="str">
        <f>LOOKUP(E445, [3]Stations!B:B, [3]Stations!D:D)</f>
        <v>Wahikuli</v>
      </c>
      <c r="H445" s="13">
        <f>IF(ISBLANK(E445), "", LOOKUP(E445, '[3]Sites Ref'!$A$1:$A$18, '[3]Sites Ref'!$C$1:$C$18))</f>
        <v>5</v>
      </c>
      <c r="I445" s="54">
        <f>MONTH(F445)</f>
        <v>8</v>
      </c>
      <c r="J445" s="55">
        <v>25</v>
      </c>
      <c r="K445" s="56">
        <v>82.820750760804927</v>
      </c>
      <c r="L445" s="56">
        <v>14.501145082154968</v>
      </c>
      <c r="M445" s="56">
        <v>9.1459822352362625</v>
      </c>
      <c r="N445" s="56">
        <v>315.34607558555354</v>
      </c>
      <c r="O445" s="56">
        <v>11.791821307272242</v>
      </c>
      <c r="P445" s="56">
        <v>3.3099527315348798</v>
      </c>
    </row>
    <row r="446" spans="1:16" x14ac:dyDescent="0.25">
      <c r="A446" t="str">
        <f>LEFT(B446,9)</f>
        <v>PFF170802</v>
      </c>
      <c r="B446" s="2" t="s">
        <v>513</v>
      </c>
      <c r="C446" s="10" t="str">
        <f>IF(RIGHT(B446, 1)="2", "yes", "no")</f>
        <v>no</v>
      </c>
      <c r="D446" s="10">
        <f>IF(C446="no", 0, 1)</f>
        <v>0</v>
      </c>
      <c r="E446" s="1" t="str">
        <f>LEFT(B446, 3)</f>
        <v>PFF</v>
      </c>
      <c r="F446" s="53">
        <f>DATE(MID(B446, 4, 2)+2000, MID(B446, 6, 2), MID(B446, 8, 2))</f>
        <v>42949</v>
      </c>
      <c r="G446" s="1" t="str">
        <f>LOOKUP(E446, [3]Stations!B:B, [3]Stations!D:D)</f>
        <v>505 Front Street</v>
      </c>
      <c r="H446" s="13">
        <f>IF(ISBLANK(E446), "", LOOKUP(E446, '[3]Sites Ref'!$A$1:$A$18, '[3]Sites Ref'!$C$1:$C$18))</f>
        <v>6</v>
      </c>
      <c r="I446" s="54">
        <f>MONTH(F446)</f>
        <v>8</v>
      </c>
      <c r="J446" s="55">
        <v>25</v>
      </c>
      <c r="K446" s="56">
        <v>80.203784775981418</v>
      </c>
      <c r="L446" s="56">
        <v>15.484056541782675</v>
      </c>
      <c r="M446" s="56">
        <v>11.252583617925181</v>
      </c>
      <c r="N446" s="56">
        <v>771.08059419024221</v>
      </c>
      <c r="O446" s="56">
        <v>3.8769708144645705</v>
      </c>
      <c r="P446" s="56">
        <v>4.6554140062144018</v>
      </c>
    </row>
    <row r="447" spans="1:16" x14ac:dyDescent="0.25">
      <c r="A447" t="str">
        <f>LEFT(B447,9)</f>
        <v>PLH170802</v>
      </c>
      <c r="B447" s="2" t="s">
        <v>514</v>
      </c>
      <c r="C447" s="10" t="str">
        <f>IF(RIGHT(B447, 1)="2", "yes", "no")</f>
        <v>no</v>
      </c>
      <c r="D447" s="10">
        <f>IF(C447="no", 0, 1)</f>
        <v>0</v>
      </c>
      <c r="E447" s="1" t="str">
        <f>LEFT(B447, 3)</f>
        <v>PLH</v>
      </c>
      <c r="F447" s="53">
        <f>DATE(MID(B447, 4, 2)+2000, MID(B447, 6, 2), MID(B447, 8, 2))</f>
        <v>42949</v>
      </c>
      <c r="G447" s="1" t="str">
        <f>LOOKUP(E447, [3]Stations!B:B, [3]Stations!D:D)</f>
        <v>Lindsey Hale</v>
      </c>
      <c r="H447" s="13">
        <f>IF(ISBLANK(E447), "", LOOKUP(E447, '[3]Sites Ref'!$A$1:$A$18, '[3]Sites Ref'!$C$1:$C$18))</f>
        <v>7</v>
      </c>
      <c r="I447" s="54">
        <f>MONTH(F447)</f>
        <v>8</v>
      </c>
      <c r="J447" s="55">
        <v>25</v>
      </c>
      <c r="K447" s="56">
        <v>71.383419877133122</v>
      </c>
      <c r="L447" s="56">
        <v>11.010114725546215</v>
      </c>
      <c r="M447" s="56">
        <v>8.6168291384304947</v>
      </c>
      <c r="N447" s="56">
        <v>273.51946381925882</v>
      </c>
      <c r="O447" s="56">
        <v>7.1487843799946713</v>
      </c>
      <c r="P447" s="56">
        <v>1.9376180625541695</v>
      </c>
    </row>
    <row r="448" spans="1:16" x14ac:dyDescent="0.25">
      <c r="A448" t="str">
        <f>LEFT(B448,9)</f>
        <v>PLT170802</v>
      </c>
      <c r="B448" s="2" t="s">
        <v>515</v>
      </c>
      <c r="C448" s="10" t="str">
        <f>IF(RIGHT(B448, 1)="2", "yes", "no")</f>
        <v>no</v>
      </c>
      <c r="D448" s="10">
        <f>IF(C448="no", 0, 1)</f>
        <v>0</v>
      </c>
      <c r="E448" s="1" t="str">
        <f>LEFT(B448, 3)</f>
        <v>PLT</v>
      </c>
      <c r="F448" s="53">
        <f>DATE(MID(B448, 4, 2)+2000, MID(B448, 6, 2), MID(B448, 8, 2))</f>
        <v>42949</v>
      </c>
      <c r="G448" s="1" t="str">
        <f>LOOKUP(E448, [3]Stations!B:B, [3]Stations!D:D)</f>
        <v>Lahaina Town</v>
      </c>
      <c r="H448" s="13">
        <f>IF(ISBLANK(E448), "", LOOKUP(E448, '[3]Sites Ref'!$A$1:$A$18, '[3]Sites Ref'!$C$1:$C$18))</f>
        <v>8</v>
      </c>
      <c r="I448" s="54">
        <f>MONTH(F448)</f>
        <v>8</v>
      </c>
      <c r="J448" s="55">
        <v>25</v>
      </c>
      <c r="K448" s="56">
        <v>85.556669744938574</v>
      </c>
      <c r="L448" s="56">
        <v>12.354556836991009</v>
      </c>
      <c r="M448" s="56">
        <v>8.659733443576906</v>
      </c>
      <c r="N448" s="56">
        <v>352.8984350545627</v>
      </c>
      <c r="O448" s="56">
        <v>17.832899740277039</v>
      </c>
      <c r="P448" s="56">
        <v>4.6383941898236483</v>
      </c>
    </row>
    <row r="449" spans="1:17" x14ac:dyDescent="0.25">
      <c r="A449" t="str">
        <f>LEFT(B449,9)</f>
        <v>PPU170802</v>
      </c>
      <c r="B449" s="2" t="s">
        <v>516</v>
      </c>
      <c r="C449" s="10" t="str">
        <f>IF(RIGHT(B449, 1)="2", "yes", "no")</f>
        <v>no</v>
      </c>
      <c r="D449" s="10">
        <f>IF(C449="no", 0, 1)</f>
        <v>0</v>
      </c>
      <c r="E449" s="1" t="str">
        <f>LEFT(B449, 3)</f>
        <v>PPU</v>
      </c>
      <c r="F449" s="53">
        <f>DATE(MID(B449, 4, 2)+2000, MID(B449, 6, 2), MID(B449, 8, 2))</f>
        <v>42949</v>
      </c>
      <c r="G449" s="1" t="str">
        <f>LOOKUP(E449, [3]Stations!B:B, [3]Stations!D:D)</f>
        <v>Puamana</v>
      </c>
      <c r="H449" s="13">
        <f>IF(ISBLANK(E449), "", LOOKUP(E449, '[3]Sites Ref'!$A$1:$A$18, '[3]Sites Ref'!$C$1:$C$18))</f>
        <v>9</v>
      </c>
      <c r="I449" s="54">
        <f>MONTH(F449)</f>
        <v>8</v>
      </c>
      <c r="J449" s="55">
        <v>25</v>
      </c>
      <c r="K449" s="56">
        <v>67.785091648000801</v>
      </c>
      <c r="L449" s="56">
        <v>9.3662800430653963</v>
      </c>
      <c r="M449" s="56">
        <v>5.1401502780660975</v>
      </c>
      <c r="N449" s="56">
        <v>39.534680916424463</v>
      </c>
      <c r="O449" s="56">
        <v>2.9546598628129996</v>
      </c>
      <c r="P449" s="56">
        <v>1.1744136644004062</v>
      </c>
    </row>
    <row r="450" spans="1:17" x14ac:dyDescent="0.25">
      <c r="A450" t="str">
        <f>LEFT(B450,9)</f>
        <v>OSF170802</v>
      </c>
      <c r="B450" s="2" t="s">
        <v>518</v>
      </c>
      <c r="C450" s="10" t="str">
        <f>IF(RIGHT(B450, 1)="2", "yes", "no")</f>
        <v>no</v>
      </c>
      <c r="D450" s="10">
        <f>IF(C450="no", 0, 1)</f>
        <v>0</v>
      </c>
      <c r="E450" s="1" t="str">
        <f>LEFT(B450, 3)</f>
        <v>OSF</v>
      </c>
      <c r="F450" s="53">
        <f>DATE(MID(B450, 4, 2)+2000, MID(B450, 6, 2), MID(B450, 8, 2))</f>
        <v>42949</v>
      </c>
      <c r="G450" s="1" t="str">
        <f>LOOKUP(E450, [3]Stations!B:B, [3]Stations!D:D)</f>
        <v>Olowalu shore front</v>
      </c>
      <c r="H450" s="13">
        <f>IF(ISBLANK(E450), "", LOOKUP(E450, '[3]Sites Ref'!$A$1:$A$18, '[3]Sites Ref'!$C$1:$C$18))</f>
        <v>10</v>
      </c>
      <c r="I450" s="54">
        <f>MONTH(F450)</f>
        <v>8</v>
      </c>
      <c r="J450" s="55">
        <v>25</v>
      </c>
      <c r="K450" s="56">
        <v>79.026150082810844</v>
      </c>
      <c r="L450" s="56">
        <v>9.7447574441864102</v>
      </c>
      <c r="M450" s="56">
        <v>6.2613827858923781</v>
      </c>
      <c r="N450" s="56">
        <v>48.266367752307893</v>
      </c>
      <c r="O450" s="56">
        <v>5.3391426644912103</v>
      </c>
      <c r="P450" s="56">
        <v>7.0435629797800505</v>
      </c>
    </row>
    <row r="451" spans="1:17" x14ac:dyDescent="0.25">
      <c r="A451" t="str">
        <f>LEFT(B451,9)</f>
        <v>OLP170802</v>
      </c>
      <c r="B451" s="2" t="s">
        <v>517</v>
      </c>
      <c r="C451" s="10" t="str">
        <f>IF(RIGHT(B451, 1)="2", "yes", "no")</f>
        <v>no</v>
      </c>
      <c r="D451" s="10">
        <f>IF(C451="no", 0, 1)</f>
        <v>0</v>
      </c>
      <c r="E451" s="1" t="str">
        <f>LEFT(B451, 3)</f>
        <v>OLP</v>
      </c>
      <c r="F451" s="53">
        <f>DATE(MID(B451, 4, 2)+2000, MID(B451, 6, 2), MID(B451, 8, 2))</f>
        <v>42949</v>
      </c>
      <c r="G451" s="1" t="str">
        <f>LOOKUP(E451, [3]Stations!B:B, [3]Stations!D:D)</f>
        <v>Launiupoko</v>
      </c>
      <c r="H451" s="13">
        <f>IF(ISBLANK(E451), "", LOOKUP(E451, '[3]Sites Ref'!$A$1:$A$18, '[3]Sites Ref'!$C$1:$C$18))</f>
        <v>11</v>
      </c>
      <c r="I451" s="54">
        <f>MONTH(F451)</f>
        <v>8</v>
      </c>
      <c r="J451" s="55">
        <v>25</v>
      </c>
      <c r="K451" s="56">
        <v>83.463096957079784</v>
      </c>
      <c r="L451" s="56">
        <v>10.055447848091719</v>
      </c>
      <c r="M451" s="56">
        <v>5.6106674911717693</v>
      </c>
      <c r="N451" s="56">
        <v>43.091469435237123</v>
      </c>
      <c r="O451" s="56">
        <v>3.5399950053276501</v>
      </c>
      <c r="P451" s="56">
        <v>2.1382727400030466</v>
      </c>
    </row>
    <row r="452" spans="1:17" x14ac:dyDescent="0.25">
      <c r="A452" t="str">
        <f>LEFT(B452,9)</f>
        <v>OPM170803</v>
      </c>
      <c r="B452" s="2" t="s">
        <v>519</v>
      </c>
      <c r="C452" s="10" t="str">
        <f>IF(RIGHT(B452, 1)="2", "yes", "no")</f>
        <v>no</v>
      </c>
      <c r="D452" s="10">
        <f>IF(C452="no", 0, 1)</f>
        <v>0</v>
      </c>
      <c r="E452" s="1" t="str">
        <f>LEFT(B452, 3)</f>
        <v>OPM</v>
      </c>
      <c r="F452" s="53">
        <f>DATE(MID(B452, 4, 2)+2000, MID(B452, 6, 2), MID(B452, 8, 2))</f>
        <v>42950</v>
      </c>
      <c r="G452" s="1" t="str">
        <f>LOOKUP(E452, [3]Stations!B:B, [3]Stations!D:D)</f>
        <v>Peter Martin Hale</v>
      </c>
      <c r="H452" s="13">
        <f>IF(ISBLANK(E452), "", LOOKUP(E452, '[3]Sites Ref'!$A$1:$A$18, '[3]Sites Ref'!$C$1:$C$18))</f>
        <v>12</v>
      </c>
      <c r="I452" s="54">
        <f>MONTH(F452)</f>
        <v>8</v>
      </c>
      <c r="J452" s="55">
        <v>25</v>
      </c>
      <c r="K452" s="56">
        <v>116.30007241664921</v>
      </c>
      <c r="L452" s="56">
        <v>7.2818298786825002</v>
      </c>
      <c r="M452" s="56">
        <v>4.4107770905770645</v>
      </c>
      <c r="N452" s="56">
        <v>234.95196942964432</v>
      </c>
      <c r="O452" s="56">
        <v>6.7978164957378802</v>
      </c>
      <c r="P452" s="56">
        <v>7.335587197852969</v>
      </c>
    </row>
    <row r="453" spans="1:17" x14ac:dyDescent="0.25">
      <c r="A453" t="str">
        <f>LEFT(B453,9)</f>
        <v>OCO170803</v>
      </c>
      <c r="B453" s="2" t="s">
        <v>520</v>
      </c>
      <c r="C453" s="10" t="str">
        <f>IF(RIGHT(B453, 1)="2", "yes", "no")</f>
        <v>no</v>
      </c>
      <c r="D453" s="10">
        <f>IF(C453="no", 0, 1)</f>
        <v>0</v>
      </c>
      <c r="E453" s="1" t="str">
        <f>LEFT(B453, 3)</f>
        <v>OCO</v>
      </c>
      <c r="F453" s="53">
        <f>DATE(MID(B453, 4, 2)+2000, MID(B453, 6, 2), MID(B453, 8, 2))</f>
        <v>42950</v>
      </c>
      <c r="G453" s="1" t="str">
        <f>LOOKUP(E453, [3]Stations!B:B, [3]Stations!D:D)</f>
        <v>Camp Olowalu</v>
      </c>
      <c r="H453" s="13">
        <f>IF(ISBLANK(E453), "", LOOKUP(E453, '[3]Sites Ref'!$A$1:$A$18, '[3]Sites Ref'!$C$1:$C$18))</f>
        <v>13</v>
      </c>
      <c r="I453" s="54">
        <f>MONTH(F453)</f>
        <v>8</v>
      </c>
      <c r="J453" s="55">
        <v>25</v>
      </c>
      <c r="K453" s="56">
        <v>70.152256334272977</v>
      </c>
      <c r="L453" s="56">
        <v>7.4061060402446239</v>
      </c>
      <c r="M453" s="56">
        <v>5.3847048174006567</v>
      </c>
      <c r="N453" s="56">
        <v>404.68558119221052</v>
      </c>
      <c r="O453" s="56">
        <v>5.4953875033297823</v>
      </c>
      <c r="P453" s="56">
        <v>1.7620452197864023</v>
      </c>
    </row>
    <row r="454" spans="1:17" x14ac:dyDescent="0.25">
      <c r="A454" t="str">
        <f>LEFT(B454,9)</f>
        <v>OMM170803</v>
      </c>
      <c r="B454" s="2" t="s">
        <v>521</v>
      </c>
      <c r="C454" s="10" t="str">
        <f>IF(RIGHT(B454, 1)="2", "yes", "no")</f>
        <v>no</v>
      </c>
      <c r="D454" s="10">
        <f>IF(C454="no", 0, 1)</f>
        <v>0</v>
      </c>
      <c r="E454" s="1" t="str">
        <f>LEFT(B454, 3)</f>
        <v>OMM</v>
      </c>
      <c r="F454" s="53">
        <f>DATE(MID(B454, 4, 2)+2000, MID(B454, 6, 2), MID(B454, 8, 2))</f>
        <v>42950</v>
      </c>
      <c r="G454" s="1" t="str">
        <f>LOOKUP(E454, [3]Stations!B:B, [3]Stations!D:D)</f>
        <v>Mile Marker 14</v>
      </c>
      <c r="H454" s="13">
        <f>IF(ISBLANK(E454), "", LOOKUP(E454, '[3]Sites Ref'!$A$1:$A$18, '[3]Sites Ref'!$C$1:$C$18))</f>
        <v>14</v>
      </c>
      <c r="I454" s="54">
        <f>MONTH(F454)</f>
        <v>8</v>
      </c>
      <c r="J454" s="55">
        <v>25</v>
      </c>
      <c r="K454" s="56">
        <v>76.611404196814618</v>
      </c>
      <c r="L454" s="56">
        <v>7.7393921098885015</v>
      </c>
      <c r="M454" s="56">
        <v>5.5491713204619089</v>
      </c>
      <c r="N454" s="56">
        <v>284.5409286715452</v>
      </c>
      <c r="O454" s="56">
        <v>4.9007243107352156</v>
      </c>
      <c r="P454" s="56">
        <v>2.4383589763663216</v>
      </c>
    </row>
    <row r="455" spans="1:17" x14ac:dyDescent="0.25">
      <c r="A455" t="str">
        <f>LEFT(B455,9)</f>
        <v>OUB170803</v>
      </c>
      <c r="B455" s="2" t="s">
        <v>522</v>
      </c>
      <c r="C455" s="10" t="str">
        <f>IF(RIGHT(B455, 1)="2", "yes", "no")</f>
        <v>no</v>
      </c>
      <c r="D455" s="10">
        <f>IF(C455="no", 0, 1)</f>
        <v>0</v>
      </c>
      <c r="E455" s="1" t="str">
        <f>LEFT(B455, 3)</f>
        <v>OUB</v>
      </c>
      <c r="F455" s="53">
        <f>DATE(MID(B455, 4, 2)+2000, MID(B455, 6, 2), MID(B455, 8, 2))</f>
        <v>42950</v>
      </c>
      <c r="G455" s="1" t="str">
        <f>LOOKUP(E455, [3]Stations!B:B, [3]Stations!D:D)</f>
        <v>Ukumehame Beach</v>
      </c>
      <c r="H455" s="13">
        <f>IF(ISBLANK(E455), "", LOOKUP(E455, '[3]Sites Ref'!$A$1:$A$18, '[3]Sites Ref'!$C$1:$C$18))</f>
        <v>15</v>
      </c>
      <c r="I455" s="54">
        <f>MONTH(F455)</f>
        <v>8</v>
      </c>
      <c r="J455" s="55">
        <v>25</v>
      </c>
      <c r="K455" s="56">
        <v>74.012281161887643</v>
      </c>
      <c r="L455" s="56">
        <v>11.179582218585475</v>
      </c>
      <c r="M455" s="56">
        <v>5.1944957312515552</v>
      </c>
      <c r="N455" s="56">
        <v>65.69921105052272</v>
      </c>
      <c r="O455" s="56">
        <v>4.7724636221363888</v>
      </c>
      <c r="P455" s="56">
        <v>1.2281604530027839</v>
      </c>
    </row>
    <row r="456" spans="1:17" x14ac:dyDescent="0.25">
      <c r="A456" t="str">
        <f>LEFT(B456,9)</f>
        <v>OPB170803</v>
      </c>
      <c r="B456" s="2" t="s">
        <v>523</v>
      </c>
      <c r="C456" s="10" t="str">
        <f>IF(RIGHT(B456, 1)="2", "yes", "no")</f>
        <v>no</v>
      </c>
      <c r="D456" s="10">
        <f>IF(C456="no", 0, 1)</f>
        <v>0</v>
      </c>
      <c r="E456" s="1" t="str">
        <f>LEFT(B456, 3)</f>
        <v>OPB</v>
      </c>
      <c r="F456" s="53">
        <f>DATE(MID(B456, 4, 2)+2000, MID(B456, 6, 2), MID(B456, 8, 2))</f>
        <v>42950</v>
      </c>
      <c r="G456" s="1" t="str">
        <f>LOOKUP(E456, [3]Stations!B:B, [3]Stations!D:D)</f>
        <v>Papalaua</v>
      </c>
      <c r="H456" s="13">
        <f>IF(ISBLANK(E456), "", LOOKUP(E456, '[3]Sites Ref'!$A$1:$A$18, '[3]Sites Ref'!$C$1:$C$18))</f>
        <v>16</v>
      </c>
      <c r="I456" s="54">
        <f>MONTH(F456)</f>
        <v>8</v>
      </c>
      <c r="J456" s="55">
        <v>25</v>
      </c>
      <c r="K456" s="56">
        <v>68.9865169410334</v>
      </c>
      <c r="L456" s="56">
        <v>7.5529778675453159</v>
      </c>
      <c r="M456" s="56">
        <v>4.2034062823693983</v>
      </c>
      <c r="N456" s="56">
        <v>109.5942556249682</v>
      </c>
      <c r="O456" s="56">
        <v>6.7908204581779437</v>
      </c>
      <c r="P456" s="56">
        <v>1.8247498064891765</v>
      </c>
    </row>
    <row r="457" spans="1:17" x14ac:dyDescent="0.25">
      <c r="A457" t="str">
        <f>LEFT(B457,9)</f>
        <v>OPP170803</v>
      </c>
      <c r="B457" s="2" t="s">
        <v>524</v>
      </c>
      <c r="C457" s="10" t="str">
        <f>IF(RIGHT(B457, 1)="2", "yes", "no")</f>
        <v>no</v>
      </c>
      <c r="D457" s="10">
        <f>IF(C457="no", 0, 1)</f>
        <v>0</v>
      </c>
      <c r="E457" s="1" t="str">
        <f>LEFT(B457, 3)</f>
        <v>OPP</v>
      </c>
      <c r="F457" s="53">
        <f>DATE(MID(B457, 4, 2)+2000, MID(B457, 6, 2), MID(B457, 8, 2))</f>
        <v>42950</v>
      </c>
      <c r="G457" s="1" t="str">
        <f>LOOKUP(E457, [3]Stations!B:B, [3]Stations!D:D)</f>
        <v>Papalaua Pali</v>
      </c>
      <c r="H457" s="13">
        <f>IF(ISBLANK(E457), "", LOOKUP(E457, '[3]Sites Ref'!$A$1:$A$18, '[3]Sites Ref'!$C$1:$C$18))</f>
        <v>17</v>
      </c>
      <c r="I457" s="54">
        <f>MONTH(F457)</f>
        <v>8</v>
      </c>
      <c r="J457" s="55">
        <v>25</v>
      </c>
      <c r="K457" s="56">
        <v>62.146719480699254</v>
      </c>
      <c r="L457" s="56">
        <v>7.9879444330127489</v>
      </c>
      <c r="M457" s="56">
        <v>5.2960359200980687</v>
      </c>
      <c r="N457" s="56">
        <v>170.62447235549612</v>
      </c>
      <c r="O457" s="56">
        <v>3.9061209709643041</v>
      </c>
      <c r="P457" s="56">
        <v>1.4727083411436026</v>
      </c>
    </row>
    <row r="458" spans="1:17" x14ac:dyDescent="0.25">
      <c r="A458" t="str">
        <f>LEFT(B458,9)</f>
        <v>RNS170801</v>
      </c>
      <c r="B458" s="2" t="s">
        <v>507</v>
      </c>
      <c r="C458" s="10" t="str">
        <f>IF(RIGHT(B458, 1)="2", "yes", "no")</f>
        <v>no</v>
      </c>
      <c r="D458" s="10">
        <f>IF(C458="no", 0, 1)</f>
        <v>0</v>
      </c>
      <c r="E458" s="1" t="str">
        <f>LEFT(B458, 3)</f>
        <v>RNS</v>
      </c>
      <c r="F458" s="53">
        <f>DATE(MID(B458, 4, 2)+2000, MID(B458, 6, 2), MID(B458, 8, 2))</f>
        <v>42948</v>
      </c>
      <c r="G458" s="1" t="str">
        <f>LOOKUP(E458, [3]Stations!B:B, [3]Stations!D:D)</f>
        <v>Napili (south end)</v>
      </c>
      <c r="H458" s="13">
        <f>IF(ISBLANK(E458), "", LOOKUP(E458, '[3]Sites Ref'!$A$1:$A$18, '[3]Sites Ref'!$C$1:$C$18))</f>
        <v>18</v>
      </c>
      <c r="I458" s="54">
        <f>MONTH(F458)</f>
        <v>8</v>
      </c>
      <c r="J458" s="55">
        <v>25</v>
      </c>
      <c r="K458" s="58">
        <v>161.70443225333699</v>
      </c>
      <c r="L458" s="56">
        <v>23.251316639415418</v>
      </c>
      <c r="M458" s="56">
        <v>14.265895982708306</v>
      </c>
      <c r="N458" s="56">
        <v>907.91009585709742</v>
      </c>
      <c r="O458" s="56">
        <v>64.749493623468297</v>
      </c>
      <c r="P458" s="56">
        <v>5.7348286773121533</v>
      </c>
    </row>
    <row r="459" spans="1:17" s="42" customFormat="1" x14ac:dyDescent="0.25">
      <c r="A459" s="59" t="str">
        <f>LEFT(B459,9)</f>
        <v>RON170804</v>
      </c>
      <c r="B459" s="39" t="s">
        <v>527</v>
      </c>
      <c r="C459" s="40" t="str">
        <f>IF(RIGHT(B459, 1)="2", "yes", "no")</f>
        <v>no</v>
      </c>
      <c r="D459" s="40">
        <f>IF(C459="no", 0, 1)</f>
        <v>0</v>
      </c>
      <c r="E459" s="42" t="str">
        <f>LEFT(B459, 3)</f>
        <v>RON</v>
      </c>
      <c r="F459" s="60">
        <f>DATE(MID(B459, 4, 2)+2000, MID(B459, 6, 2), MID(B459, 8, 2))</f>
        <v>42951</v>
      </c>
      <c r="G459" s="42" t="str">
        <f>LOOKUP(E459, [3]Stations!B:B, [3]Stations!D:D)</f>
        <v>Oneloa</v>
      </c>
      <c r="H459" s="43">
        <f>IF(ISBLANK(E459), "", LOOKUP(E459, '[3]Sites Ref'!$A$1:$A$18, '[3]Sites Ref'!$C$1:$C$18))</f>
        <v>18</v>
      </c>
      <c r="I459" s="61">
        <f>MONTH(F459)</f>
        <v>8</v>
      </c>
      <c r="J459" s="62">
        <v>25</v>
      </c>
      <c r="K459" s="63">
        <v>73.506730914819457</v>
      </c>
      <c r="L459" s="63">
        <v>10.253159923304189</v>
      </c>
      <c r="M459" s="63">
        <v>4.9628124834609206</v>
      </c>
      <c r="N459" s="63">
        <v>104.47278546161347</v>
      </c>
      <c r="O459" s="63">
        <v>7.8857003363079379</v>
      </c>
      <c r="P459" s="63">
        <v>1.8489358613602462</v>
      </c>
      <c r="Q459" s="64"/>
    </row>
    <row r="460" spans="1:17" x14ac:dyDescent="0.25">
      <c r="A460" t="str">
        <f>LEFT(B460,9)</f>
        <v>RPO170822</v>
      </c>
      <c r="B460" s="2" t="s">
        <v>533</v>
      </c>
      <c r="C460" s="10" t="str">
        <f>IF(RIGHT(B460, 1)="2", "yes", "no")</f>
        <v>no</v>
      </c>
      <c r="D460" s="10">
        <f>IF(C460="no", 0, 1)</f>
        <v>0</v>
      </c>
      <c r="E460" s="1" t="str">
        <f>LEFT(B460, 3)</f>
        <v>RPO</v>
      </c>
      <c r="F460" s="53">
        <f>DATE(MID(B460, 4, 2)+2000, MID(B460, 6, 2), MID(B460, 8, 2))</f>
        <v>42969</v>
      </c>
      <c r="G460" s="1" t="str">
        <f>LOOKUP(E460, [3]Stations!B:B, [3]Stations!D:D)</f>
        <v>Pohaku</v>
      </c>
      <c r="H460" s="13">
        <f>IF(ISBLANK(E460), "", LOOKUP(E460, '[3]Sites Ref'!$A$1:$A$18, '[3]Sites Ref'!$C$1:$C$18))</f>
        <v>1</v>
      </c>
      <c r="I460" s="54">
        <f>MONTH(F460)</f>
        <v>8</v>
      </c>
      <c r="J460" s="55">
        <v>26</v>
      </c>
      <c r="K460" s="56">
        <v>224.4105058396874</v>
      </c>
      <c r="L460" s="56">
        <v>18.410195254927228</v>
      </c>
      <c r="M460" s="56">
        <v>12.957314675742685</v>
      </c>
      <c r="N460" s="56">
        <v>998.95166978928057</v>
      </c>
      <c r="O460" s="56">
        <v>139.27245171816728</v>
      </c>
      <c r="P460" s="56">
        <v>5.7563273927531045</v>
      </c>
    </row>
    <row r="461" spans="1:17" x14ac:dyDescent="0.25">
      <c r="A461" t="str">
        <f>LEFT(B461,9)</f>
        <v>RKS170822</v>
      </c>
      <c r="B461" s="2" t="s">
        <v>534</v>
      </c>
      <c r="C461" s="10" t="str">
        <f>IF(RIGHT(B461, 1)="2", "yes", "no")</f>
        <v>no</v>
      </c>
      <c r="D461" s="10">
        <f>IF(C461="no", 0, 1)</f>
        <v>0</v>
      </c>
      <c r="E461" s="1" t="str">
        <f>LEFT(B461, 3)</f>
        <v>RKS</v>
      </c>
      <c r="F461" s="53">
        <f>DATE(MID(B461, 4, 2)+2000, MID(B461, 6, 2), MID(B461, 8, 2))</f>
        <v>42969</v>
      </c>
      <c r="G461" s="1" t="str">
        <f>LOOKUP(E461, [3]Stations!B:B, [3]Stations!D:D)</f>
        <v>Kaanapali Shores</v>
      </c>
      <c r="H461" s="13">
        <f>IF(ISBLANK(E461), "", LOOKUP(E461, '[3]Sites Ref'!$A$1:$A$18, '[3]Sites Ref'!$C$1:$C$18))</f>
        <v>2</v>
      </c>
      <c r="I461" s="54">
        <f>MONTH(F461)</f>
        <v>8</v>
      </c>
      <c r="J461" s="55">
        <v>26</v>
      </c>
      <c r="K461" s="56">
        <v>156.05416478610439</v>
      </c>
      <c r="L461" s="56">
        <v>13.094564889929112</v>
      </c>
      <c r="M461" s="56">
        <v>8.3851458906398584</v>
      </c>
      <c r="N461" s="56">
        <v>669.41445026194913</v>
      </c>
      <c r="O461" s="56">
        <v>19.85825261387853</v>
      </c>
      <c r="P461" s="56">
        <v>10.881979465799857</v>
      </c>
    </row>
    <row r="462" spans="1:17" x14ac:dyDescent="0.25">
      <c r="A462" t="str">
        <f>LEFT(B462,9)</f>
        <v>RKV170825</v>
      </c>
      <c r="B462" s="2" t="s">
        <v>555</v>
      </c>
      <c r="C462" s="10" t="str">
        <f>IF(RIGHT(B462, 1)="2", "yes", "no")</f>
        <v>no</v>
      </c>
      <c r="D462" s="10">
        <f>IF(C462="no", 0, 1)</f>
        <v>0</v>
      </c>
      <c r="E462" s="1" t="str">
        <f>LEFT(B462, 3)</f>
        <v>RKV</v>
      </c>
      <c r="F462" s="53">
        <f>DATE(MID(B462, 4, 2)+2000, MID(B462, 6, 2), MID(B462, 8, 2))</f>
        <v>42972</v>
      </c>
      <c r="G462" s="1" t="str">
        <f>LOOKUP(E462, [3]Stations!B:B, [3]Stations!D:D)</f>
        <v>Kahana Village</v>
      </c>
      <c r="H462" s="13">
        <f>IF(ISBLANK(E462), "", LOOKUP(E462, '[3]Sites Ref'!$A$1:$A$18, '[3]Sites Ref'!$C$1:$C$18))</f>
        <v>2</v>
      </c>
      <c r="I462" s="54">
        <f>MONTH(F462)</f>
        <v>8</v>
      </c>
      <c r="J462" s="55">
        <v>26</v>
      </c>
      <c r="K462" s="56">
        <v>91.313994911550296</v>
      </c>
      <c r="L462" s="56">
        <v>11.467676956752216</v>
      </c>
      <c r="M462" s="56">
        <v>7.9804152787586888</v>
      </c>
      <c r="N462" s="56">
        <v>459.59445802555445</v>
      </c>
      <c r="O462" s="56">
        <v>22.790758357751731</v>
      </c>
      <c r="P462" s="56">
        <v>4.2164818992949833</v>
      </c>
    </row>
    <row r="463" spans="1:17" x14ac:dyDescent="0.25">
      <c r="A463" t="str">
        <f>LEFT(B463,9)</f>
        <v>RAB170822</v>
      </c>
      <c r="B463" s="2" t="s">
        <v>535</v>
      </c>
      <c r="C463" s="10" t="str">
        <f>IF(RIGHT(B463, 1)="2", "yes", "no")</f>
        <v>no</v>
      </c>
      <c r="D463" s="10">
        <f>IF(C463="no", 0, 1)</f>
        <v>0</v>
      </c>
      <c r="E463" s="1" t="str">
        <f>LEFT(B463, 3)</f>
        <v>RAB</v>
      </c>
      <c r="F463" s="53">
        <f>DATE(MID(B463, 4, 2)+2000, MID(B463, 6, 2), MID(B463, 8, 2))</f>
        <v>42969</v>
      </c>
      <c r="G463" s="1" t="str">
        <f>LOOKUP(E463, [3]Stations!B:B, [3]Stations!D:D)</f>
        <v>Airport Beach</v>
      </c>
      <c r="H463" s="13">
        <f>IF(ISBLANK(E463), "", LOOKUP(E463, '[3]Sites Ref'!$A$1:$A$18, '[3]Sites Ref'!$C$1:$C$18))</f>
        <v>3</v>
      </c>
      <c r="I463" s="54">
        <f>MONTH(F463)</f>
        <v>8</v>
      </c>
      <c r="J463" s="55">
        <v>26</v>
      </c>
      <c r="K463" s="56">
        <v>127.713612700459</v>
      </c>
      <c r="L463" s="56">
        <v>15.489705458217317</v>
      </c>
      <c r="M463" s="56">
        <v>9.337621464890244</v>
      </c>
      <c r="N463" s="56">
        <v>562.26810428106489</v>
      </c>
      <c r="O463" s="56">
        <v>38.242673315130531</v>
      </c>
      <c r="P463" s="56">
        <v>3.749780618264337</v>
      </c>
    </row>
    <row r="464" spans="1:17" x14ac:dyDescent="0.25">
      <c r="A464" t="str">
        <f>LEFT(B464,9)</f>
        <v>RCB170822</v>
      </c>
      <c r="B464" s="2" t="s">
        <v>536</v>
      </c>
      <c r="C464" s="10" t="str">
        <f>IF(RIGHT(B464, 1)="2", "yes", "no")</f>
        <v>no</v>
      </c>
      <c r="D464" s="10">
        <f>IF(C464="no", 0, 1)</f>
        <v>0</v>
      </c>
      <c r="E464" s="1" t="str">
        <f>LEFT(B464, 3)</f>
        <v>RCB</v>
      </c>
      <c r="F464" s="53">
        <f>DATE(MID(B464, 4, 2)+2000, MID(B464, 6, 2), MID(B464, 8, 2))</f>
        <v>42969</v>
      </c>
      <c r="G464" s="1" t="str">
        <f>LOOKUP(E464, [3]Stations!B:B, [3]Stations!D:D)</f>
        <v>Canoe Beach</v>
      </c>
      <c r="H464" s="13">
        <f>IF(ISBLANK(E464), "", LOOKUP(E464, '[3]Sites Ref'!$A$1:$A$18, '[3]Sites Ref'!$C$1:$C$18))</f>
        <v>4</v>
      </c>
      <c r="I464" s="54">
        <f>MONTH(F464)</f>
        <v>8</v>
      </c>
      <c r="J464" s="55">
        <v>26</v>
      </c>
      <c r="K464" s="56">
        <v>274.47187559936788</v>
      </c>
      <c r="L464" s="56">
        <v>23.04230673133366</v>
      </c>
      <c r="M464" s="56">
        <v>13.588007961394968</v>
      </c>
      <c r="N464" s="56">
        <v>1297.6684772158276</v>
      </c>
      <c r="O464" s="56">
        <v>161.27382383790624</v>
      </c>
      <c r="P464" s="56">
        <v>9.2677842481084483</v>
      </c>
    </row>
    <row r="465" spans="1:16" x14ac:dyDescent="0.25">
      <c r="A465" t="str">
        <f>LEFT(B465,9)</f>
        <v>RHL170825</v>
      </c>
      <c r="B465" s="2" t="s">
        <v>550</v>
      </c>
      <c r="C465" s="10" t="str">
        <f>IF(RIGHT(B465, 1)="2", "yes", "no")</f>
        <v>no</v>
      </c>
      <c r="D465" s="10">
        <f>IF(C465="no", 0, 1)</f>
        <v>0</v>
      </c>
      <c r="E465" s="1" t="str">
        <f>LEFT(B465, 3)</f>
        <v>RHL</v>
      </c>
      <c r="F465" s="53">
        <f>DATE(MID(B465, 4, 2)+2000, MID(B465, 6, 2), MID(B465, 8, 2))</f>
        <v>42972</v>
      </c>
      <c r="G465" s="1" t="str">
        <f>LOOKUP(E465, [3]Stations!B:B, [3]Stations!D:D)</f>
        <v>Honolua</v>
      </c>
      <c r="H465" s="13">
        <f>IF(ISBLANK(E465), "", LOOKUP(E465, '[3]Sites Ref'!$A$1:$A$18, '[3]Sites Ref'!$C$1:$C$18))</f>
        <v>4</v>
      </c>
      <c r="I465" s="54">
        <f>MONTH(F465)</f>
        <v>8</v>
      </c>
      <c r="J465" s="55">
        <v>26</v>
      </c>
      <c r="K465" s="56">
        <v>74.981748106265442</v>
      </c>
      <c r="L465" s="56">
        <v>10.744615653118043</v>
      </c>
      <c r="M465" s="56">
        <v>6.4258492889536312</v>
      </c>
      <c r="N465" s="56">
        <v>217.96181654793409</v>
      </c>
      <c r="O465" s="56">
        <v>0.65646152437400063</v>
      </c>
      <c r="P465" s="56">
        <v>3.4335703453203488</v>
      </c>
    </row>
    <row r="466" spans="1:16" x14ac:dyDescent="0.25">
      <c r="A466" t="str">
        <f>LEFT(B466,9)</f>
        <v>RFN170825</v>
      </c>
      <c r="B466" s="2" t="s">
        <v>551</v>
      </c>
      <c r="C466" s="10" t="str">
        <f>IF(RIGHT(B466, 1)="2", "yes", "no")</f>
        <v>no</v>
      </c>
      <c r="D466" s="10">
        <f>IF(C466="no", 0, 1)</f>
        <v>0</v>
      </c>
      <c r="E466" s="1" t="str">
        <f>LEFT(B466, 3)</f>
        <v>RFN</v>
      </c>
      <c r="F466" s="53">
        <f>DATE(MID(B466, 4, 2)+2000, MID(B466, 6, 2), MID(B466, 8, 2))</f>
        <v>42972</v>
      </c>
      <c r="G466" s="1" t="str">
        <f>LOOKUP(E466, [3]Stations!B:B, [3]Stations!D:D)</f>
        <v>Fleming N</v>
      </c>
      <c r="H466" s="13">
        <f>IF(ISBLANK(E466), "", LOOKUP(E466, '[3]Sites Ref'!$A$1:$A$18, '[3]Sites Ref'!$C$1:$C$18))</f>
        <v>4</v>
      </c>
      <c r="I466" s="54">
        <f>MONTH(F466)</f>
        <v>8</v>
      </c>
      <c r="J466" s="55">
        <v>26</v>
      </c>
      <c r="K466" s="56">
        <v>79.388956730706823</v>
      </c>
      <c r="L466" s="56">
        <v>13.168000803579456</v>
      </c>
      <c r="M466" s="56">
        <v>5.9181483447210672</v>
      </c>
      <c r="N466" s="56">
        <v>226.64007523010144</v>
      </c>
      <c r="O466" s="56">
        <v>9.2091174413958434</v>
      </c>
      <c r="P466" s="56">
        <v>2.1391685198130856</v>
      </c>
    </row>
    <row r="467" spans="1:16" x14ac:dyDescent="0.25">
      <c r="A467" t="str">
        <f>LEFT(B467,9)</f>
        <v>RFS170825</v>
      </c>
      <c r="B467" s="2" t="s">
        <v>553</v>
      </c>
      <c r="C467" s="10" t="str">
        <f>IF(RIGHT(B467, 1)="2", "yes", "no")</f>
        <v>no</v>
      </c>
      <c r="D467" s="10">
        <f>IF(C467="no", 0, 1)</f>
        <v>0</v>
      </c>
      <c r="E467" s="1" t="str">
        <f>LEFT(B467, 3)</f>
        <v>RFS</v>
      </c>
      <c r="F467" s="53">
        <f>DATE(MID(B467, 4, 2)+2000, MID(B467, 6, 2), MID(B467, 8, 2))</f>
        <v>42972</v>
      </c>
      <c r="G467" s="1" t="str">
        <f>LOOKUP(E467, [3]Stations!B:B, [3]Stations!D:D)</f>
        <v>Kapalua Bay</v>
      </c>
      <c r="H467" s="13">
        <f>IF(ISBLANK(E467), "", LOOKUP(E467, '[3]Sites Ref'!$A$1:$A$18, '[3]Sites Ref'!$C$1:$C$18))</f>
        <v>4</v>
      </c>
      <c r="I467" s="54">
        <f>MONTH(F467)</f>
        <v>8</v>
      </c>
      <c r="J467" s="55">
        <v>26</v>
      </c>
      <c r="K467" s="56">
        <v>160.84202300833832</v>
      </c>
      <c r="L467" s="56">
        <v>15.21290855291986</v>
      </c>
      <c r="M467" s="56">
        <v>12.618370665086019</v>
      </c>
      <c r="N467" s="56">
        <v>840.54482661452118</v>
      </c>
      <c r="O467" s="56">
        <v>86.830154168886523</v>
      </c>
      <c r="P467" s="56">
        <v>4.9555002425776769</v>
      </c>
    </row>
    <row r="468" spans="1:16" x14ac:dyDescent="0.25">
      <c r="A468" t="str">
        <f>LEFT(B468,9)</f>
        <v>RKO170825</v>
      </c>
      <c r="B468" s="2" t="s">
        <v>554</v>
      </c>
      <c r="C468" s="10" t="str">
        <f>IF(RIGHT(B468, 1)="2", "yes", "no")</f>
        <v>no</v>
      </c>
      <c r="D468" s="10">
        <f>IF(C468="no", 0, 1)</f>
        <v>0</v>
      </c>
      <c r="E468" s="1" t="str">
        <f>LEFT(B468, 3)</f>
        <v>RKO</v>
      </c>
      <c r="F468" s="53">
        <f>DATE(MID(B468, 4, 2)+2000, MID(B468, 6, 2), MID(B468, 8, 2))</f>
        <v>42972</v>
      </c>
      <c r="G468" s="1" t="str">
        <f>LOOKUP(E468, [3]Stations!B:B, [3]Stations!D:D)</f>
        <v>Ka'opala</v>
      </c>
      <c r="H468" s="13">
        <f>IF(ISBLANK(E468), "", LOOKUP(E468, '[3]Sites Ref'!$A$1:$A$18, '[3]Sites Ref'!$C$1:$C$18))</f>
        <v>4</v>
      </c>
      <c r="I468" s="54">
        <f>MONTH(F468)</f>
        <v>8</v>
      </c>
      <c r="J468" s="55">
        <v>26</v>
      </c>
      <c r="K468" s="56">
        <v>93.282667050133426</v>
      </c>
      <c r="L468" s="56">
        <v>11.964781603000713</v>
      </c>
      <c r="M468" s="56">
        <v>8.1577530733638657</v>
      </c>
      <c r="N468" s="56">
        <v>296.64622178492903</v>
      </c>
      <c r="O468" s="56">
        <v>34.184971530367605</v>
      </c>
      <c r="P468" s="56">
        <v>1.8077299900984234</v>
      </c>
    </row>
    <row r="469" spans="1:16" x14ac:dyDescent="0.25">
      <c r="A469" t="str">
        <f>LEFT(B469,9)</f>
        <v>RFN170825</v>
      </c>
      <c r="B469" s="2" t="s">
        <v>556</v>
      </c>
      <c r="C469" s="10" t="str">
        <f>IF(RIGHT(B469, 1)="2", "yes", "no")</f>
        <v>yes</v>
      </c>
      <c r="D469" s="10">
        <f>IF(C469="no", 0, 1)</f>
        <v>1</v>
      </c>
      <c r="E469" s="1" t="str">
        <f>LEFT(B469, 3)</f>
        <v>RFN</v>
      </c>
      <c r="F469" s="53">
        <f>DATE(MID(B469, 4, 2)+2000, MID(B469, 6, 2), MID(B469, 8, 2))</f>
        <v>42972</v>
      </c>
      <c r="G469" s="1" t="str">
        <f>LOOKUP(E469, [3]Stations!B:B, [3]Stations!D:D)</f>
        <v>Fleming N</v>
      </c>
      <c r="H469" s="13">
        <f>IF(ISBLANK(E469), "", LOOKUP(E469, '[3]Sites Ref'!$A$1:$A$18, '[3]Sites Ref'!$C$1:$C$18))</f>
        <v>4</v>
      </c>
      <c r="I469" s="54">
        <f>MONTH(F469)</f>
        <v>8</v>
      </c>
      <c r="J469" s="55">
        <v>26</v>
      </c>
      <c r="K469" s="56">
        <v>79.769606328499336</v>
      </c>
      <c r="L469" s="56">
        <v>9.2815462965457645</v>
      </c>
      <c r="M469" s="56">
        <v>6.0339899686163845</v>
      </c>
      <c r="N469" s="56">
        <v>209.50490307401898</v>
      </c>
      <c r="O469" s="56">
        <v>7.5732106586307939</v>
      </c>
      <c r="P469" s="56">
        <v>5.893381703689168</v>
      </c>
    </row>
    <row r="470" spans="1:16" x14ac:dyDescent="0.25">
      <c r="A470" t="str">
        <f>LEFT(B470,9)</f>
        <v>RWA170822</v>
      </c>
      <c r="B470" s="2" t="s">
        <v>537</v>
      </c>
      <c r="C470" s="10" t="str">
        <f>IF(RIGHT(B470, 1)="2", "yes", "no")</f>
        <v>no</v>
      </c>
      <c r="D470" s="10">
        <f>IF(C470="no", 0, 1)</f>
        <v>0</v>
      </c>
      <c r="E470" s="1" t="str">
        <f>LEFT(B470, 3)</f>
        <v>RWA</v>
      </c>
      <c r="F470" s="53">
        <f>DATE(MID(B470, 4, 2)+2000, MID(B470, 6, 2), MID(B470, 8, 2))</f>
        <v>42969</v>
      </c>
      <c r="G470" s="1" t="str">
        <f>LOOKUP(E470, [3]Stations!B:B, [3]Stations!D:D)</f>
        <v>Wahikuli</v>
      </c>
      <c r="H470" s="13">
        <f>IF(ISBLANK(E470), "", LOOKUP(E470, '[3]Sites Ref'!$A$1:$A$18, '[3]Sites Ref'!$C$1:$C$18))</f>
        <v>5</v>
      </c>
      <c r="I470" s="54">
        <f>MONTH(F470)</f>
        <v>8</v>
      </c>
      <c r="J470" s="55">
        <v>26</v>
      </c>
      <c r="K470" s="56">
        <v>91.587586809963653</v>
      </c>
      <c r="L470" s="56">
        <v>17.828356862159101</v>
      </c>
      <c r="M470" s="56">
        <v>10.733441525653571</v>
      </c>
      <c r="N470" s="56">
        <v>677.18443033094331</v>
      </c>
      <c r="O470" s="56">
        <v>25.455082661827383</v>
      </c>
      <c r="P470" s="56">
        <v>2.4849395264883825</v>
      </c>
    </row>
    <row r="471" spans="1:16" x14ac:dyDescent="0.25">
      <c r="A471" t="str">
        <f>LEFT(B471,9)</f>
        <v>PFF170823</v>
      </c>
      <c r="B471" s="2" t="s">
        <v>538</v>
      </c>
      <c r="C471" s="10" t="str">
        <f>IF(RIGHT(B471, 1)="2", "yes", "no")</f>
        <v>no</v>
      </c>
      <c r="D471" s="10">
        <f>IF(C471="no", 0, 1)</f>
        <v>0</v>
      </c>
      <c r="E471" s="1" t="str">
        <f>LEFT(B471, 3)</f>
        <v>PFF</v>
      </c>
      <c r="F471" s="53">
        <f>DATE(MID(B471, 4, 2)+2000, MID(B471, 6, 2), MID(B471, 8, 2))</f>
        <v>42970</v>
      </c>
      <c r="G471" s="1" t="str">
        <f>LOOKUP(E471, [3]Stations!B:B, [3]Stations!D:D)</f>
        <v>505 Front Street</v>
      </c>
      <c r="H471" s="13">
        <f>IF(ISBLANK(E471), "", LOOKUP(E471, '[3]Sites Ref'!$A$1:$A$18, '[3]Sites Ref'!$C$1:$C$18))</f>
        <v>6</v>
      </c>
      <c r="I471" s="54">
        <f>MONTH(F471)</f>
        <v>8</v>
      </c>
      <c r="J471" s="55">
        <v>26</v>
      </c>
      <c r="K471" s="56">
        <v>70.277156983548636</v>
      </c>
      <c r="L471" s="56">
        <v>13.410904210269061</v>
      </c>
      <c r="M471" s="56">
        <v>7.54565165327503</v>
      </c>
      <c r="N471" s="56">
        <v>201.13194812737206</v>
      </c>
      <c r="O471" s="56">
        <v>3.5120108550879068</v>
      </c>
      <c r="P471" s="56">
        <v>1.5318298086062179</v>
      </c>
    </row>
    <row r="472" spans="1:16" x14ac:dyDescent="0.25">
      <c r="A472" t="str">
        <f>LEFT(B472,9)</f>
        <v>PLH170823</v>
      </c>
      <c r="B472" s="2" t="s">
        <v>539</v>
      </c>
      <c r="C472" s="10" t="str">
        <f>IF(RIGHT(B472, 1)="2", "yes", "no")</f>
        <v>no</v>
      </c>
      <c r="D472" s="10">
        <f>IF(C472="no", 0, 1)</f>
        <v>0</v>
      </c>
      <c r="E472" s="1" t="str">
        <f>LEFT(B472, 3)</f>
        <v>PLH</v>
      </c>
      <c r="F472" s="53">
        <f>DATE(MID(B472, 4, 2)+2000, MID(B472, 6, 2), MID(B472, 8, 2))</f>
        <v>42970</v>
      </c>
      <c r="G472" s="1" t="str">
        <f>LOOKUP(E472, [3]Stations!B:B, [3]Stations!D:D)</f>
        <v>Lindsey Hale</v>
      </c>
      <c r="H472" s="13">
        <f>IF(ISBLANK(E472), "", LOOKUP(E472, '[3]Sites Ref'!$A$1:$A$18, '[3]Sites Ref'!$C$1:$C$18))</f>
        <v>7</v>
      </c>
      <c r="I472" s="54">
        <f>MONTH(F472)</f>
        <v>8</v>
      </c>
      <c r="J472" s="55">
        <v>26</v>
      </c>
      <c r="K472" s="56">
        <v>73.929014062370527</v>
      </c>
      <c r="L472" s="56">
        <v>13.68205219913188</v>
      </c>
      <c r="M472" s="56">
        <v>10.470295120755569</v>
      </c>
      <c r="N472" s="56">
        <v>290.57831004146112</v>
      </c>
      <c r="O472" s="56">
        <v>7.7457795851092186</v>
      </c>
      <c r="P472" s="56">
        <v>3.9522268553332931</v>
      </c>
    </row>
    <row r="473" spans="1:16" x14ac:dyDescent="0.25">
      <c r="A473" t="str">
        <f>LEFT(B473,9)</f>
        <v>PLT170823</v>
      </c>
      <c r="B473" s="2" t="s">
        <v>540</v>
      </c>
      <c r="C473" s="10" t="str">
        <f>IF(RIGHT(B473, 1)="2", "yes", "no")</f>
        <v>no</v>
      </c>
      <c r="D473" s="10">
        <f>IF(C473="no", 0, 1)</f>
        <v>0</v>
      </c>
      <c r="E473" s="1" t="str">
        <f>LEFT(B473, 3)</f>
        <v>PLT</v>
      </c>
      <c r="F473" s="53">
        <f>DATE(MID(B473, 4, 2)+2000, MID(B473, 6, 2), MID(B473, 8, 2))</f>
        <v>42970</v>
      </c>
      <c r="G473" s="1" t="str">
        <f>LOOKUP(E473, [3]Stations!B:B, [3]Stations!D:D)</f>
        <v>Lahaina Town</v>
      </c>
      <c r="H473" s="13">
        <f>IF(ISBLANK(E473), "", LOOKUP(E473, '[3]Sites Ref'!$A$1:$A$18, '[3]Sites Ref'!$C$1:$C$18))</f>
        <v>8</v>
      </c>
      <c r="I473" s="54">
        <f>MONTH(F473)</f>
        <v>8</v>
      </c>
      <c r="J473" s="55">
        <v>26</v>
      </c>
      <c r="K473" s="56">
        <v>88.203373979589628</v>
      </c>
      <c r="L473" s="56">
        <v>12.043866433085702</v>
      </c>
      <c r="M473" s="56">
        <v>6.7576425820858965</v>
      </c>
      <c r="N473" s="56">
        <v>348.79973240520133</v>
      </c>
      <c r="O473" s="56">
        <v>14.347707029168889</v>
      </c>
      <c r="P473" s="56">
        <v>2.9874719999206141</v>
      </c>
    </row>
    <row r="474" spans="1:16" x14ac:dyDescent="0.25">
      <c r="A474" t="str">
        <f>LEFT(B474,9)</f>
        <v>PPU170823</v>
      </c>
      <c r="B474" s="2" t="s">
        <v>541</v>
      </c>
      <c r="C474" s="10" t="str">
        <f>IF(RIGHT(B474, 1)="2", "yes", "no")</f>
        <v>no</v>
      </c>
      <c r="D474" s="10">
        <f>IF(C474="no", 0, 1)</f>
        <v>0</v>
      </c>
      <c r="E474" s="1" t="str">
        <f>LEFT(B474, 3)</f>
        <v>PPU</v>
      </c>
      <c r="F474" s="53">
        <f>DATE(MID(B474, 4, 2)+2000, MID(B474, 6, 2), MID(B474, 8, 2))</f>
        <v>42970</v>
      </c>
      <c r="G474" s="1" t="str">
        <f>LOOKUP(E474, [3]Stations!B:B, [3]Stations!D:D)</f>
        <v>Puamana</v>
      </c>
      <c r="H474" s="13">
        <f>IF(ISBLANK(E474), "", LOOKUP(E474, '[3]Sites Ref'!$A$1:$A$18, '[3]Sites Ref'!$C$1:$C$18))</f>
        <v>9</v>
      </c>
      <c r="I474" s="54">
        <f>MONTH(F474)</f>
        <v>8</v>
      </c>
      <c r="J474" s="55">
        <v>26</v>
      </c>
      <c r="K474" s="56">
        <v>71.431001076857186</v>
      </c>
      <c r="L474" s="56">
        <v>15.467109792478748</v>
      </c>
      <c r="M474" s="56">
        <v>7.1394908978889795</v>
      </c>
      <c r="N474" s="56">
        <v>176.5702626047559</v>
      </c>
      <c r="O474" s="56">
        <v>1.944898441662227</v>
      </c>
      <c r="P474" s="56">
        <v>1.6142415511298638</v>
      </c>
    </row>
    <row r="475" spans="1:16" x14ac:dyDescent="0.25">
      <c r="A475" t="str">
        <f>LEFT(B475,9)</f>
        <v>OSF170823</v>
      </c>
      <c r="B475" s="2" t="s">
        <v>543</v>
      </c>
      <c r="C475" s="10" t="str">
        <f>IF(RIGHT(B475, 1)="2", "yes", "no")</f>
        <v>no</v>
      </c>
      <c r="D475" s="10">
        <f>IF(C475="no", 0, 1)</f>
        <v>0</v>
      </c>
      <c r="E475" s="1" t="str">
        <f>LEFT(B475, 3)</f>
        <v>OSF</v>
      </c>
      <c r="F475" s="53">
        <f>DATE(MID(B475, 4, 2)+2000, MID(B475, 6, 2), MID(B475, 8, 2))</f>
        <v>42970</v>
      </c>
      <c r="G475" s="1" t="str">
        <f>LOOKUP(E475, [3]Stations!B:B, [3]Stations!D:D)</f>
        <v>Olowalu shore front</v>
      </c>
      <c r="H475" s="13">
        <f>IF(ISBLANK(E475), "", LOOKUP(E475, '[3]Sites Ref'!$A$1:$A$18, '[3]Sites Ref'!$C$1:$C$18))</f>
        <v>10</v>
      </c>
      <c r="I475" s="54">
        <f>MONTH(F475)</f>
        <v>8</v>
      </c>
      <c r="J475" s="55">
        <v>26</v>
      </c>
      <c r="K475" s="56">
        <v>69.147103490102126</v>
      </c>
      <c r="L475" s="56">
        <v>8.6827611544737149</v>
      </c>
      <c r="M475" s="56">
        <v>5.2345397493882082</v>
      </c>
      <c r="N475" s="56">
        <v>61.943975103621803</v>
      </c>
      <c r="O475" s="56">
        <v>1.816637753063399</v>
      </c>
      <c r="P475" s="56">
        <v>2.2108309046162562</v>
      </c>
    </row>
    <row r="476" spans="1:16" x14ac:dyDescent="0.25">
      <c r="A476" t="str">
        <f>LEFT(B476,9)</f>
        <v>OLP170823</v>
      </c>
      <c r="B476" s="2" t="s">
        <v>542</v>
      </c>
      <c r="C476" s="10" t="str">
        <f>IF(RIGHT(B476, 1)="2", "yes", "no")</f>
        <v>no</v>
      </c>
      <c r="D476" s="10">
        <f>IF(C476="no", 0, 1)</f>
        <v>0</v>
      </c>
      <c r="E476" s="1" t="str">
        <f>LEFT(B476, 3)</f>
        <v>OLP</v>
      </c>
      <c r="F476" s="53">
        <f>DATE(MID(B476, 4, 2)+2000, MID(B476, 6, 2), MID(B476, 8, 2))</f>
        <v>42970</v>
      </c>
      <c r="G476" s="1" t="str">
        <f>LOOKUP(E476, [3]Stations!B:B, [3]Stations!D:D)</f>
        <v>Launiupoko</v>
      </c>
      <c r="H476" s="13">
        <f>IF(ISBLANK(E476), "", LOOKUP(E476, '[3]Sites Ref'!$A$1:$A$18, '[3]Sites Ref'!$C$1:$C$18))</f>
        <v>11</v>
      </c>
      <c r="I476" s="54">
        <f>MONTH(F476)</f>
        <v>8</v>
      </c>
      <c r="J476" s="55">
        <v>26</v>
      </c>
      <c r="K476" s="56">
        <v>70.961136729582051</v>
      </c>
      <c r="L476" s="56">
        <v>9.1685679678529244</v>
      </c>
      <c r="M476" s="56">
        <v>5.4004363959543413</v>
      </c>
      <c r="N476" s="56">
        <v>51.479689568660099</v>
      </c>
      <c r="O476" s="56">
        <v>1.8632780034629728</v>
      </c>
      <c r="P476" s="56">
        <v>1.2200984347124273</v>
      </c>
    </row>
    <row r="477" spans="1:16" x14ac:dyDescent="0.25">
      <c r="A477" t="str">
        <f>LEFT(B477,9)</f>
        <v>OPM170824</v>
      </c>
      <c r="B477" s="2" t="s">
        <v>544</v>
      </c>
      <c r="C477" s="10" t="str">
        <f>IF(RIGHT(B477, 1)="2", "yes", "no")</f>
        <v>no</v>
      </c>
      <c r="D477" s="10">
        <f>IF(C477="no", 0, 1)</f>
        <v>0</v>
      </c>
      <c r="E477" s="1" t="str">
        <f>LEFT(B477, 3)</f>
        <v>OPM</v>
      </c>
      <c r="F477" s="53">
        <f>DATE(MID(B477, 4, 2)+2000, MID(B477, 6, 2), MID(B477, 8, 2))</f>
        <v>42971</v>
      </c>
      <c r="G477" s="1" t="str">
        <f>LOOKUP(E477, [3]Stations!B:B, [3]Stations!D:D)</f>
        <v>Peter Martin Hale</v>
      </c>
      <c r="H477" s="13">
        <f>IF(ISBLANK(E477), "", LOOKUP(E477, '[3]Sites Ref'!$A$1:$A$18, '[3]Sites Ref'!$C$1:$C$18))</f>
        <v>12</v>
      </c>
      <c r="I477" s="54">
        <f>MONTH(F477)</f>
        <v>8</v>
      </c>
      <c r="J477" s="55">
        <v>26</v>
      </c>
      <c r="K477" s="56">
        <v>78.467070986053088</v>
      </c>
      <c r="L477" s="56">
        <v>9.8181933578367548</v>
      </c>
      <c r="M477" s="56">
        <v>6.4859153161586098</v>
      </c>
      <c r="N477" s="56">
        <v>143.87223253052107</v>
      </c>
      <c r="O477" s="56">
        <v>4.6523649773574851</v>
      </c>
      <c r="P477" s="56">
        <v>1.8247498064891765</v>
      </c>
    </row>
    <row r="478" spans="1:16" x14ac:dyDescent="0.25">
      <c r="A478" t="str">
        <f>LEFT(B478,9)</f>
        <v>OCO170824</v>
      </c>
      <c r="B478" s="2" t="s">
        <v>545</v>
      </c>
      <c r="C478" s="10" t="str">
        <f>IF(RIGHT(B478, 1)="2", "yes", "no")</f>
        <v>no</v>
      </c>
      <c r="D478" s="10">
        <f>IF(C478="no", 0, 1)</f>
        <v>0</v>
      </c>
      <c r="E478" s="1" t="str">
        <f>LEFT(B478, 3)</f>
        <v>OCO</v>
      </c>
      <c r="F478" s="53">
        <f>DATE(MID(B478, 4, 2)+2000, MID(B478, 6, 2), MID(B478, 8, 2))</f>
        <v>42971</v>
      </c>
      <c r="G478" s="1" t="str">
        <f>LOOKUP(E478, [3]Stations!B:B, [3]Stations!D:D)</f>
        <v>Camp Olowalu</v>
      </c>
      <c r="H478" s="13">
        <f>IF(ISBLANK(E478), "", LOOKUP(E478, '[3]Sites Ref'!$A$1:$A$18, '[3]Sites Ref'!$C$1:$C$18))</f>
        <v>13</v>
      </c>
      <c r="I478" s="54">
        <f>MONTH(F478)</f>
        <v>8</v>
      </c>
      <c r="J478" s="55">
        <v>26</v>
      </c>
      <c r="K478" s="56">
        <v>94.781474841441437</v>
      </c>
      <c r="L478" s="56">
        <v>8.0274868480552435</v>
      </c>
      <c r="M478" s="56">
        <v>5.5849249080839209</v>
      </c>
      <c r="N478" s="56">
        <v>258.22374666968676</v>
      </c>
      <c r="O478" s="56">
        <v>3.6822477690463504</v>
      </c>
      <c r="P478" s="56">
        <v>2.5682470488220677</v>
      </c>
    </row>
    <row r="479" spans="1:16" x14ac:dyDescent="0.25">
      <c r="A479" t="str">
        <f>LEFT(B479,9)</f>
        <v>OMM170824</v>
      </c>
      <c r="B479" s="2" t="s">
        <v>546</v>
      </c>
      <c r="C479" s="10" t="str">
        <f>IF(RIGHT(B479, 1)="2", "yes", "no")</f>
        <v>no</v>
      </c>
      <c r="D479" s="10">
        <f>IF(C479="no", 0, 1)</f>
        <v>0</v>
      </c>
      <c r="E479" s="1" t="str">
        <f>LEFT(B479, 3)</f>
        <v>OMM</v>
      </c>
      <c r="F479" s="53">
        <f>DATE(MID(B479, 4, 2)+2000, MID(B479, 6, 2), MID(B479, 8, 2))</f>
        <v>42971</v>
      </c>
      <c r="G479" s="1" t="str">
        <f>LOOKUP(E479, [3]Stations!B:B, [3]Stations!D:D)</f>
        <v>Mile Marker 14</v>
      </c>
      <c r="H479" s="13">
        <f>IF(ISBLANK(E479), "", LOOKUP(E479, '[3]Sites Ref'!$A$1:$A$18, '[3]Sites Ref'!$C$1:$C$18))</f>
        <v>14</v>
      </c>
      <c r="I479" s="54">
        <f>MONTH(F479)</f>
        <v>8</v>
      </c>
      <c r="J479" s="55">
        <v>26</v>
      </c>
      <c r="K479" s="56">
        <v>70.6934924811342</v>
      </c>
      <c r="L479" s="56">
        <v>7.6772540291074387</v>
      </c>
      <c r="M479" s="56">
        <v>5.7422406936207713</v>
      </c>
      <c r="N479" s="56">
        <v>255.03332263349859</v>
      </c>
      <c r="O479" s="56">
        <v>4.2897370305007998</v>
      </c>
      <c r="P479" s="56">
        <v>2.3380316376418833</v>
      </c>
    </row>
    <row r="480" spans="1:16" x14ac:dyDescent="0.25">
      <c r="A480" t="str">
        <f>LEFT(B480,9)</f>
        <v>OUB170824</v>
      </c>
      <c r="B480" s="2" t="s">
        <v>547</v>
      </c>
      <c r="C480" s="10" t="str">
        <f>IF(RIGHT(B480, 1)="2", "yes", "no")</f>
        <v>no</v>
      </c>
      <c r="D480" s="10">
        <f>IF(C480="no", 0, 1)</f>
        <v>0</v>
      </c>
      <c r="E480" s="1" t="str">
        <f>LEFT(B480, 3)</f>
        <v>OUB</v>
      </c>
      <c r="F480" s="53">
        <f>DATE(MID(B480, 4, 2)+2000, MID(B480, 6, 2), MID(B480, 8, 2))</f>
        <v>42971</v>
      </c>
      <c r="G480" s="1" t="str">
        <f>LOOKUP(E480, [3]Stations!B:B, [3]Stations!D:D)</f>
        <v>Ukumehame Beach</v>
      </c>
      <c r="H480" s="13">
        <f>IF(ISBLANK(E480), "", LOOKUP(E480, '[3]Sites Ref'!$A$1:$A$18, '[3]Sites Ref'!$C$1:$C$18))</f>
        <v>15</v>
      </c>
      <c r="I480" s="54">
        <f>MONTH(F480)</f>
        <v>8</v>
      </c>
      <c r="J480" s="55">
        <v>26</v>
      </c>
      <c r="K480" s="56">
        <v>82.773169561080863</v>
      </c>
      <c r="L480" s="56">
        <v>8.1913054246598609</v>
      </c>
      <c r="M480" s="56">
        <v>4.4865746963357278</v>
      </c>
      <c r="N480" s="56">
        <v>33.9857855233412</v>
      </c>
      <c r="O480" s="56">
        <v>2.2562221130793816</v>
      </c>
      <c r="P480" s="56">
        <v>1.9761365943858735</v>
      </c>
    </row>
    <row r="481" spans="1:17" x14ac:dyDescent="0.25">
      <c r="A481" t="str">
        <f>LEFT(B481,9)</f>
        <v>OPB170824</v>
      </c>
      <c r="B481" s="2" t="s">
        <v>548</v>
      </c>
      <c r="C481" s="10" t="str">
        <f>IF(RIGHT(B481, 1)="2", "yes", "no")</f>
        <v>no</v>
      </c>
      <c r="D481" s="10">
        <f>IF(C481="no", 0, 1)</f>
        <v>0</v>
      </c>
      <c r="E481" s="1" t="str">
        <f>LEFT(B481, 3)</f>
        <v>OPB</v>
      </c>
      <c r="F481" s="53">
        <f>DATE(MID(B481, 4, 2)+2000, MID(B481, 6, 2), MID(B481, 8, 2))</f>
        <v>42971</v>
      </c>
      <c r="G481" s="1" t="str">
        <f>LOOKUP(E481, [3]Stations!B:B, [3]Stations!D:D)</f>
        <v>Papalaua</v>
      </c>
      <c r="H481" s="13">
        <f>IF(ISBLANK(E481), "", LOOKUP(E481, '[3]Sites Ref'!$A$1:$A$18, '[3]Sites Ref'!$C$1:$C$18))</f>
        <v>16</v>
      </c>
      <c r="I481" s="54">
        <f>MONTH(F481)</f>
        <v>8</v>
      </c>
      <c r="J481" s="55">
        <v>26</v>
      </c>
      <c r="K481" s="56">
        <v>77.218064493296424</v>
      </c>
      <c r="L481" s="56">
        <v>7.3665636252021303</v>
      </c>
      <c r="M481" s="56">
        <v>5.3232086466907971</v>
      </c>
      <c r="N481" s="56">
        <v>169.88411079685915</v>
      </c>
      <c r="O481" s="56">
        <v>12.972985648641451</v>
      </c>
      <c r="P481" s="56">
        <v>1.7692114582667195</v>
      </c>
    </row>
    <row r="482" spans="1:17" x14ac:dyDescent="0.25">
      <c r="A482" t="str">
        <f>LEFT(B482,9)</f>
        <v>OPP170824</v>
      </c>
      <c r="B482" s="2" t="s">
        <v>549</v>
      </c>
      <c r="C482" s="10" t="str">
        <f>IF(RIGHT(B482, 1)="2", "yes", "no")</f>
        <v>no</v>
      </c>
      <c r="D482" s="10">
        <f>IF(C482="no", 0, 1)</f>
        <v>0</v>
      </c>
      <c r="E482" s="1" t="str">
        <f>LEFT(B482, 3)</f>
        <v>OPP</v>
      </c>
      <c r="F482" s="53">
        <f>DATE(MID(B482, 4, 2)+2000, MID(B482, 6, 2), MID(B482, 8, 2))</f>
        <v>42971</v>
      </c>
      <c r="G482" s="1" t="str">
        <f>LOOKUP(E482, [3]Stations!B:B, [3]Stations!D:D)</f>
        <v>Papalaua Pali</v>
      </c>
      <c r="H482" s="13">
        <f>IF(ISBLANK(E482), "", LOOKUP(E482, '[3]Sites Ref'!$A$1:$A$18, '[3]Sites Ref'!$C$1:$C$18))</f>
        <v>17</v>
      </c>
      <c r="I482" s="54">
        <f>MONTH(F482)</f>
        <v>8</v>
      </c>
      <c r="J482" s="55">
        <v>26</v>
      </c>
      <c r="K482" s="56">
        <v>66.476608655589061</v>
      </c>
      <c r="L482" s="56">
        <v>8.6262719901272948</v>
      </c>
      <c r="M482" s="56">
        <v>5.5677631860253554</v>
      </c>
      <c r="N482" s="56">
        <v>169.54827668778671</v>
      </c>
      <c r="O482" s="56">
        <v>2.4486131459776241</v>
      </c>
      <c r="P482" s="56">
        <v>1.6527600829615676</v>
      </c>
    </row>
    <row r="483" spans="1:17" x14ac:dyDescent="0.25">
      <c r="A483" t="str">
        <f>LEFT(B483,9)</f>
        <v>RNS170822</v>
      </c>
      <c r="B483" s="2" t="s">
        <v>532</v>
      </c>
      <c r="C483" s="10" t="str">
        <f>IF(RIGHT(B483, 1)="2", "yes", "no")</f>
        <v>no</v>
      </c>
      <c r="D483" s="10">
        <f>IF(C483="no", 0, 1)</f>
        <v>0</v>
      </c>
      <c r="E483" s="1" t="str">
        <f>LEFT(B483, 3)</f>
        <v>RNS</v>
      </c>
      <c r="F483" s="53">
        <f>DATE(MID(B483, 4, 2)+2000, MID(B483, 6, 2), MID(B483, 8, 2))</f>
        <v>42969</v>
      </c>
      <c r="G483" s="1" t="str">
        <f>LOOKUP(E483, [3]Stations!B:B, [3]Stations!D:D)</f>
        <v>Napili (south end)</v>
      </c>
      <c r="H483" s="13">
        <f>IF(ISBLANK(E483), "", LOOKUP(E483, '[3]Sites Ref'!$A$1:$A$18, '[3]Sites Ref'!$C$1:$C$18))</f>
        <v>18</v>
      </c>
      <c r="I483" s="54">
        <f>MONTH(F483)</f>
        <v>8</v>
      </c>
      <c r="J483" s="55">
        <v>26</v>
      </c>
      <c r="K483" s="56">
        <v>149.63665047332131</v>
      </c>
      <c r="L483" s="56">
        <v>16.308798341240408</v>
      </c>
      <c r="M483" s="56">
        <v>12.247963497321978</v>
      </c>
      <c r="N483" s="56">
        <v>784.04073776308326</v>
      </c>
      <c r="O483" s="56">
        <v>48.674931323255194</v>
      </c>
      <c r="P483" s="56">
        <v>5.9014437219795237</v>
      </c>
    </row>
    <row r="484" spans="1:17" s="42" customFormat="1" x14ac:dyDescent="0.25">
      <c r="A484" s="59" t="str">
        <f>LEFT(B484,9)</f>
        <v>RON170825</v>
      </c>
      <c r="B484" s="39" t="s">
        <v>552</v>
      </c>
      <c r="C484" s="40" t="str">
        <f>IF(RIGHT(B484, 1)="2", "yes", "no")</f>
        <v>no</v>
      </c>
      <c r="D484" s="40">
        <f>IF(C484="no", 0, 1)</f>
        <v>0</v>
      </c>
      <c r="E484" s="42" t="str">
        <f>LEFT(B484, 3)</f>
        <v>RON</v>
      </c>
      <c r="F484" s="60">
        <f>DATE(MID(B484, 4, 2)+2000, MID(B484, 6, 2), MID(B484, 8, 2))</f>
        <v>42972</v>
      </c>
      <c r="G484" s="42" t="str">
        <f>LOOKUP(E484, [3]Stations!B:B, [3]Stations!D:D)</f>
        <v>Oneloa</v>
      </c>
      <c r="H484" s="43">
        <f>IF(ISBLANK(E484), "", LOOKUP(E484, '[3]Sites Ref'!$A$1:$A$18, '[3]Sites Ref'!$C$1:$C$18))</f>
        <v>18</v>
      </c>
      <c r="I484" s="61">
        <f>MONTH(F484)</f>
        <v>8</v>
      </c>
      <c r="J484" s="62">
        <v>26</v>
      </c>
      <c r="K484" s="63">
        <v>74.41672135954218</v>
      </c>
      <c r="L484" s="63">
        <v>11.490272622490785</v>
      </c>
      <c r="M484" s="63">
        <v>5.2588521889711757</v>
      </c>
      <c r="N484" s="63">
        <v>70.622233785789177</v>
      </c>
      <c r="O484" s="63">
        <v>7.6606611281299948</v>
      </c>
      <c r="P484" s="63">
        <v>1.5183931114556235</v>
      </c>
      <c r="Q484" s="64"/>
    </row>
    <row r="485" spans="1:17" x14ac:dyDescent="0.25">
      <c r="A485" t="str">
        <f>LEFT(B485,9)</f>
        <v>RPO170912</v>
      </c>
      <c r="B485" s="2" t="s">
        <v>558</v>
      </c>
      <c r="C485" s="10" t="str">
        <f>IF(RIGHT(B485, 1)="2", "yes", "no")</f>
        <v>no</v>
      </c>
      <c r="D485" s="10">
        <f>IF(C485="no", 0, 1)</f>
        <v>0</v>
      </c>
      <c r="E485" s="1" t="str">
        <f>LEFT(B485, 3)</f>
        <v>RPO</v>
      </c>
      <c r="F485" s="53">
        <f>DATE(MID(B485, 4, 2)+2000, MID(B485, 6, 2), MID(B485, 8, 2))</f>
        <v>42990</v>
      </c>
      <c r="G485" s="1" t="str">
        <f>LOOKUP(E485, [3]Stations!B:B, [3]Stations!D:D)</f>
        <v>Pohaku</v>
      </c>
      <c r="H485" s="13">
        <f>IF(ISBLANK(E485), "", LOOKUP(E485, '[3]Sites Ref'!$A$1:$A$18, '[3]Sites Ref'!$C$1:$C$18))</f>
        <v>1</v>
      </c>
      <c r="I485" s="54">
        <f>MONTH(F485)</f>
        <v>9</v>
      </c>
      <c r="J485" s="55">
        <v>27</v>
      </c>
      <c r="K485" s="56">
        <v>84.71758805883718</v>
      </c>
      <c r="L485" s="56">
        <v>17.188549759813181</v>
      </c>
      <c r="M485" s="56">
        <v>10.407573633788308</v>
      </c>
      <c r="N485" s="56">
        <v>476.03475547730739</v>
      </c>
      <c r="O485" s="56">
        <v>45.573639504216139</v>
      </c>
      <c r="P485" s="56">
        <v>5.2977782778280771</v>
      </c>
    </row>
    <row r="486" spans="1:17" x14ac:dyDescent="0.25">
      <c r="A486" t="str">
        <f>LEFT(B486,9)</f>
        <v>RKS170912</v>
      </c>
      <c r="B486" s="2" t="s">
        <v>559</v>
      </c>
      <c r="C486" s="10" t="str">
        <f>IF(RIGHT(B486, 1)="2", "yes", "no")</f>
        <v>no</v>
      </c>
      <c r="D486" s="10">
        <f>IF(C486="no", 0, 1)</f>
        <v>0</v>
      </c>
      <c r="E486" s="1" t="str">
        <f>LEFT(B486, 3)</f>
        <v>RKS</v>
      </c>
      <c r="F486" s="53">
        <f>DATE(MID(B486, 4, 2)+2000, MID(B486, 6, 2), MID(B486, 8, 2))</f>
        <v>42990</v>
      </c>
      <c r="G486" s="1" t="str">
        <f>LOOKUP(E486, [3]Stations!B:B, [3]Stations!D:D)</f>
        <v>Kaanapali Shores</v>
      </c>
      <c r="H486" s="13">
        <f>IF(ISBLANK(E486), "", LOOKUP(E486, '[3]Sites Ref'!$A$1:$A$18, '[3]Sites Ref'!$C$1:$C$18))</f>
        <v>2</v>
      </c>
      <c r="I486" s="54">
        <f>MONTH(F486)</f>
        <v>9</v>
      </c>
      <c r="J486" s="55">
        <v>27</v>
      </c>
      <c r="K486" s="56">
        <v>64.275967998085051</v>
      </c>
      <c r="L486" s="56">
        <v>16.027427764383862</v>
      </c>
      <c r="M486" s="56">
        <v>8.6051055901794147</v>
      </c>
      <c r="N486" s="56">
        <v>235.46090419166214</v>
      </c>
      <c r="O486" s="56">
        <v>6.3038813288592266</v>
      </c>
      <c r="P486" s="56">
        <v>5.837870763456678</v>
      </c>
    </row>
    <row r="487" spans="1:17" x14ac:dyDescent="0.25">
      <c r="A487" t="str">
        <f>LEFT(B487,9)</f>
        <v>RKV170915</v>
      </c>
      <c r="B487" s="2" t="s">
        <v>579</v>
      </c>
      <c r="C487" s="10" t="str">
        <f>IF(RIGHT(B487, 1)="2", "yes", "no")</f>
        <v>no</v>
      </c>
      <c r="D487" s="10">
        <f>IF(C487="no", 0, 1)</f>
        <v>0</v>
      </c>
      <c r="E487" s="1" t="str">
        <f>LEFT(B487, 3)</f>
        <v>RKV</v>
      </c>
      <c r="F487" s="53">
        <f>DATE(MID(B487, 4, 2)+2000, MID(B487, 6, 2), MID(B487, 8, 2))</f>
        <v>42993</v>
      </c>
      <c r="G487" s="1" t="str">
        <f>LOOKUP(E487, [3]Stations!B:B, [3]Stations!D:D)</f>
        <v>Kahana Village</v>
      </c>
      <c r="H487" s="13">
        <f>IF(ISBLANK(E487), "", LOOKUP(E487, '[3]Sites Ref'!$A$1:$A$18, '[3]Sites Ref'!$C$1:$C$18))</f>
        <v>2</v>
      </c>
      <c r="I487" s="54">
        <f>MONTH(F487)</f>
        <v>9</v>
      </c>
      <c r="J487" s="55">
        <v>27</v>
      </c>
      <c r="K487" s="56">
        <v>59.378074874617695</v>
      </c>
      <c r="L487" s="56">
        <v>17.233208298098923</v>
      </c>
      <c r="M487" s="56">
        <v>7.124506840072109</v>
      </c>
      <c r="N487" s="56">
        <v>460.06275810268602</v>
      </c>
      <c r="O487" s="56">
        <v>6.2853813102859046</v>
      </c>
      <c r="P487" s="56">
        <v>3.9559236828099009</v>
      </c>
    </row>
    <row r="488" spans="1:17" x14ac:dyDescent="0.25">
      <c r="A488" t="str">
        <f>LEFT(B488,9)</f>
        <v>RAB170912</v>
      </c>
      <c r="B488" s="2" t="s">
        <v>560</v>
      </c>
      <c r="C488" s="10" t="str">
        <f>IF(RIGHT(B488, 1)="2", "yes", "no")</f>
        <v>no</v>
      </c>
      <c r="D488" s="10">
        <f>IF(C488="no", 0, 1)</f>
        <v>0</v>
      </c>
      <c r="E488" s="1" t="str">
        <f>LEFT(B488, 3)</f>
        <v>RAB</v>
      </c>
      <c r="F488" s="53">
        <f>DATE(MID(B488, 4, 2)+2000, MID(B488, 6, 2), MID(B488, 8, 2))</f>
        <v>42990</v>
      </c>
      <c r="G488" s="1" t="str">
        <f>LOOKUP(E488, [3]Stations!B:B, [3]Stations!D:D)</f>
        <v>Airport Beach</v>
      </c>
      <c r="H488" s="13">
        <f>IF(ISBLANK(E488), "", LOOKUP(E488, '[3]Sites Ref'!$A$1:$A$18, '[3]Sites Ref'!$C$1:$C$18))</f>
        <v>3</v>
      </c>
      <c r="I488" s="54">
        <f>MONTH(F488)</f>
        <v>9</v>
      </c>
      <c r="J488" s="55">
        <v>27</v>
      </c>
      <c r="K488" s="56">
        <v>66.065115734095428</v>
      </c>
      <c r="L488" s="56">
        <v>17.702122950099223</v>
      </c>
      <c r="M488" s="56">
        <v>7.5583306704438158</v>
      </c>
      <c r="N488" s="56">
        <v>342.21696742978367</v>
      </c>
      <c r="O488" s="56">
        <v>18.38786221072052</v>
      </c>
      <c r="P488" s="56">
        <v>4.1793001908985383</v>
      </c>
    </row>
    <row r="489" spans="1:17" x14ac:dyDescent="0.25">
      <c r="A489" t="str">
        <f>LEFT(B489,9)</f>
        <v>RCB170912</v>
      </c>
      <c r="B489" s="2" t="s">
        <v>561</v>
      </c>
      <c r="C489" s="10" t="str">
        <f>IF(RIGHT(B489, 1)="2", "yes", "no")</f>
        <v>no</v>
      </c>
      <c r="D489" s="10">
        <f>IF(C489="no", 0, 1)</f>
        <v>0</v>
      </c>
      <c r="E489" s="1" t="str">
        <f>LEFT(B489, 3)</f>
        <v>RCB</v>
      </c>
      <c r="F489" s="53">
        <f>DATE(MID(B489, 4, 2)+2000, MID(B489, 6, 2), MID(B489, 8, 2))</f>
        <v>42990</v>
      </c>
      <c r="G489" s="1" t="str">
        <f>LOOKUP(E489, [3]Stations!B:B, [3]Stations!D:D)</f>
        <v>Canoe Beach</v>
      </c>
      <c r="H489" s="13">
        <f>IF(ISBLANK(E489), "", LOOKUP(E489, '[3]Sites Ref'!$A$1:$A$18, '[3]Sites Ref'!$C$1:$C$18))</f>
        <v>4</v>
      </c>
      <c r="I489" s="54">
        <f>MONTH(F489)</f>
        <v>9</v>
      </c>
      <c r="J489" s="55">
        <v>27</v>
      </c>
      <c r="K489" s="56">
        <v>72.509285860178096</v>
      </c>
      <c r="L489" s="56">
        <v>17.802604661242146</v>
      </c>
      <c r="M489" s="56">
        <v>7.2980363722207917</v>
      </c>
      <c r="N489" s="56">
        <v>362.08606241709924</v>
      </c>
      <c r="O489" s="56">
        <v>21.756021842225827</v>
      </c>
      <c r="P489" s="56">
        <v>6.5742154669060096</v>
      </c>
    </row>
    <row r="490" spans="1:17" x14ac:dyDescent="0.25">
      <c r="A490" t="str">
        <f>LEFT(B490,9)</f>
        <v>RHL170915</v>
      </c>
      <c r="B490" s="2" t="s">
        <v>574</v>
      </c>
      <c r="C490" s="10" t="str">
        <f>IF(RIGHT(B490, 1)="2", "yes", "no")</f>
        <v>no</v>
      </c>
      <c r="D490" s="10">
        <f>IF(C490="no", 0, 1)</f>
        <v>0</v>
      </c>
      <c r="E490" s="1" t="str">
        <f>LEFT(B490, 3)</f>
        <v>RHL</v>
      </c>
      <c r="F490" s="53">
        <f>DATE(MID(B490, 4, 2)+2000, MID(B490, 6, 2), MID(B490, 8, 2))</f>
        <v>42993</v>
      </c>
      <c r="G490" s="1" t="str">
        <f>LOOKUP(E490, [3]Stations!B:B, [3]Stations!D:D)</f>
        <v>Honolua</v>
      </c>
      <c r="H490" s="13">
        <f>IF(ISBLANK(E490), "", LOOKUP(E490, '[3]Sites Ref'!$A$1:$A$18, '[3]Sites Ref'!$C$1:$C$18))</f>
        <v>4</v>
      </c>
      <c r="I490" s="54">
        <f>MONTH(F490)</f>
        <v>9</v>
      </c>
      <c r="J490" s="55">
        <v>27</v>
      </c>
      <c r="K490" s="56">
        <v>62.915891891072626</v>
      </c>
      <c r="L490" s="56">
        <v>16.485177781812727</v>
      </c>
      <c r="M490" s="56">
        <v>7.3848011382951331</v>
      </c>
      <c r="N490" s="56">
        <v>401.4929555029554</v>
      </c>
      <c r="O490" s="56">
        <v>3.0386280506680206</v>
      </c>
      <c r="P490" s="56">
        <v>5.7732511307596068</v>
      </c>
    </row>
    <row r="491" spans="1:17" x14ac:dyDescent="0.25">
      <c r="A491" t="str">
        <f>LEFT(B491,9)</f>
        <v>RFN170915</v>
      </c>
      <c r="B491" s="2" t="s">
        <v>575</v>
      </c>
      <c r="C491" s="10" t="str">
        <f>IF(RIGHT(B491, 1)="2", "yes", "no")</f>
        <v>no</v>
      </c>
      <c r="D491" s="10">
        <f>IF(C491="no", 0, 1)</f>
        <v>0</v>
      </c>
      <c r="E491" s="1" t="str">
        <f>LEFT(B491, 3)</f>
        <v>RFN</v>
      </c>
      <c r="F491" s="53">
        <f>DATE(MID(B491, 4, 2)+2000, MID(B491, 6, 2), MID(B491, 8, 2))</f>
        <v>42993</v>
      </c>
      <c r="G491" s="1" t="str">
        <f>LOOKUP(E491, [3]Stations!B:B, [3]Stations!D:D)</f>
        <v>Fleming N</v>
      </c>
      <c r="H491" s="13">
        <f>IF(ISBLANK(E491), "", LOOKUP(E491, '[3]Sites Ref'!$A$1:$A$18, '[3]Sites Ref'!$C$1:$C$18))</f>
        <v>4</v>
      </c>
      <c r="I491" s="54">
        <f>MONTH(F491)</f>
        <v>9</v>
      </c>
      <c r="J491" s="55">
        <v>27</v>
      </c>
      <c r="K491" s="56">
        <v>50.739972456866205</v>
      </c>
      <c r="L491" s="56">
        <v>16.088833254526758</v>
      </c>
      <c r="M491" s="56">
        <v>6.2358677036655505</v>
      </c>
      <c r="N491" s="56">
        <v>210.76184929957572</v>
      </c>
      <c r="O491" s="56">
        <v>6.6264754027315167</v>
      </c>
      <c r="P491" s="56">
        <v>2.3922881261894333</v>
      </c>
    </row>
    <row r="492" spans="1:17" x14ac:dyDescent="0.25">
      <c r="A492" t="str">
        <f>LEFT(B492,9)</f>
        <v>RFS170915</v>
      </c>
      <c r="B492" s="2" t="s">
        <v>577</v>
      </c>
      <c r="C492" s="10" t="str">
        <f>IF(RIGHT(B492, 1)="2", "yes", "no")</f>
        <v>no</v>
      </c>
      <c r="D492" s="10">
        <f>IF(C492="no", 0, 1)</f>
        <v>0</v>
      </c>
      <c r="E492" s="1" t="str">
        <f>LEFT(B492, 3)</f>
        <v>RFS</v>
      </c>
      <c r="F492" s="53">
        <f>DATE(MID(B492, 4, 2)+2000, MID(B492, 6, 2), MID(B492, 8, 2))</f>
        <v>42993</v>
      </c>
      <c r="G492" s="1" t="str">
        <f>LOOKUP(E492, [3]Stations!B:B, [3]Stations!D:D)</f>
        <v>Kapalua Bay</v>
      </c>
      <c r="H492" s="13">
        <f>IF(ISBLANK(E492), "", LOOKUP(E492, '[3]Sites Ref'!$A$1:$A$18, '[3]Sites Ref'!$C$1:$C$18))</f>
        <v>4</v>
      </c>
      <c r="I492" s="54">
        <f>MONTH(F492)</f>
        <v>9</v>
      </c>
      <c r="J492" s="55">
        <v>27</v>
      </c>
      <c r="K492" s="56">
        <v>87.988247268557529</v>
      </c>
      <c r="L492" s="56">
        <v>18.595293715814083</v>
      </c>
      <c r="M492" s="56">
        <v>11.787413300712508</v>
      </c>
      <c r="N492" s="56">
        <v>510.07115162933894</v>
      </c>
      <c r="O492" s="56">
        <v>43.291199712732634</v>
      </c>
      <c r="P492" s="56">
        <v>6.6755326687890699</v>
      </c>
    </row>
    <row r="493" spans="1:17" x14ac:dyDescent="0.25">
      <c r="A493" t="str">
        <f>LEFT(B493,9)</f>
        <v>RKO170915</v>
      </c>
      <c r="B493" s="2" t="s">
        <v>578</v>
      </c>
      <c r="C493" s="10" t="str">
        <f>IF(RIGHT(B493, 1)="2", "yes", "no")</f>
        <v>no</v>
      </c>
      <c r="D493" s="10">
        <f>IF(C493="no", 0, 1)</f>
        <v>0</v>
      </c>
      <c r="E493" s="1" t="str">
        <f>LEFT(B493, 3)</f>
        <v>RKO</v>
      </c>
      <c r="F493" s="53">
        <f>DATE(MID(B493, 4, 2)+2000, MID(B493, 6, 2), MID(B493, 8, 2))</f>
        <v>42993</v>
      </c>
      <c r="G493" s="1" t="str">
        <f>LOOKUP(E493, [3]Stations!B:B, [3]Stations!D:D)</f>
        <v>Ka'opala</v>
      </c>
      <c r="H493" s="13">
        <f>IF(ISBLANK(E493), "", LOOKUP(E493, '[3]Sites Ref'!$A$1:$A$18, '[3]Sites Ref'!$C$1:$C$18))</f>
        <v>4</v>
      </c>
      <c r="I493" s="54">
        <f>MONTH(F493)</f>
        <v>9</v>
      </c>
      <c r="J493" s="55">
        <v>27</v>
      </c>
      <c r="K493" s="56">
        <v>137.72007777675572</v>
      </c>
      <c r="L493" s="56">
        <v>17.529071114241969</v>
      </c>
      <c r="M493" s="56">
        <v>10.39497874839042</v>
      </c>
      <c r="N493" s="56">
        <v>448.88584727612232</v>
      </c>
      <c r="O493" s="56">
        <v>41.16254132563985</v>
      </c>
      <c r="P493" s="56">
        <v>9.7166442717672439</v>
      </c>
    </row>
    <row r="494" spans="1:17" x14ac:dyDescent="0.25">
      <c r="A494" t="str">
        <f>LEFT(B494,9)</f>
        <v>RKO170915</v>
      </c>
      <c r="B494" s="2" t="s">
        <v>580</v>
      </c>
      <c r="C494" s="10" t="str">
        <f>IF(RIGHT(B494, 1)="2", "yes", "no")</f>
        <v>yes</v>
      </c>
      <c r="D494" s="10">
        <f>IF(C494="no", 0, 1)</f>
        <v>1</v>
      </c>
      <c r="E494" s="1" t="str">
        <f>LEFT(B494, 3)</f>
        <v>RKO</v>
      </c>
      <c r="F494" s="53">
        <f>DATE(MID(B494, 4, 2)+2000, MID(B494, 6, 2), MID(B494, 8, 2))</f>
        <v>42993</v>
      </c>
      <c r="G494" s="1" t="str">
        <f>LOOKUP(E494, [3]Stations!B:B, [3]Stations!D:D)</f>
        <v>Ka'opala</v>
      </c>
      <c r="H494" s="13">
        <f>IF(ISBLANK(E494), "", LOOKUP(E494, '[3]Sites Ref'!$A$1:$A$18, '[3]Sites Ref'!$C$1:$C$18))</f>
        <v>4</v>
      </c>
      <c r="I494" s="54">
        <f>MONTH(F494)</f>
        <v>9</v>
      </c>
      <c r="J494" s="55">
        <v>27</v>
      </c>
      <c r="K494" s="56">
        <v>138.39202013914874</v>
      </c>
      <c r="L494" s="56">
        <v>14.643013077525831</v>
      </c>
      <c r="M494" s="56">
        <v>9.3845890531376082</v>
      </c>
      <c r="N494" s="56">
        <v>450.71669850356261</v>
      </c>
      <c r="O494" s="56">
        <v>41.022634935179106</v>
      </c>
      <c r="P494" s="56">
        <v>9.5897983261026258</v>
      </c>
    </row>
    <row r="495" spans="1:17" x14ac:dyDescent="0.25">
      <c r="A495" t="str">
        <f>LEFT(B495,9)</f>
        <v>RWA170912</v>
      </c>
      <c r="B495" s="2" t="s">
        <v>562</v>
      </c>
      <c r="C495" s="10" t="str">
        <f>IF(RIGHT(B495, 1)="2", "yes", "no")</f>
        <v>no</v>
      </c>
      <c r="D495" s="10">
        <f>IF(C495="no", 0, 1)</f>
        <v>0</v>
      </c>
      <c r="E495" s="1" t="str">
        <f>LEFT(B495, 3)</f>
        <v>RWA</v>
      </c>
      <c r="F495" s="53">
        <f>DATE(MID(B495, 4, 2)+2000, MID(B495, 6, 2), MID(B495, 8, 2))</f>
        <v>42990</v>
      </c>
      <c r="G495" s="1" t="str">
        <f>LOOKUP(E495, [3]Stations!B:B, [3]Stations!D:D)</f>
        <v>Wahikuli</v>
      </c>
      <c r="H495" s="13">
        <f>IF(ISBLANK(E495), "", LOOKUP(E495, '[3]Sites Ref'!$A$1:$A$18, '[3]Sites Ref'!$C$1:$C$18))</f>
        <v>5</v>
      </c>
      <c r="I495" s="54">
        <f>MONTH(F495)</f>
        <v>9</v>
      </c>
      <c r="J495" s="55">
        <v>27</v>
      </c>
      <c r="K495" s="56">
        <v>56.852219247308916</v>
      </c>
      <c r="L495" s="56">
        <v>18.210113823099551</v>
      </c>
      <c r="M495" s="56">
        <v>7.0783255936131866</v>
      </c>
      <c r="N495" s="56">
        <v>317.63996928619326</v>
      </c>
      <c r="O495" s="56">
        <v>5.8749121481903392</v>
      </c>
      <c r="P495" s="56">
        <v>3.2459054963853009</v>
      </c>
    </row>
    <row r="496" spans="1:17" x14ac:dyDescent="0.25">
      <c r="A496" t="str">
        <f>LEFT(B496,9)</f>
        <v>PFF170913</v>
      </c>
      <c r="B496" s="2" t="s">
        <v>563</v>
      </c>
      <c r="C496" s="10" t="str">
        <f>IF(RIGHT(B496, 1)="2", "yes", "no")</f>
        <v>no</v>
      </c>
      <c r="D496" s="10">
        <f>IF(C496="no", 0, 1)</f>
        <v>0</v>
      </c>
      <c r="E496" s="1" t="str">
        <f>LEFT(B496, 3)</f>
        <v>PFF</v>
      </c>
      <c r="F496" s="53">
        <f>DATE(MID(B496, 4, 2)+2000, MID(B496, 6, 2), MID(B496, 8, 2))</f>
        <v>42991</v>
      </c>
      <c r="G496" s="1" t="str">
        <f>LOOKUP(E496, [3]Stations!B:B, [3]Stations!D:D)</f>
        <v>505 Front Street</v>
      </c>
      <c r="H496" s="13">
        <f>IF(ISBLANK(E496), "", LOOKUP(E496, '[3]Sites Ref'!$A$1:$A$18, '[3]Sites Ref'!$C$1:$C$18))</f>
        <v>6</v>
      </c>
      <c r="I496" s="54">
        <f>MONTH(F496)</f>
        <v>9</v>
      </c>
      <c r="J496" s="55">
        <v>27</v>
      </c>
      <c r="K496" s="56">
        <v>49.307035129835256</v>
      </c>
      <c r="L496" s="56">
        <v>12.789683738667495</v>
      </c>
      <c r="M496" s="56">
        <v>6.3604171259335569</v>
      </c>
      <c r="N496" s="56">
        <v>143.46498918238012</v>
      </c>
      <c r="O496" s="56">
        <v>2.6651589257190968</v>
      </c>
      <c r="P496" s="56">
        <v>2.6044958088736396</v>
      </c>
    </row>
    <row r="497" spans="1:17" x14ac:dyDescent="0.25">
      <c r="A497" t="str">
        <f>LEFT(B497,9)</f>
        <v>PLH170913</v>
      </c>
      <c r="B497" s="2" t="s">
        <v>564</v>
      </c>
      <c r="C497" s="10" t="str">
        <f>IF(RIGHT(B497, 1)="2", "yes", "no")</f>
        <v>no</v>
      </c>
      <c r="D497" s="10">
        <f>IF(C497="no", 0, 1)</f>
        <v>0</v>
      </c>
      <c r="E497" s="1" t="str">
        <f>LEFT(B497, 3)</f>
        <v>PLH</v>
      </c>
      <c r="F497" s="53">
        <f>DATE(MID(B497, 4, 2)+2000, MID(B497, 6, 2), MID(B497, 8, 2))</f>
        <v>42991</v>
      </c>
      <c r="G497" s="1" t="str">
        <f>LOOKUP(E497, [3]Stations!B:B, [3]Stations!D:D)</f>
        <v>Lindsey Hale</v>
      </c>
      <c r="H497" s="13">
        <f>IF(ISBLANK(E497), "", LOOKUP(E497, '[3]Sites Ref'!$A$1:$A$18, '[3]Sites Ref'!$C$1:$C$18))</f>
        <v>7</v>
      </c>
      <c r="I497" s="54">
        <f>MONTH(F497)</f>
        <v>9</v>
      </c>
      <c r="J497" s="55">
        <v>27</v>
      </c>
      <c r="K497" s="56">
        <v>54.941636144600999</v>
      </c>
      <c r="L497" s="56">
        <v>19.209348617243048</v>
      </c>
      <c r="M497" s="56">
        <v>10.667867932011333</v>
      </c>
      <c r="N497" s="56">
        <v>371.3798119811529</v>
      </c>
      <c r="O497" s="56">
        <v>3.7092537239509169</v>
      </c>
      <c r="P497" s="56">
        <v>2.6619354823821468</v>
      </c>
    </row>
    <row r="498" spans="1:17" x14ac:dyDescent="0.25">
      <c r="A498" t="str">
        <f>LEFT(B498,9)</f>
        <v>PLT170913</v>
      </c>
      <c r="B498" s="2" t="s">
        <v>565</v>
      </c>
      <c r="C498" s="10" t="str">
        <f>IF(RIGHT(B498, 1)="2", "yes", "no")</f>
        <v>no</v>
      </c>
      <c r="D498" s="10">
        <f>IF(C498="no", 0, 1)</f>
        <v>0</v>
      </c>
      <c r="E498" s="1" t="str">
        <f>LEFT(B498, 3)</f>
        <v>PLT</v>
      </c>
      <c r="F498" s="53">
        <f>DATE(MID(B498, 4, 2)+2000, MID(B498, 6, 2), MID(B498, 8, 2))</f>
        <v>42991</v>
      </c>
      <c r="G498" s="1" t="str">
        <f>LOOKUP(E498, [3]Stations!B:B, [3]Stations!D:D)</f>
        <v>Lahaina Town</v>
      </c>
      <c r="H498" s="13">
        <f>IF(ISBLANK(E498), "", LOOKUP(E498, '[3]Sites Ref'!$A$1:$A$18, '[3]Sites Ref'!$C$1:$C$18))</f>
        <v>8</v>
      </c>
      <c r="I498" s="54">
        <f>MONTH(F498)</f>
        <v>9</v>
      </c>
      <c r="J498" s="55">
        <v>27</v>
      </c>
      <c r="K498" s="56">
        <v>52.618172795121446</v>
      </c>
      <c r="L498" s="56">
        <v>15.982769226098121</v>
      </c>
      <c r="M498" s="56">
        <v>11.604087746587691</v>
      </c>
      <c r="N498" s="56">
        <v>571.5180061579041</v>
      </c>
      <c r="O498" s="56">
        <v>10.302197843018288</v>
      </c>
      <c r="P498" s="56">
        <v>4.9866467129903311</v>
      </c>
    </row>
    <row r="499" spans="1:17" x14ac:dyDescent="0.25">
      <c r="A499" t="str">
        <f>LEFT(B499,9)</f>
        <v>OSF170913</v>
      </c>
      <c r="B499" s="2" t="s">
        <v>567</v>
      </c>
      <c r="C499" s="10" t="str">
        <f>IF(RIGHT(B499, 1)="2", "yes", "no")</f>
        <v>no</v>
      </c>
      <c r="D499" s="10">
        <f>IF(C499="no", 0, 1)</f>
        <v>0</v>
      </c>
      <c r="E499" s="1" t="str">
        <f>LEFT(B499, 3)</f>
        <v>OSF</v>
      </c>
      <c r="F499" s="53">
        <f>DATE(MID(B499, 4, 2)+2000, MID(B499, 6, 2), MID(B499, 8, 2))</f>
        <v>42991</v>
      </c>
      <c r="G499" s="1" t="str">
        <f>LOOKUP(E499, [3]Stations!B:B, [3]Stations!D:D)</f>
        <v>Olowalu shore front</v>
      </c>
      <c r="H499" s="13">
        <f>IF(ISBLANK(E499), "", LOOKUP(E499, '[3]Sites Ref'!$A$1:$A$18, '[3]Sites Ref'!$C$1:$C$18))</f>
        <v>10</v>
      </c>
      <c r="I499" s="54">
        <f>MONTH(F499)</f>
        <v>9</v>
      </c>
      <c r="J499" s="55">
        <v>27</v>
      </c>
      <c r="K499" s="56">
        <v>62.098227088642538</v>
      </c>
      <c r="L499" s="56">
        <v>16.401443022526959</v>
      </c>
      <c r="M499" s="56">
        <v>5.564140482444845</v>
      </c>
      <c r="N499" s="56">
        <v>121.09373085089624</v>
      </c>
      <c r="O499" s="56">
        <v>9.2638843005906324</v>
      </c>
      <c r="P499" s="56">
        <v>5.3193181553937672</v>
      </c>
    </row>
    <row r="500" spans="1:17" x14ac:dyDescent="0.25">
      <c r="A500" t="str">
        <f>LEFT(B500,9)</f>
        <v>OLP170913</v>
      </c>
      <c r="B500" s="2" t="s">
        <v>566</v>
      </c>
      <c r="C500" s="10" t="str">
        <f>IF(RIGHT(B500, 1)="2", "yes", "no")</f>
        <v>no</v>
      </c>
      <c r="D500" s="10">
        <f>IF(C500="no", 0, 1)</f>
        <v>0</v>
      </c>
      <c r="E500" s="1" t="str">
        <f>LEFT(B500, 3)</f>
        <v>OLP</v>
      </c>
      <c r="F500" s="53">
        <f>DATE(MID(B500, 4, 2)+2000, MID(B500, 6, 2), MID(B500, 8, 2))</f>
        <v>42991</v>
      </c>
      <c r="G500" s="1" t="str">
        <f>LOOKUP(E500, [3]Stations!B:B, [3]Stations!D:D)</f>
        <v>Launiupoko</v>
      </c>
      <c r="H500" s="13">
        <f>IF(ISBLANK(E500), "", LOOKUP(E500, '[3]Sites Ref'!$A$1:$A$18, '[3]Sites Ref'!$C$1:$C$18))</f>
        <v>11</v>
      </c>
      <c r="I500" s="54">
        <f>MONTH(F500)</f>
        <v>9</v>
      </c>
      <c r="J500" s="55">
        <v>27</v>
      </c>
      <c r="K500" s="56">
        <v>53.945866137681186</v>
      </c>
      <c r="L500" s="56">
        <v>12.683619710238856</v>
      </c>
      <c r="M500" s="56">
        <v>4.6657053240621513</v>
      </c>
      <c r="N500" s="56">
        <v>117.02226645463634</v>
      </c>
      <c r="O500" s="56">
        <v>2.3876586471192787</v>
      </c>
      <c r="P500" s="56">
        <v>4.0085767168593653</v>
      </c>
    </row>
    <row r="501" spans="1:17" x14ac:dyDescent="0.25">
      <c r="A501" t="str">
        <f>LEFT(B501,9)</f>
        <v>OPM170914</v>
      </c>
      <c r="B501" s="2" t="s">
        <v>568</v>
      </c>
      <c r="C501" s="10" t="str">
        <f>IF(RIGHT(B501, 1)="2", "yes", "no")</f>
        <v>no</v>
      </c>
      <c r="D501" s="10">
        <f>IF(C501="no", 0, 1)</f>
        <v>0</v>
      </c>
      <c r="E501" s="1" t="str">
        <f>LEFT(B501, 3)</f>
        <v>OPM</v>
      </c>
      <c r="F501" s="53">
        <f>DATE(MID(B501, 4, 2)+2000, MID(B501, 6, 2), MID(B501, 8, 2))</f>
        <v>42992</v>
      </c>
      <c r="G501" s="1" t="str">
        <f>LOOKUP(E501, [3]Stations!B:B, [3]Stations!D:D)</f>
        <v>Peter Martin Hale</v>
      </c>
      <c r="H501" s="13">
        <f>IF(ISBLANK(E501), "", LOOKUP(E501, '[3]Sites Ref'!$A$1:$A$18, '[3]Sites Ref'!$C$1:$C$18))</f>
        <v>12</v>
      </c>
      <c r="I501" s="54">
        <f>MONTH(F501)</f>
        <v>9</v>
      </c>
      <c r="J501" s="55">
        <v>27</v>
      </c>
      <c r="K501" s="56">
        <v>51.517158803730446</v>
      </c>
      <c r="L501" s="56">
        <v>16.049757033526735</v>
      </c>
      <c r="M501" s="56">
        <v>4.9455916662374459</v>
      </c>
      <c r="N501" s="56">
        <v>227.33541207749889</v>
      </c>
      <c r="O501" s="56">
        <v>5.1187238890058326</v>
      </c>
      <c r="P501" s="56">
        <v>5.2172031802675329</v>
      </c>
    </row>
    <row r="502" spans="1:17" x14ac:dyDescent="0.25">
      <c r="A502" t="str">
        <f>LEFT(B502,9)</f>
        <v>OCO170914</v>
      </c>
      <c r="B502" s="2" t="s">
        <v>569</v>
      </c>
      <c r="C502" s="10" t="str">
        <f>IF(RIGHT(B502, 1)="2", "yes", "no")</f>
        <v>no</v>
      </c>
      <c r="D502" s="10">
        <f>IF(C502="no", 0, 1)</f>
        <v>0</v>
      </c>
      <c r="E502" s="1" t="str">
        <f>LEFT(B502, 3)</f>
        <v>OCO</v>
      </c>
      <c r="F502" s="53">
        <f>DATE(MID(B502, 4, 2)+2000, MID(B502, 6, 2), MID(B502, 8, 2))</f>
        <v>42992</v>
      </c>
      <c r="G502" s="1" t="str">
        <f>LOOKUP(E502, [3]Stations!B:B, [3]Stations!D:D)</f>
        <v>Camp Olowalu</v>
      </c>
      <c r="H502" s="13">
        <f>IF(ISBLANK(E502), "", LOOKUP(E502, '[3]Sites Ref'!$A$1:$A$18, '[3]Sites Ref'!$C$1:$C$18))</f>
        <v>13</v>
      </c>
      <c r="I502" s="54">
        <f>MONTH(F502)</f>
        <v>9</v>
      </c>
      <c r="J502" s="55">
        <v>27</v>
      </c>
      <c r="K502" s="56">
        <v>46.813562266979162</v>
      </c>
      <c r="L502" s="56">
        <v>13.236269121524925</v>
      </c>
      <c r="M502" s="56">
        <v>5.2240785767018627</v>
      </c>
      <c r="N502" s="56">
        <v>523.57585901650509</v>
      </c>
      <c r="O502" s="56">
        <v>4.4827857505479134</v>
      </c>
      <c r="P502" s="56">
        <v>3.5698014331138261</v>
      </c>
    </row>
    <row r="503" spans="1:17" x14ac:dyDescent="0.25">
      <c r="A503" t="str">
        <f>LEFT(B503,9)</f>
        <v>OMM170914</v>
      </c>
      <c r="B503" s="2" t="s">
        <v>570</v>
      </c>
      <c r="C503" s="10" t="str">
        <f>IF(RIGHT(B503, 1)="2", "yes", "no")</f>
        <v>no</v>
      </c>
      <c r="D503" s="10">
        <f>IF(C503="no", 0, 1)</f>
        <v>0</v>
      </c>
      <c r="E503" s="1" t="str">
        <f>LEFT(B503, 3)</f>
        <v>OMM</v>
      </c>
      <c r="F503" s="53">
        <f>DATE(MID(B503, 4, 2)+2000, MID(B503, 6, 2), MID(B503, 8, 2))</f>
        <v>42992</v>
      </c>
      <c r="G503" s="1" t="str">
        <f>LOOKUP(E503, [3]Stations!B:B, [3]Stations!D:D)</f>
        <v>Mile Marker 14</v>
      </c>
      <c r="H503" s="13">
        <f>IF(ISBLANK(E503), "", LOOKUP(E503, '[3]Sites Ref'!$A$1:$A$18, '[3]Sites Ref'!$C$1:$C$18))</f>
        <v>14</v>
      </c>
      <c r="I503" s="54">
        <f>MONTH(F503)</f>
        <v>9</v>
      </c>
      <c r="J503" s="55">
        <v>27</v>
      </c>
      <c r="K503" s="56">
        <v>46.441160475773373</v>
      </c>
      <c r="L503" s="56">
        <v>15.631083237097894</v>
      </c>
      <c r="M503" s="56">
        <v>5.5963274117950039</v>
      </c>
      <c r="N503" s="56">
        <v>350.7522214853264</v>
      </c>
      <c r="O503" s="56">
        <v>3.8202538353908442</v>
      </c>
      <c r="P503" s="56">
        <v>3.8179089117408496</v>
      </c>
    </row>
    <row r="504" spans="1:17" x14ac:dyDescent="0.25">
      <c r="A504" t="str">
        <f>LEFT(B504,9)</f>
        <v>OUB170914</v>
      </c>
      <c r="B504" s="2" t="s">
        <v>571</v>
      </c>
      <c r="C504" s="10" t="str">
        <f>IF(RIGHT(B504, 1)="2", "yes", "no")</f>
        <v>no</v>
      </c>
      <c r="D504" s="10">
        <f>IF(C504="no", 0, 1)</f>
        <v>0</v>
      </c>
      <c r="E504" s="1" t="str">
        <f>LEFT(B504, 3)</f>
        <v>OUB</v>
      </c>
      <c r="F504" s="53">
        <f>DATE(MID(B504, 4, 2)+2000, MID(B504, 6, 2), MID(B504, 8, 2))</f>
        <v>42992</v>
      </c>
      <c r="G504" s="1" t="str">
        <f>LOOKUP(E504, [3]Stations!B:B, [3]Stations!D:D)</f>
        <v>Ukumehame Beach</v>
      </c>
      <c r="H504" s="13">
        <f>IF(ISBLANK(E504), "", LOOKUP(E504, '[3]Sites Ref'!$A$1:$A$18, '[3]Sites Ref'!$C$1:$C$18))</f>
        <v>15</v>
      </c>
      <c r="I504" s="54">
        <f>MONTH(F504)</f>
        <v>9</v>
      </c>
      <c r="J504" s="55">
        <v>27</v>
      </c>
      <c r="K504" s="56">
        <v>43.729103952861706</v>
      </c>
      <c r="L504" s="56">
        <v>12.890165449810418</v>
      </c>
      <c r="M504" s="56">
        <v>4.4459945454545453</v>
      </c>
      <c r="N504" s="56">
        <v>131.29418768949179</v>
      </c>
      <c r="O504" s="56">
        <v>1.9066581642129248</v>
      </c>
      <c r="P504" s="56">
        <v>3.2913785712462023</v>
      </c>
    </row>
    <row r="505" spans="1:17" x14ac:dyDescent="0.25">
      <c r="A505" t="str">
        <f>LEFT(B505,9)</f>
        <v>OPB170914</v>
      </c>
      <c r="B505" s="2" t="s">
        <v>572</v>
      </c>
      <c r="C505" s="10" t="str">
        <f>IF(RIGHT(B505, 1)="2", "yes", "no")</f>
        <v>no</v>
      </c>
      <c r="D505" s="10">
        <f>IF(C505="no", 0, 1)</f>
        <v>0</v>
      </c>
      <c r="E505" s="1" t="str">
        <f>LEFT(B505, 3)</f>
        <v>OPB</v>
      </c>
      <c r="F505" s="53">
        <f>DATE(MID(B505, 4, 2)+2000, MID(B505, 6, 2), MID(B505, 8, 2))</f>
        <v>42992</v>
      </c>
      <c r="G505" s="1" t="str">
        <f>LOOKUP(E505, [3]Stations!B:B, [3]Stations!D:D)</f>
        <v>Papalaua</v>
      </c>
      <c r="H505" s="13">
        <f>IF(ISBLANK(E505), "", LOOKUP(E505, '[3]Sites Ref'!$A$1:$A$18, '[3]Sites Ref'!$C$1:$C$18))</f>
        <v>16</v>
      </c>
      <c r="I505" s="54">
        <f>MONTH(F505)</f>
        <v>9</v>
      </c>
      <c r="J505" s="55">
        <v>27</v>
      </c>
      <c r="K505" s="56">
        <v>49.217982527590401</v>
      </c>
      <c r="L505" s="56">
        <v>14.916546624526005</v>
      </c>
      <c r="M505" s="56">
        <v>3.435604850201734</v>
      </c>
      <c r="N505" s="56">
        <v>144.43272483116993</v>
      </c>
      <c r="O505" s="56">
        <v>2.2581585171060299</v>
      </c>
      <c r="P505" s="56">
        <v>3.3033451698938077</v>
      </c>
    </row>
    <row r="506" spans="1:17" x14ac:dyDescent="0.25">
      <c r="A506" t="str">
        <f>LEFT(B506,9)</f>
        <v>OPP170914</v>
      </c>
      <c r="B506" s="2" t="s">
        <v>573</v>
      </c>
      <c r="C506" s="10" t="str">
        <f>IF(RIGHT(B506, 1)="2", "yes", "no")</f>
        <v>no</v>
      </c>
      <c r="D506" s="10">
        <f>IF(C506="no", 0, 1)</f>
        <v>0</v>
      </c>
      <c r="E506" s="1" t="str">
        <f>LEFT(B506, 3)</f>
        <v>OPP</v>
      </c>
      <c r="F506" s="53">
        <f>DATE(MID(B506, 4, 2)+2000, MID(B506, 6, 2), MID(B506, 8, 2))</f>
        <v>42992</v>
      </c>
      <c r="G506" s="1" t="str">
        <f>LOOKUP(E506, [3]Stations!B:B, [3]Stations!D:D)</f>
        <v>Papalaua Pali</v>
      </c>
      <c r="H506" s="13">
        <f>IF(ISBLANK(E506), "", LOOKUP(E506, '[3]Sites Ref'!$A$1:$A$18, '[3]Sites Ref'!$C$1:$C$18))</f>
        <v>17</v>
      </c>
      <c r="I506" s="54">
        <f>MONTH(F506)</f>
        <v>9</v>
      </c>
      <c r="J506" s="55">
        <v>27</v>
      </c>
      <c r="K506" s="56">
        <v>39.980798967464381</v>
      </c>
      <c r="L506" s="56">
        <v>15.435702132097767</v>
      </c>
      <c r="M506" s="56">
        <v>3.9338025392737572</v>
      </c>
      <c r="N506" s="56">
        <v>179.20146147417759</v>
      </c>
      <c r="O506" s="56">
        <v>1.698532955263061</v>
      </c>
      <c r="P506" s="56">
        <v>2.6292267794120248</v>
      </c>
    </row>
    <row r="507" spans="1:17" x14ac:dyDescent="0.25">
      <c r="A507" t="str">
        <f>LEFT(B507,9)</f>
        <v>RNS170912</v>
      </c>
      <c r="B507" s="2" t="s">
        <v>557</v>
      </c>
      <c r="C507" s="10" t="str">
        <f>IF(RIGHT(B507, 1)="2", "yes", "no")</f>
        <v>no</v>
      </c>
      <c r="D507" s="10">
        <f>IF(C507="no", 0, 1)</f>
        <v>0</v>
      </c>
      <c r="E507" s="1" t="str">
        <f>LEFT(B507, 3)</f>
        <v>RNS</v>
      </c>
      <c r="F507" s="53">
        <f>DATE(MID(B507, 4, 2)+2000, MID(B507, 6, 2), MID(B507, 8, 2))</f>
        <v>42990</v>
      </c>
      <c r="G507" s="1" t="str">
        <f>LOOKUP(E507, [3]Stations!B:B, [3]Stations!D:D)</f>
        <v>Napili (south end)</v>
      </c>
      <c r="H507" s="13">
        <f>IF(ISBLANK(E507), "", LOOKUP(E507, '[3]Sites Ref'!$A$1:$A$18, '[3]Sites Ref'!$C$1:$C$18))</f>
        <v>18</v>
      </c>
      <c r="I507" s="54">
        <f>MONTH(F507)</f>
        <v>9</v>
      </c>
      <c r="J507" s="55">
        <v>27</v>
      </c>
      <c r="K507" s="56">
        <v>73.310759280381845</v>
      </c>
      <c r="L507" s="56">
        <v>16.518671685527032</v>
      </c>
      <c r="M507" s="56">
        <v>7.3708068211863678</v>
      </c>
      <c r="N507" s="56">
        <v>407.56091957104303</v>
      </c>
      <c r="O507" s="56">
        <v>17.927674248709156</v>
      </c>
      <c r="P507" s="56">
        <v>8.8087783210355646</v>
      </c>
    </row>
    <row r="508" spans="1:17" s="42" customFormat="1" x14ac:dyDescent="0.25">
      <c r="A508" s="59" t="str">
        <f>LEFT(B508,9)</f>
        <v>RON170915</v>
      </c>
      <c r="B508" s="39" t="s">
        <v>576</v>
      </c>
      <c r="C508" s="40" t="str">
        <f>IF(RIGHT(B508, 1)="2", "yes", "no")</f>
        <v>no</v>
      </c>
      <c r="D508" s="40">
        <f>IF(C508="no", 0, 1)</f>
        <v>0</v>
      </c>
      <c r="E508" s="42" t="str">
        <f>LEFT(B508, 3)</f>
        <v>RON</v>
      </c>
      <c r="F508" s="60">
        <f>DATE(MID(B508, 4, 2)+2000, MID(B508, 6, 2), MID(B508, 8, 2))</f>
        <v>42993</v>
      </c>
      <c r="G508" s="42" t="str">
        <f>LOOKUP(E508, [3]Stations!B:B, [3]Stations!D:D)</f>
        <v>Oneloa</v>
      </c>
      <c r="H508" s="43">
        <f>IF(ISBLANK(E508), "", LOOKUP(E508, '[3]Sites Ref'!$A$1:$A$18, '[3]Sites Ref'!$C$1:$C$18))</f>
        <v>18</v>
      </c>
      <c r="I508" s="61">
        <f>MONTH(F508)</f>
        <v>9</v>
      </c>
      <c r="J508" s="62">
        <v>27</v>
      </c>
      <c r="K508" s="63">
        <v>60.835299274988159</v>
      </c>
      <c r="L508" s="63">
        <v>17.607223556242023</v>
      </c>
      <c r="M508" s="63">
        <v>5.6467069533865573</v>
      </c>
      <c r="N508" s="63">
        <v>138.85298775706639</v>
      </c>
      <c r="O508" s="63">
        <v>4.2862230532063741</v>
      </c>
      <c r="P508" s="63">
        <v>5.7325646953577474</v>
      </c>
      <c r="Q508" s="64"/>
    </row>
    <row r="509" spans="1:17" x14ac:dyDescent="0.25">
      <c r="A509" t="str">
        <f>LEFT(B509,9)</f>
        <v>RPO171003</v>
      </c>
      <c r="B509" s="2" t="s">
        <v>582</v>
      </c>
      <c r="C509" s="1" t="s">
        <v>55</v>
      </c>
      <c r="D509" s="10">
        <f>IF(C509="no", 0, 1)</f>
        <v>0</v>
      </c>
      <c r="E509" s="1" t="str">
        <f>LEFT(B509, 3)</f>
        <v>RPO</v>
      </c>
      <c r="F509" s="53">
        <f>DATE(MID(B509, 4, 2)+2000, MID(B509, 6, 2), MID(B509, 8, 2))</f>
        <v>43011</v>
      </c>
      <c r="G509" s="1" t="str">
        <f>LOOKUP(E509, [3]Stations!B:B, [3]Stations!D:D)</f>
        <v>Pohaku</v>
      </c>
      <c r="H509" s="13">
        <f>IF(ISBLANK(E509), "", LOOKUP(E509, '[3]Sites Ref'!$A$1:$A$18, '[3]Sites Ref'!$C$1:$C$18))</f>
        <v>1</v>
      </c>
      <c r="I509" s="54">
        <f>MONTH(F509)</f>
        <v>10</v>
      </c>
      <c r="J509" s="55">
        <v>28</v>
      </c>
      <c r="K509" s="56">
        <v>240.05002782868274</v>
      </c>
      <c r="L509" s="56">
        <v>33.797589880196433</v>
      </c>
      <c r="M509" s="56">
        <v>17.823153714833026</v>
      </c>
      <c r="N509" s="56">
        <v>1292.4405574676887</v>
      </c>
      <c r="O509" s="56">
        <v>151.01392672677929</v>
      </c>
      <c r="P509" s="56">
        <v>7.548061137435063</v>
      </c>
    </row>
    <row r="510" spans="1:17" x14ac:dyDescent="0.25">
      <c r="A510" t="str">
        <f>LEFT(B510,9)</f>
        <v>RKS171003</v>
      </c>
      <c r="B510" s="2" t="s">
        <v>583</v>
      </c>
      <c r="C510" s="1" t="s">
        <v>55</v>
      </c>
      <c r="D510" s="10">
        <f>IF(C510="no", 0, 1)</f>
        <v>0</v>
      </c>
      <c r="E510" s="1" t="str">
        <f>LEFT(B510, 3)</f>
        <v>RKS</v>
      </c>
      <c r="F510" s="53">
        <f>DATE(MID(B510, 4, 2)+2000, MID(B510, 6, 2), MID(B510, 8, 2))</f>
        <v>43011</v>
      </c>
      <c r="G510" s="1" t="str">
        <f>LOOKUP(E510, [3]Stations!B:B, [3]Stations!D:D)</f>
        <v>Kaanapali Shores</v>
      </c>
      <c r="H510" s="13">
        <f>IF(ISBLANK(E510), "", LOOKUP(E510, '[3]Sites Ref'!$A$1:$A$18, '[3]Sites Ref'!$C$1:$C$18))</f>
        <v>2</v>
      </c>
      <c r="I510" s="54">
        <f>MONTH(F510)</f>
        <v>10</v>
      </c>
      <c r="J510" s="55">
        <v>28</v>
      </c>
      <c r="K510" s="56">
        <v>65.161807347996231</v>
      </c>
      <c r="L510" s="56">
        <v>9.2110853317137948</v>
      </c>
      <c r="M510" s="56">
        <v>6.6879548955252863</v>
      </c>
      <c r="N510" s="56">
        <v>160.42745724516814</v>
      </c>
      <c r="O510" s="56">
        <v>5.7877125098485518</v>
      </c>
      <c r="P510" s="56">
        <v>2.5861674910981423</v>
      </c>
    </row>
    <row r="511" spans="1:17" x14ac:dyDescent="0.25">
      <c r="A511" t="str">
        <f>LEFT(B511,9)</f>
        <v>RKV171006</v>
      </c>
      <c r="B511" s="2" t="s">
        <v>604</v>
      </c>
      <c r="C511" s="1" t="s">
        <v>55</v>
      </c>
      <c r="D511" s="10">
        <f>IF(C511="no", 0, 1)</f>
        <v>0</v>
      </c>
      <c r="E511" s="1" t="str">
        <f>LEFT(B511, 3)</f>
        <v>RKV</v>
      </c>
      <c r="F511" s="53">
        <f>DATE(MID(B511, 4, 2)+2000, MID(B511, 6, 2), MID(B511, 8, 2))</f>
        <v>43014</v>
      </c>
      <c r="G511" s="1" t="str">
        <f>LOOKUP(E511, [3]Stations!B:B, [3]Stations!D:D)</f>
        <v>Kahana Village</v>
      </c>
      <c r="H511" s="13">
        <f>IF(ISBLANK(E511), "", LOOKUP(E511, '[3]Sites Ref'!$A$1:$A$18, '[3]Sites Ref'!$C$1:$C$18))</f>
        <v>2</v>
      </c>
      <c r="I511" s="54">
        <f>MONTH(F511)</f>
        <v>10</v>
      </c>
      <c r="J511" s="55">
        <v>28</v>
      </c>
      <c r="K511" s="56">
        <v>71.992049176359387</v>
      </c>
      <c r="L511" s="56">
        <v>12.353943760997446</v>
      </c>
      <c r="M511" s="56">
        <v>6.589522198780025</v>
      </c>
      <c r="N511" s="56">
        <v>179.46649565561552</v>
      </c>
      <c r="O511" s="56">
        <v>9.2775069596428246</v>
      </c>
      <c r="P511" s="56">
        <v>3.0392250778036343</v>
      </c>
    </row>
    <row r="512" spans="1:17" x14ac:dyDescent="0.25">
      <c r="A512" s="51" t="str">
        <f>LEFT(B512,9)</f>
        <v>RKV171006</v>
      </c>
      <c r="B512" s="29" t="s">
        <v>605</v>
      </c>
      <c r="C512" s="31" t="s">
        <v>98</v>
      </c>
      <c r="D512" s="11">
        <f>IF(C512="no", 0, 1)</f>
        <v>1</v>
      </c>
      <c r="E512" s="31" t="str">
        <f>LEFT(B512, 3)</f>
        <v>RKV</v>
      </c>
      <c r="F512" s="65">
        <f>DATE(MID(B512, 4, 2)+2000, MID(B512, 6, 2), MID(B512, 8, 2))</f>
        <v>43014</v>
      </c>
      <c r="G512" s="31" t="str">
        <f>LOOKUP(E512, [3]Stations!B:B, [3]Stations!D:D)</f>
        <v>Kahana Village</v>
      </c>
      <c r="H512" s="32">
        <f>IF(ISBLANK(E512), "", LOOKUP(E512, '[3]Sites Ref'!$A$1:$A$18, '[3]Sites Ref'!$C$1:$C$18))</f>
        <v>2</v>
      </c>
      <c r="I512" s="66">
        <f>MONTH(F512)</f>
        <v>10</v>
      </c>
      <c r="J512" s="67">
        <v>28</v>
      </c>
      <c r="K512" s="68">
        <v>70.10218689110944</v>
      </c>
      <c r="L512" s="68">
        <v>11.164274186070866</v>
      </c>
      <c r="M512" s="68">
        <v>6.1766517207651779</v>
      </c>
      <c r="N512" s="68">
        <v>447.97091625619686</v>
      </c>
      <c r="O512" s="68">
        <v>6.2683869386325828</v>
      </c>
      <c r="P512" s="68">
        <v>3.9062085978523391</v>
      </c>
      <c r="Q512" s="69"/>
    </row>
    <row r="513" spans="1:16" x14ac:dyDescent="0.25">
      <c r="A513" t="str">
        <f>LEFT(B513,9)</f>
        <v>RAB171003</v>
      </c>
      <c r="B513" s="2" t="s">
        <v>584</v>
      </c>
      <c r="C513" s="1" t="s">
        <v>55</v>
      </c>
      <c r="D513" s="10">
        <f>IF(C513="no", 0, 1)</f>
        <v>0</v>
      </c>
      <c r="E513" s="1" t="str">
        <f>LEFT(B513, 3)</f>
        <v>RAB</v>
      </c>
      <c r="F513" s="53">
        <f>DATE(MID(B513, 4, 2)+2000, MID(B513, 6, 2), MID(B513, 8, 2))</f>
        <v>43011</v>
      </c>
      <c r="G513" s="1" t="str">
        <f>LOOKUP(E513, [3]Stations!B:B, [3]Stations!D:D)</f>
        <v>Airport Beach</v>
      </c>
      <c r="H513" s="13">
        <f>IF(ISBLANK(E513), "", LOOKUP(E513, '[3]Sites Ref'!$A$1:$A$18, '[3]Sites Ref'!$C$1:$C$18))</f>
        <v>3</v>
      </c>
      <c r="I513" s="54">
        <f>MONTH(F513)</f>
        <v>10</v>
      </c>
      <c r="J513" s="55">
        <v>28</v>
      </c>
      <c r="K513" s="56">
        <v>82.286025739746563</v>
      </c>
      <c r="L513" s="56">
        <v>9.5247792992317493</v>
      </c>
      <c r="M513" s="56">
        <v>8.51852963082953</v>
      </c>
      <c r="N513" s="56">
        <v>561.15301340931785</v>
      </c>
      <c r="O513" s="56">
        <v>26.419926639236625</v>
      </c>
      <c r="P513" s="56">
        <v>2.8322621111320276</v>
      </c>
    </row>
    <row r="514" spans="1:16" x14ac:dyDescent="0.25">
      <c r="A514" t="str">
        <f>LEFT(B514,9)</f>
        <v>RCB171003</v>
      </c>
      <c r="B514" s="2" t="s">
        <v>585</v>
      </c>
      <c r="C514" s="1" t="s">
        <v>55</v>
      </c>
      <c r="D514" s="10">
        <f>IF(C514="no", 0, 1)</f>
        <v>0</v>
      </c>
      <c r="E514" s="1" t="str">
        <f>LEFT(B514, 3)</f>
        <v>RCB</v>
      </c>
      <c r="F514" s="53">
        <f>DATE(MID(B514, 4, 2)+2000, MID(B514, 6, 2), MID(B514, 8, 2))</f>
        <v>43011</v>
      </c>
      <c r="G514" s="1" t="str">
        <f>LOOKUP(E514, [3]Stations!B:B, [3]Stations!D:D)</f>
        <v>Canoe Beach</v>
      </c>
      <c r="H514" s="13">
        <f>IF(ISBLANK(E514), "", LOOKUP(E514, '[3]Sites Ref'!$A$1:$A$18, '[3]Sites Ref'!$C$1:$C$18))</f>
        <v>4</v>
      </c>
      <c r="I514" s="54">
        <f>MONTH(F514)</f>
        <v>10</v>
      </c>
      <c r="J514" s="55">
        <v>28</v>
      </c>
      <c r="K514" s="56">
        <v>222.00822356853135</v>
      </c>
      <c r="L514" s="56">
        <v>21.539850130579786</v>
      </c>
      <c r="M514" s="56">
        <v>13.881744482658169</v>
      </c>
      <c r="N514" s="56">
        <v>966.94710742997279</v>
      </c>
      <c r="O514" s="56">
        <v>116.7670998861945</v>
      </c>
      <c r="P514" s="56">
        <v>12.57082624455775</v>
      </c>
    </row>
    <row r="515" spans="1:16" x14ac:dyDescent="0.25">
      <c r="A515" t="str">
        <f>LEFT(B515,9)</f>
        <v>RHL171006</v>
      </c>
      <c r="B515" s="2" t="s">
        <v>599</v>
      </c>
      <c r="C515" s="1" t="s">
        <v>55</v>
      </c>
      <c r="D515" s="10">
        <f>IF(C515="no", 0, 1)</f>
        <v>0</v>
      </c>
      <c r="E515" s="1" t="str">
        <f>LEFT(B515, 3)</f>
        <v>RHL</v>
      </c>
      <c r="F515" s="53">
        <f>DATE(MID(B515, 4, 2)+2000, MID(B515, 6, 2), MID(B515, 8, 2))</f>
        <v>43014</v>
      </c>
      <c r="G515" s="1" t="str">
        <f>LOOKUP(E515, [3]Stations!B:B, [3]Stations!D:D)</f>
        <v>Honolua</v>
      </c>
      <c r="H515" s="13">
        <f>IF(ISBLANK(E515), "", LOOKUP(E515, '[3]Sites Ref'!$A$1:$A$18, '[3]Sites Ref'!$C$1:$C$18))</f>
        <v>4</v>
      </c>
      <c r="I515" s="54">
        <f>MONTH(F515)</f>
        <v>10</v>
      </c>
      <c r="J515" s="55">
        <v>28</v>
      </c>
      <c r="K515" s="56">
        <v>62.749346488690023</v>
      </c>
      <c r="L515" s="56">
        <v>13.401563237425329</v>
      </c>
      <c r="M515" s="56">
        <v>10.819393917250023</v>
      </c>
      <c r="N515" s="56">
        <v>506.6250610180316</v>
      </c>
      <c r="O515" s="56">
        <v>4.9171032128162482</v>
      </c>
      <c r="P515" s="56">
        <v>5.4732139169373601</v>
      </c>
    </row>
    <row r="516" spans="1:16" x14ac:dyDescent="0.25">
      <c r="A516" t="str">
        <f>LEFT(B516,9)</f>
        <v>RFN171006</v>
      </c>
      <c r="B516" s="2" t="s">
        <v>600</v>
      </c>
      <c r="C516" s="1" t="s">
        <v>55</v>
      </c>
      <c r="D516" s="10">
        <f>IF(C516="no", 0, 1)</f>
        <v>0</v>
      </c>
      <c r="E516" s="1" t="str">
        <f>LEFT(B516, 3)</f>
        <v>RFN</v>
      </c>
      <c r="F516" s="53">
        <f>DATE(MID(B516, 4, 2)+2000, MID(B516, 6, 2), MID(B516, 8, 2))</f>
        <v>43014</v>
      </c>
      <c r="G516" s="1" t="str">
        <f>LOOKUP(E516, [3]Stations!B:B, [3]Stations!D:D)</f>
        <v>Fleming N</v>
      </c>
      <c r="H516" s="13">
        <f>IF(ISBLANK(E516), "", LOOKUP(E516, '[3]Sites Ref'!$A$1:$A$18, '[3]Sites Ref'!$C$1:$C$18))</f>
        <v>4</v>
      </c>
      <c r="I516" s="54">
        <f>MONTH(F516)</f>
        <v>10</v>
      </c>
      <c r="J516" s="55">
        <v>28</v>
      </c>
      <c r="K516" s="56">
        <v>61.831760620288925</v>
      </c>
      <c r="L516" s="56">
        <v>13.188488089677286</v>
      </c>
      <c r="M516" s="56">
        <v>7.4754164694873815</v>
      </c>
      <c r="N516" s="56">
        <v>334.05690027903188</v>
      </c>
      <c r="O516" s="56">
        <v>8.2364544340365917</v>
      </c>
      <c r="P516" s="56">
        <v>4.5957952893253804</v>
      </c>
    </row>
    <row r="517" spans="1:16" x14ac:dyDescent="0.25">
      <c r="A517" t="str">
        <f>LEFT(B517,9)</f>
        <v>RFS171006</v>
      </c>
      <c r="B517" s="2" t="s">
        <v>602</v>
      </c>
      <c r="C517" s="1" t="s">
        <v>55</v>
      </c>
      <c r="D517" s="10">
        <f>IF(C517="no", 0, 1)</f>
        <v>0</v>
      </c>
      <c r="E517" s="1" t="str">
        <f>LEFT(B517, 3)</f>
        <v>RFS</v>
      </c>
      <c r="F517" s="53">
        <f>DATE(MID(B517, 4, 2)+2000, MID(B517, 6, 2), MID(B517, 8, 2))</f>
        <v>43014</v>
      </c>
      <c r="G517" s="1" t="str">
        <f>LOOKUP(E517, [3]Stations!B:B, [3]Stations!D:D)</f>
        <v>Kapalua Bay</v>
      </c>
      <c r="H517" s="13">
        <f>IF(ISBLANK(E517), "", LOOKUP(E517, '[3]Sites Ref'!$A$1:$A$18, '[3]Sites Ref'!$C$1:$C$18))</f>
        <v>4</v>
      </c>
      <c r="I517" s="54">
        <f>MONTH(F517)</f>
        <v>10</v>
      </c>
      <c r="J517" s="55">
        <v>28</v>
      </c>
      <c r="K517" s="56">
        <v>130.01872107941969</v>
      </c>
      <c r="L517" s="56">
        <v>17.787360028572568</v>
      </c>
      <c r="M517" s="56">
        <v>15.757434203970655</v>
      </c>
      <c r="N517" s="56">
        <v>934.61459337782424</v>
      </c>
      <c r="O517" s="56">
        <v>85.8800892059879</v>
      </c>
      <c r="P517" s="56">
        <v>5.2871211653923016</v>
      </c>
    </row>
    <row r="518" spans="1:16" x14ac:dyDescent="0.25">
      <c r="A518" t="str">
        <f>LEFT(B518,9)</f>
        <v>RKO171006</v>
      </c>
      <c r="B518" s="2" t="s">
        <v>603</v>
      </c>
      <c r="C518" s="1" t="s">
        <v>55</v>
      </c>
      <c r="D518" s="10">
        <f>IF(C518="no", 0, 1)</f>
        <v>0</v>
      </c>
      <c r="E518" s="1" t="str">
        <f>LEFT(B518, 3)</f>
        <v>RKO</v>
      </c>
      <c r="F518" s="53">
        <f>DATE(MID(B518, 4, 2)+2000, MID(B518, 6, 2), MID(B518, 8, 2))</f>
        <v>43014</v>
      </c>
      <c r="G518" s="1" t="str">
        <f>LOOKUP(E518, [3]Stations!B:B, [3]Stations!D:D)</f>
        <v>Ka'opala</v>
      </c>
      <c r="H518" s="13">
        <f>IF(ISBLANK(E518), "", LOOKUP(E518, '[3]Sites Ref'!$A$1:$A$18, '[3]Sites Ref'!$C$1:$C$18))</f>
        <v>4</v>
      </c>
      <c r="I518" s="54">
        <f>MONTH(F518)</f>
        <v>10</v>
      </c>
      <c r="J518" s="55">
        <v>28</v>
      </c>
      <c r="K518" s="56">
        <v>113.8667791045182</v>
      </c>
      <c r="L518" s="56">
        <v>17.094865798391425</v>
      </c>
      <c r="M518" s="56">
        <v>15.463503234522999</v>
      </c>
      <c r="N518" s="56">
        <v>691.3247762655626</v>
      </c>
      <c r="O518" s="56">
        <v>70.326838046047442</v>
      </c>
      <c r="P518" s="56">
        <v>3.6862017467266397</v>
      </c>
    </row>
    <row r="519" spans="1:16" x14ac:dyDescent="0.25">
      <c r="A519" t="str">
        <f>LEFT(B519,9)</f>
        <v>RWA171003</v>
      </c>
      <c r="B519" s="2" t="s">
        <v>586</v>
      </c>
      <c r="C519" s="1" t="s">
        <v>55</v>
      </c>
      <c r="D519" s="10">
        <f>IF(C519="no", 0, 1)</f>
        <v>0</v>
      </c>
      <c r="E519" s="1" t="str">
        <f>LEFT(B519, 3)</f>
        <v>RWA</v>
      </c>
      <c r="F519" s="53">
        <f>DATE(MID(B519, 4, 2)+2000, MID(B519, 6, 2), MID(B519, 8, 2))</f>
        <v>43011</v>
      </c>
      <c r="G519" s="1" t="str">
        <f>LOOKUP(E519, [3]Stations!B:B, [3]Stations!D:D)</f>
        <v>Wahikuli</v>
      </c>
      <c r="H519" s="13">
        <f>IF(ISBLANK(E519), "", LOOKUP(E519, '[3]Sites Ref'!$A$1:$A$18, '[3]Sites Ref'!$C$1:$C$18))</f>
        <v>5</v>
      </c>
      <c r="I519" s="54">
        <f>MONTH(F519)</f>
        <v>10</v>
      </c>
      <c r="J519" s="55">
        <v>28</v>
      </c>
      <c r="K519" s="56">
        <v>118.539782632998</v>
      </c>
      <c r="L519" s="56">
        <v>35.863235062531643</v>
      </c>
      <c r="M519" s="56">
        <v>12.555637318173391</v>
      </c>
      <c r="N519" s="56">
        <v>759.61280254887788</v>
      </c>
      <c r="O519" s="56">
        <v>24.310844961918932</v>
      </c>
      <c r="P519" s="56">
        <v>3.4914130722121866</v>
      </c>
    </row>
    <row r="520" spans="1:16" x14ac:dyDescent="0.25">
      <c r="A520" t="str">
        <f>LEFT(B520,9)</f>
        <v>PFF171004</v>
      </c>
      <c r="B520" s="2" t="s">
        <v>587</v>
      </c>
      <c r="C520" s="1" t="s">
        <v>55</v>
      </c>
      <c r="D520" s="10">
        <f>IF(C520="no", 0, 1)</f>
        <v>0</v>
      </c>
      <c r="E520" s="1" t="str">
        <f>LEFT(B520, 3)</f>
        <v>PFF</v>
      </c>
      <c r="F520" s="53">
        <f>DATE(MID(B520, 4, 2)+2000, MID(B520, 6, 2), MID(B520, 8, 2))</f>
        <v>43012</v>
      </c>
      <c r="G520" s="1" t="str">
        <f>LOOKUP(E520, [3]Stations!B:B, [3]Stations!D:D)</f>
        <v>505 Front Street</v>
      </c>
      <c r="H520" s="13">
        <f>IF(ISBLANK(E520), "", LOOKUP(E520, '[3]Sites Ref'!$A$1:$A$18, '[3]Sites Ref'!$C$1:$C$18))</f>
        <v>6</v>
      </c>
      <c r="I520" s="54">
        <f>MONTH(F520)</f>
        <v>10</v>
      </c>
      <c r="J520" s="55">
        <v>28</v>
      </c>
      <c r="K520" s="56">
        <v>57.249908005888727</v>
      </c>
      <c r="L520" s="56">
        <v>10.892011497281699</v>
      </c>
      <c r="M520" s="56">
        <v>8.6169623275747931</v>
      </c>
      <c r="N520" s="56">
        <v>445.48239225444689</v>
      </c>
      <c r="O520" s="56">
        <v>2.9269639324170531</v>
      </c>
      <c r="P520" s="56">
        <v>2.8844376489483992</v>
      </c>
    </row>
    <row r="521" spans="1:16" x14ac:dyDescent="0.25">
      <c r="A521" t="str">
        <f>LEFT(B521,9)</f>
        <v>PLH171004</v>
      </c>
      <c r="B521" s="2" t="s">
        <v>588</v>
      </c>
      <c r="C521" s="1" t="s">
        <v>55</v>
      </c>
      <c r="D521" s="10">
        <f>IF(C521="no", 0, 1)</f>
        <v>0</v>
      </c>
      <c r="E521" s="1" t="str">
        <f>LEFT(B521, 3)</f>
        <v>PLH</v>
      </c>
      <c r="F521" s="53">
        <f>DATE(MID(B521, 4, 2)+2000, MID(B521, 6, 2), MID(B521, 8, 2))</f>
        <v>43012</v>
      </c>
      <c r="G521" s="1" t="str">
        <f>LOOKUP(E521, [3]Stations!B:B, [3]Stations!D:D)</f>
        <v>Lindsey Hale</v>
      </c>
      <c r="H521" s="13">
        <f>IF(ISBLANK(E521), "", LOOKUP(E521, '[3]Sites Ref'!$A$1:$A$18, '[3]Sites Ref'!$C$1:$C$18))</f>
        <v>7</v>
      </c>
      <c r="I521" s="54">
        <f>MONTH(F521)</f>
        <v>10</v>
      </c>
      <c r="J521" s="55">
        <v>28</v>
      </c>
      <c r="K521" s="56">
        <v>126.79197872100256</v>
      </c>
      <c r="L521" s="56">
        <v>11.85676841625201</v>
      </c>
      <c r="M521" s="56">
        <v>10.946536150545986</v>
      </c>
      <c r="N521" s="56">
        <v>332.70285045455029</v>
      </c>
      <c r="O521" s="56">
        <v>7.5902416177886707</v>
      </c>
      <c r="P521" s="56">
        <v>11.586447764422211</v>
      </c>
    </row>
    <row r="522" spans="1:16" x14ac:dyDescent="0.25">
      <c r="A522" t="str">
        <f>LEFT(B522,9)</f>
        <v>PLT171004</v>
      </c>
      <c r="B522" s="2" t="s">
        <v>589</v>
      </c>
      <c r="C522" s="1" t="s">
        <v>55</v>
      </c>
      <c r="D522" s="10">
        <f>IF(C522="no", 0, 1)</f>
        <v>0</v>
      </c>
      <c r="E522" s="1" t="str">
        <f>LEFT(B522, 3)</f>
        <v>PLT</v>
      </c>
      <c r="F522" s="53">
        <f>DATE(MID(B522, 4, 2)+2000, MID(B522, 6, 2), MID(B522, 8, 2))</f>
        <v>43012</v>
      </c>
      <c r="G522" s="1" t="str">
        <f>LOOKUP(E522, [3]Stations!B:B, [3]Stations!D:D)</f>
        <v>Lahaina Town</v>
      </c>
      <c r="H522" s="13">
        <f>IF(ISBLANK(E522), "", LOOKUP(E522, '[3]Sites Ref'!$A$1:$A$18, '[3]Sites Ref'!$C$1:$C$18))</f>
        <v>8</v>
      </c>
      <c r="I522" s="54">
        <f>MONTH(F522)</f>
        <v>10</v>
      </c>
      <c r="J522" s="55">
        <v>28</v>
      </c>
      <c r="K522" s="56">
        <v>78.791907366696009</v>
      </c>
      <c r="L522" s="56">
        <v>10.803230185720015</v>
      </c>
      <c r="M522" s="56">
        <v>7.695522916376091</v>
      </c>
      <c r="N522" s="56">
        <v>477.58618167408162</v>
      </c>
      <c r="O522" s="56">
        <v>19.844987131226471</v>
      </c>
      <c r="P522" s="56">
        <v>4.5270974978671585</v>
      </c>
    </row>
    <row r="523" spans="1:16" x14ac:dyDescent="0.25">
      <c r="A523" t="str">
        <f>LEFT(B523,9)</f>
        <v>PPU171004</v>
      </c>
      <c r="B523" s="2" t="s">
        <v>590</v>
      </c>
      <c r="C523" s="1" t="s">
        <v>55</v>
      </c>
      <c r="D523" s="10">
        <f>IF(C523="no", 0, 1)</f>
        <v>0</v>
      </c>
      <c r="E523" s="1" t="str">
        <f>LEFT(B523, 3)</f>
        <v>PPU</v>
      </c>
      <c r="F523" s="53">
        <f>DATE(MID(B523, 4, 2)+2000, MID(B523, 6, 2), MID(B523, 8, 2))</f>
        <v>43012</v>
      </c>
      <c r="G523" s="1" t="str">
        <f>LOOKUP(E523, [3]Stations!B:B, [3]Stations!D:D)</f>
        <v>Puamana</v>
      </c>
      <c r="H523" s="13">
        <f>IF(ISBLANK(E523), "", LOOKUP(E523, '[3]Sites Ref'!$A$1:$A$18, '[3]Sites Ref'!$C$1:$C$18))</f>
        <v>9</v>
      </c>
      <c r="I523" s="54">
        <f>MONTH(F523)</f>
        <v>10</v>
      </c>
      <c r="J523" s="55">
        <v>28</v>
      </c>
      <c r="K523" s="56">
        <v>94.056647111222929</v>
      </c>
      <c r="L523" s="56">
        <v>10.649342579013092</v>
      </c>
      <c r="M523" s="56">
        <v>5.2948588124222065</v>
      </c>
      <c r="N523" s="56">
        <v>214.25093776831179</v>
      </c>
      <c r="O523" s="56">
        <v>1.4101418191368293</v>
      </c>
      <c r="P523" s="56">
        <v>5.8793135196081172</v>
      </c>
    </row>
    <row r="524" spans="1:16" x14ac:dyDescent="0.25">
      <c r="A524" t="str">
        <f>LEFT(B524,9)</f>
        <v>OSF171004</v>
      </c>
      <c r="B524" s="2" t="s">
        <v>592</v>
      </c>
      <c r="C524" s="1" t="s">
        <v>55</v>
      </c>
      <c r="D524" s="10">
        <f>IF(C524="no", 0, 1)</f>
        <v>0</v>
      </c>
      <c r="E524" s="1" t="str">
        <f>LEFT(B524, 3)</f>
        <v>OSF</v>
      </c>
      <c r="F524" s="53">
        <f>DATE(MID(B524, 4, 2)+2000, MID(B524, 6, 2), MID(B524, 8, 2))</f>
        <v>43012</v>
      </c>
      <c r="G524" s="1" t="str">
        <f>LOOKUP(E524, [3]Stations!B:B, [3]Stations!D:D)</f>
        <v>Olowalu shore front</v>
      </c>
      <c r="H524" s="13">
        <f>IF(ISBLANK(E524), "", LOOKUP(E524, '[3]Sites Ref'!$A$1:$A$18, '[3]Sites Ref'!$C$1:$C$18))</f>
        <v>10</v>
      </c>
      <c r="I524" s="54">
        <f>MONTH(F524)</f>
        <v>10</v>
      </c>
      <c r="J524" s="55">
        <v>28</v>
      </c>
      <c r="K524" s="56">
        <v>130.79046548529345</v>
      </c>
      <c r="L524" s="56">
        <v>49.423100715053003</v>
      </c>
      <c r="M524" s="56">
        <v>10.578780658539383</v>
      </c>
      <c r="N524" s="56">
        <v>122.52321114498385</v>
      </c>
      <c r="O524" s="56">
        <v>4.8754120633808986</v>
      </c>
      <c r="P524" s="56">
        <v>7.7280667429015448</v>
      </c>
    </row>
    <row r="525" spans="1:16" x14ac:dyDescent="0.25">
      <c r="A525" t="str">
        <f>LEFT(B525,9)</f>
        <v>OLP171004</v>
      </c>
      <c r="B525" s="2" t="s">
        <v>591</v>
      </c>
      <c r="C525" s="1" t="s">
        <v>55</v>
      </c>
      <c r="D525" s="10">
        <f>IF(C525="no", 0, 1)</f>
        <v>0</v>
      </c>
      <c r="E525" s="1" t="str">
        <f>LEFT(B525, 3)</f>
        <v>OLP</v>
      </c>
      <c r="F525" s="53">
        <f>DATE(MID(B525, 4, 2)+2000, MID(B525, 6, 2), MID(B525, 8, 2))</f>
        <v>43012</v>
      </c>
      <c r="G525" s="1" t="str">
        <f>LOOKUP(E525, [3]Stations!B:B, [3]Stations!D:D)</f>
        <v>Launiupoko</v>
      </c>
      <c r="H525" s="13">
        <f>IF(ISBLANK(E525), "", LOOKUP(E525, '[3]Sites Ref'!$A$1:$A$18, '[3]Sites Ref'!$C$1:$C$18))</f>
        <v>11</v>
      </c>
      <c r="I525" s="54">
        <f>MONTH(F525)</f>
        <v>10</v>
      </c>
      <c r="J525" s="55">
        <v>28</v>
      </c>
      <c r="K525" s="56">
        <v>57.28636837152056</v>
      </c>
      <c r="L525" s="56">
        <v>10.536886251034959</v>
      </c>
      <c r="M525" s="56">
        <v>4.7739857921451962</v>
      </c>
      <c r="N525" s="56">
        <v>106.35695411890957</v>
      </c>
      <c r="O525" s="56">
        <v>1.3022353147159238</v>
      </c>
      <c r="P525" s="56">
        <v>2.9226997100137382</v>
      </c>
    </row>
    <row r="526" spans="1:16" x14ac:dyDescent="0.25">
      <c r="A526" t="str">
        <f>LEFT(B526,9)</f>
        <v>OPM171005</v>
      </c>
      <c r="B526" s="2" t="s">
        <v>593</v>
      </c>
      <c r="C526" s="1" t="s">
        <v>55</v>
      </c>
      <c r="D526" s="10">
        <f>IF(C526="no", 0, 1)</f>
        <v>0</v>
      </c>
      <c r="E526" s="1" t="str">
        <f>LEFT(B526, 3)</f>
        <v>OPM</v>
      </c>
      <c r="F526" s="53">
        <f>DATE(MID(B526, 4, 2)+2000, MID(B526, 6, 2), MID(B526, 8, 2))</f>
        <v>43013</v>
      </c>
      <c r="G526" s="1" t="str">
        <f>LOOKUP(E526, [3]Stations!B:B, [3]Stations!D:D)</f>
        <v>Peter Martin Hale</v>
      </c>
      <c r="H526" s="13">
        <f>IF(ISBLANK(E526), "", LOOKUP(E526, '[3]Sites Ref'!$A$1:$A$18, '[3]Sites Ref'!$C$1:$C$18))</f>
        <v>12</v>
      </c>
      <c r="I526" s="54">
        <f>MONTH(F526)</f>
        <v>10</v>
      </c>
      <c r="J526" s="55">
        <v>28</v>
      </c>
      <c r="K526" s="56">
        <v>62.196364276607248</v>
      </c>
      <c r="L526" s="56">
        <v>11.637774514399853</v>
      </c>
      <c r="M526" s="56">
        <v>5.2210342898632609</v>
      </c>
      <c r="N526" s="56">
        <v>135.61540911007285</v>
      </c>
      <c r="O526" s="56">
        <v>3.5584622253348508</v>
      </c>
      <c r="P526" s="56">
        <v>3.6505484625521194</v>
      </c>
    </row>
    <row r="527" spans="1:16" x14ac:dyDescent="0.25">
      <c r="A527" t="str">
        <f>LEFT(B527,9)</f>
        <v>OCO171005</v>
      </c>
      <c r="B527" s="2" t="s">
        <v>594</v>
      </c>
      <c r="C527" s="1" t="s">
        <v>55</v>
      </c>
      <c r="D527" s="10">
        <f>IF(C527="no", 0, 1)</f>
        <v>0</v>
      </c>
      <c r="E527" s="1" t="str">
        <f>LEFT(B527, 3)</f>
        <v>OCO</v>
      </c>
      <c r="F527" s="53">
        <f>DATE(MID(B527, 4, 2)+2000, MID(B527, 6, 2), MID(B527, 8, 2))</f>
        <v>43013</v>
      </c>
      <c r="G527" s="1" t="str">
        <f>LOOKUP(E527, [3]Stations!B:B, [3]Stations!D:D)</f>
        <v>Camp Olowalu</v>
      </c>
      <c r="H527" s="13">
        <f>IF(ISBLANK(E527), "", LOOKUP(E527, '[3]Sites Ref'!$A$1:$A$18, '[3]Sites Ref'!$C$1:$C$18))</f>
        <v>13</v>
      </c>
      <c r="I527" s="54">
        <f>MONTH(F527)</f>
        <v>10</v>
      </c>
      <c r="J527" s="55">
        <v>28</v>
      </c>
      <c r="K527" s="56">
        <v>57.018992356887132</v>
      </c>
      <c r="L527" s="56">
        <v>12.774175302389422</v>
      </c>
      <c r="M527" s="56">
        <v>7.1350033932433501</v>
      </c>
      <c r="N527" s="56">
        <v>444.21068329767024</v>
      </c>
      <c r="O527" s="56">
        <v>5.2040364177536551</v>
      </c>
      <c r="P527" s="56">
        <v>2.7079104126696754</v>
      </c>
    </row>
    <row r="528" spans="1:16" x14ac:dyDescent="0.25">
      <c r="A528" t="str">
        <f>LEFT(B528,9)</f>
        <v>OMM171005</v>
      </c>
      <c r="B528" s="2" t="s">
        <v>595</v>
      </c>
      <c r="C528" s="1" t="s">
        <v>55</v>
      </c>
      <c r="D528" s="10">
        <f>IF(C528="no", 0, 1)</f>
        <v>0</v>
      </c>
      <c r="E528" s="1" t="str">
        <f>LEFT(B528, 3)</f>
        <v>OMM</v>
      </c>
      <c r="F528" s="53">
        <f>DATE(MID(B528, 4, 2)+2000, MID(B528, 6, 2), MID(B528, 8, 2))</f>
        <v>43013</v>
      </c>
      <c r="G528" s="1" t="str">
        <f>LOOKUP(E528, [3]Stations!B:B, [3]Stations!D:D)</f>
        <v>Mile Marker 14</v>
      </c>
      <c r="H528" s="13">
        <f>IF(ISBLANK(E528), "", LOOKUP(E528, '[3]Sites Ref'!$A$1:$A$18, '[3]Sites Ref'!$C$1:$C$18))</f>
        <v>14</v>
      </c>
      <c r="I528" s="54">
        <f>MONTH(F528)</f>
        <v>10</v>
      </c>
      <c r="J528" s="55">
        <v>28</v>
      </c>
      <c r="K528" s="56">
        <v>55.518040638376718</v>
      </c>
      <c r="L528" s="56">
        <v>11.756149596482098</v>
      </c>
      <c r="M528" s="56">
        <v>6.594990681932539</v>
      </c>
      <c r="N528" s="56">
        <v>446.72665425532188</v>
      </c>
      <c r="O528" s="56">
        <v>5.8232726078963486</v>
      </c>
      <c r="P528" s="56">
        <v>2.1800678884273852</v>
      </c>
    </row>
    <row r="529" spans="1:17" x14ac:dyDescent="0.25">
      <c r="A529" t="str">
        <f>LEFT(B529,9)</f>
        <v>OUB171005</v>
      </c>
      <c r="B529" s="2" t="s">
        <v>596</v>
      </c>
      <c r="C529" s="1" t="s">
        <v>55</v>
      </c>
      <c r="D529" s="10">
        <f>IF(C529="no", 0, 1)</f>
        <v>0</v>
      </c>
      <c r="E529" s="1" t="str">
        <f>LEFT(B529, 3)</f>
        <v>OUB</v>
      </c>
      <c r="F529" s="53">
        <f>DATE(MID(B529, 4, 2)+2000, MID(B529, 6, 2), MID(B529, 8, 2))</f>
        <v>43013</v>
      </c>
      <c r="G529" s="1" t="str">
        <f>LOOKUP(E529, [3]Stations!B:B, [3]Stations!D:D)</f>
        <v>Ukumehame Beach</v>
      </c>
      <c r="H529" s="13">
        <f>IF(ISBLANK(E529), "", LOOKUP(E529, '[3]Sites Ref'!$A$1:$A$18, '[3]Sites Ref'!$C$1:$C$18))</f>
        <v>15</v>
      </c>
      <c r="I529" s="54">
        <f>MONTH(F529)</f>
        <v>10</v>
      </c>
      <c r="J529" s="55">
        <v>28</v>
      </c>
      <c r="K529" s="56">
        <v>67.17928091295758</v>
      </c>
      <c r="L529" s="56">
        <v>12.939900417304568</v>
      </c>
      <c r="M529" s="56">
        <v>5.5710172116241905</v>
      </c>
      <c r="N529" s="56">
        <v>146.18248713220967</v>
      </c>
      <c r="O529" s="56">
        <v>5.9348577431497844</v>
      </c>
      <c r="P529" s="56">
        <v>2.4513806850725164</v>
      </c>
    </row>
    <row r="530" spans="1:17" x14ac:dyDescent="0.25">
      <c r="A530" t="str">
        <f>LEFT(B530,9)</f>
        <v>OPB171005</v>
      </c>
      <c r="B530" s="2" t="s">
        <v>597</v>
      </c>
      <c r="C530" s="1" t="s">
        <v>55</v>
      </c>
      <c r="D530" s="10">
        <f>IF(C530="no", 0, 1)</f>
        <v>0</v>
      </c>
      <c r="E530" s="1" t="str">
        <f>LEFT(B530, 3)</f>
        <v>OPB</v>
      </c>
      <c r="F530" s="53">
        <f>DATE(MID(B530, 4, 2)+2000, MID(B530, 6, 2), MID(B530, 8, 2))</f>
        <v>43013</v>
      </c>
      <c r="G530" s="1" t="str">
        <f>LOOKUP(E530, [3]Stations!B:B, [3]Stations!D:D)</f>
        <v>Papalaua</v>
      </c>
      <c r="H530" s="13">
        <f>IF(ISBLANK(E530), "", LOOKUP(E530, '[3]Sites Ref'!$A$1:$A$18, '[3]Sites Ref'!$C$1:$C$18))</f>
        <v>16</v>
      </c>
      <c r="I530" s="54">
        <f>MONTH(F530)</f>
        <v>10</v>
      </c>
      <c r="J530" s="55">
        <v>28</v>
      </c>
      <c r="K530" s="56">
        <v>61.096476580046982</v>
      </c>
      <c r="L530" s="56">
        <v>11.560830711046393</v>
      </c>
      <c r="M530" s="56">
        <v>4.7808213960858401</v>
      </c>
      <c r="N530" s="56">
        <v>197.73701930081657</v>
      </c>
      <c r="O530" s="56">
        <v>5.7067826315328727</v>
      </c>
      <c r="P530" s="56">
        <v>3.0914006156200053</v>
      </c>
    </row>
    <row r="531" spans="1:17" x14ac:dyDescent="0.25">
      <c r="A531" t="str">
        <f>LEFT(B531,9)</f>
        <v>OPP171005</v>
      </c>
      <c r="B531" s="2" t="s">
        <v>598</v>
      </c>
      <c r="C531" s="1" t="s">
        <v>55</v>
      </c>
      <c r="D531" s="10">
        <f>IF(C531="no", 0, 1)</f>
        <v>0</v>
      </c>
      <c r="E531" s="1" t="str">
        <f>LEFT(B531, 3)</f>
        <v>OPP</v>
      </c>
      <c r="F531" s="53">
        <f>DATE(MID(B531, 4, 2)+2000, MID(B531, 6, 2), MID(B531, 8, 2))</f>
        <v>43013</v>
      </c>
      <c r="G531" s="1" t="str">
        <f>LOOKUP(E531, [3]Stations!B:B, [3]Stations!D:D)</f>
        <v>Papalaua Pali</v>
      </c>
      <c r="H531" s="13">
        <f>IF(ISBLANK(E531), "", LOOKUP(E531, '[3]Sites Ref'!$A$1:$A$18, '[3]Sites Ref'!$C$1:$C$18))</f>
        <v>17</v>
      </c>
      <c r="I531" s="54">
        <f>MONTH(F531)</f>
        <v>10</v>
      </c>
      <c r="J531" s="55">
        <v>28</v>
      </c>
      <c r="K531" s="56">
        <v>63.448170163300141</v>
      </c>
      <c r="L531" s="56">
        <v>11.939630973709582</v>
      </c>
      <c r="M531" s="56">
        <v>5.3755189389217959</v>
      </c>
      <c r="N531" s="56">
        <v>328.13750678957518</v>
      </c>
      <c r="O531" s="56">
        <v>4.0342318130088426</v>
      </c>
      <c r="P531" s="56">
        <v>3.4957610336968838</v>
      </c>
    </row>
    <row r="532" spans="1:17" x14ac:dyDescent="0.25">
      <c r="A532" t="str">
        <f>LEFT(B532,9)</f>
        <v>RNS171003</v>
      </c>
      <c r="B532" s="2" t="s">
        <v>581</v>
      </c>
      <c r="C532" s="1" t="s">
        <v>55</v>
      </c>
      <c r="D532" s="10">
        <f>IF(C532="no", 0, 1)</f>
        <v>0</v>
      </c>
      <c r="E532" s="1" t="str">
        <f>LEFT(B532, 3)</f>
        <v>RNS</v>
      </c>
      <c r="F532" s="53">
        <f>DATE(MID(B532, 4, 2)+2000, MID(B532, 6, 2), MID(B532, 8, 2))</f>
        <v>43011</v>
      </c>
      <c r="G532" s="1" t="str">
        <f>LOOKUP(E532, [3]Stations!B:B, [3]Stations!D:D)</f>
        <v>Napili (south end)</v>
      </c>
      <c r="H532" s="13">
        <f>IF(ISBLANK(E532), "", LOOKUP(E532, '[3]Sites Ref'!$A$1:$A$18, '[3]Sites Ref'!$C$1:$C$18))</f>
        <v>18</v>
      </c>
      <c r="I532" s="54">
        <f>MONTH(F532)</f>
        <v>10</v>
      </c>
      <c r="J532" s="55">
        <v>28</v>
      </c>
      <c r="K532" s="56">
        <v>117.08136800772471</v>
      </c>
      <c r="L532" s="56">
        <v>13.058275499386815</v>
      </c>
      <c r="M532" s="56">
        <v>10.699087287894704</v>
      </c>
      <c r="N532" s="56">
        <v>608.57220422207547</v>
      </c>
      <c r="O532" s="56">
        <v>37.645881729843296</v>
      </c>
      <c r="P532" s="56">
        <v>7.0984819199173295</v>
      </c>
    </row>
    <row r="533" spans="1:17" s="42" customFormat="1" x14ac:dyDescent="0.25">
      <c r="A533" s="59" t="str">
        <f>LEFT(B533,9)</f>
        <v>RON171006</v>
      </c>
      <c r="B533" s="39" t="s">
        <v>601</v>
      </c>
      <c r="C533" s="42" t="s">
        <v>55</v>
      </c>
      <c r="D533" s="40">
        <f>IF(C533="no", 0, 1)</f>
        <v>0</v>
      </c>
      <c r="E533" s="42" t="str">
        <f>LEFT(B533, 3)</f>
        <v>RON</v>
      </c>
      <c r="F533" s="60">
        <f>DATE(MID(B533, 4, 2)+2000, MID(B533, 6, 2), MID(B533, 8, 2))</f>
        <v>43014</v>
      </c>
      <c r="G533" s="42" t="str">
        <f>LOOKUP(E533, [3]Stations!B:B, [3]Stations!D:D)</f>
        <v>Oneloa</v>
      </c>
      <c r="H533" s="43">
        <f>IF(ISBLANK(E533), "", LOOKUP(E533, '[3]Sites Ref'!$A$1:$A$18, '[3]Sites Ref'!$C$1:$C$18))</f>
        <v>18</v>
      </c>
      <c r="I533" s="61">
        <f>MONTH(F533)</f>
        <v>10</v>
      </c>
      <c r="J533" s="62">
        <v>28</v>
      </c>
      <c r="K533" s="63">
        <v>82.52301811635347</v>
      </c>
      <c r="L533" s="63">
        <v>32.536895256020507</v>
      </c>
      <c r="M533" s="63">
        <v>7.6093943067239875</v>
      </c>
      <c r="N533" s="63">
        <v>83.749811441247161</v>
      </c>
      <c r="O533" s="63">
        <v>2.7185081852403048</v>
      </c>
      <c r="P533" s="63">
        <v>3.0618344775240618</v>
      </c>
      <c r="Q533" s="64"/>
    </row>
    <row r="534" spans="1:17" x14ac:dyDescent="0.25">
      <c r="A534" t="str">
        <f>LEFT(B534,9)</f>
        <v>RPO171024</v>
      </c>
      <c r="B534" s="2" t="s">
        <v>607</v>
      </c>
      <c r="C534" s="1" t="s">
        <v>55</v>
      </c>
      <c r="D534" s="10">
        <f>IF(C534="no", 0, 1)</f>
        <v>0</v>
      </c>
      <c r="E534" s="1" t="str">
        <f>LEFT(B534, 3)</f>
        <v>RPO</v>
      </c>
      <c r="F534" s="53">
        <f>DATE(MID(B534, 4, 2)+2000, MID(B534, 6, 2), MID(B534, 8, 2))</f>
        <v>43032</v>
      </c>
      <c r="G534" s="1" t="str">
        <f>LOOKUP(E534, [3]Stations!B:B, [3]Stations!D:D)</f>
        <v>Pohaku</v>
      </c>
      <c r="H534" s="13">
        <f>IF(ISBLANK(E534), "", LOOKUP(E534, '[3]Sites Ref'!$A$1:$A$18, '[3]Sites Ref'!$C$1:$C$18))</f>
        <v>1</v>
      </c>
      <c r="I534" s="54">
        <f>MONTH(F534)</f>
        <v>10</v>
      </c>
      <c r="J534" s="55">
        <v>29</v>
      </c>
      <c r="K534" s="56">
        <v>96.55418215700341</v>
      </c>
      <c r="L534" s="56">
        <v>15.129839435826131</v>
      </c>
      <c r="M534" s="56">
        <v>13.431961743363846</v>
      </c>
      <c r="N534" s="56">
        <v>225.39440186438335</v>
      </c>
      <c r="O534" s="56">
        <v>31.188658408474133</v>
      </c>
      <c r="P534" s="56">
        <v>10.589025399832577</v>
      </c>
    </row>
    <row r="535" spans="1:17" x14ac:dyDescent="0.25">
      <c r="A535" t="str">
        <f>LEFT(B535,9)</f>
        <v>RKS171024</v>
      </c>
      <c r="B535" s="2" t="s">
        <v>608</v>
      </c>
      <c r="C535" s="1" t="s">
        <v>55</v>
      </c>
      <c r="D535" s="10">
        <f>IF(C535="no", 0, 1)</f>
        <v>0</v>
      </c>
      <c r="E535" s="1" t="str">
        <f>LEFT(B535, 3)</f>
        <v>RKS</v>
      </c>
      <c r="F535" s="53">
        <f>DATE(MID(B535, 4, 2)+2000, MID(B535, 6, 2), MID(B535, 8, 2))</f>
        <v>43032</v>
      </c>
      <c r="G535" s="1" t="str">
        <f>LOOKUP(E535, [3]Stations!B:B, [3]Stations!D:D)</f>
        <v>Kaanapali Shores</v>
      </c>
      <c r="H535" s="13">
        <f>IF(ISBLANK(E535), "", LOOKUP(E535, '[3]Sites Ref'!$A$1:$A$18, '[3]Sites Ref'!$C$1:$C$18))</f>
        <v>2</v>
      </c>
      <c r="I535" s="54">
        <f>MONTH(F535)</f>
        <v>10</v>
      </c>
      <c r="J535" s="55">
        <v>29</v>
      </c>
      <c r="K535" s="56">
        <v>75.267405355618948</v>
      </c>
      <c r="L535" s="56">
        <v>13.798119762400855</v>
      </c>
      <c r="M535" s="56">
        <v>11.098286558028265</v>
      </c>
      <c r="N535" s="56">
        <v>271.88039617648485</v>
      </c>
      <c r="O535" s="56">
        <v>20.388198284163529</v>
      </c>
      <c r="P535" s="56">
        <v>12.392559823685147</v>
      </c>
    </row>
    <row r="536" spans="1:17" x14ac:dyDescent="0.25">
      <c r="A536" t="str">
        <f>LEFT(B536,9)</f>
        <v>RKV171027</v>
      </c>
      <c r="B536" s="2" t="s">
        <v>629</v>
      </c>
      <c r="C536" s="1" t="s">
        <v>55</v>
      </c>
      <c r="D536" s="10">
        <f>IF(C536="no", 0, 1)</f>
        <v>0</v>
      </c>
      <c r="E536" s="1" t="str">
        <f>LEFT(B536, 3)</f>
        <v>RKV</v>
      </c>
      <c r="F536" s="53">
        <f>DATE(MID(B536, 4, 2)+2000, MID(B536, 6, 2), MID(B536, 8, 2))</f>
        <v>43035</v>
      </c>
      <c r="G536" s="1" t="str">
        <f>LOOKUP(E536, [3]Stations!B:B, [3]Stations!D:D)</f>
        <v>Kahana Village</v>
      </c>
      <c r="H536" s="13">
        <f>IF(ISBLANK(E536), "", LOOKUP(E536, '[3]Sites Ref'!$A$1:$A$18, '[3]Sites Ref'!$C$1:$C$18))</f>
        <v>2</v>
      </c>
      <c r="I536" s="54">
        <f>MONTH(F536)</f>
        <v>10</v>
      </c>
      <c r="J536" s="55">
        <v>29</v>
      </c>
      <c r="K536" s="56">
        <v>65.884937933027572</v>
      </c>
      <c r="L536" s="56">
        <v>14.04078868066946</v>
      </c>
      <c r="M536" s="56">
        <v>5.4958255682771169</v>
      </c>
      <c r="N536" s="56">
        <v>90.950062872781089</v>
      </c>
      <c r="O536" s="56">
        <v>9.0408483760833409</v>
      </c>
      <c r="P536" s="56">
        <v>16.173547130778193</v>
      </c>
    </row>
    <row r="537" spans="1:17" x14ac:dyDescent="0.25">
      <c r="A537" t="str">
        <f>LEFT(B537,9)</f>
        <v>RAB171024</v>
      </c>
      <c r="B537" s="2" t="s">
        <v>609</v>
      </c>
      <c r="C537" s="1" t="s">
        <v>55</v>
      </c>
      <c r="D537" s="10">
        <f>IF(C537="no", 0, 1)</f>
        <v>0</v>
      </c>
      <c r="E537" s="1" t="str">
        <f>LEFT(B537, 3)</f>
        <v>RAB</v>
      </c>
      <c r="F537" s="53">
        <f>DATE(MID(B537, 4, 2)+2000, MID(B537, 6, 2), MID(B537, 8, 2))</f>
        <v>43032</v>
      </c>
      <c r="G537" s="1" t="str">
        <f>LOOKUP(E537, [3]Stations!B:B, [3]Stations!D:D)</f>
        <v>Airport Beach</v>
      </c>
      <c r="H537" s="13">
        <f>IF(ISBLANK(E537), "", LOOKUP(E537, '[3]Sites Ref'!$A$1:$A$18, '[3]Sites Ref'!$C$1:$C$18))</f>
        <v>3</v>
      </c>
      <c r="I537" s="54">
        <f>MONTH(F537)</f>
        <v>10</v>
      </c>
      <c r="J537" s="55">
        <v>29</v>
      </c>
      <c r="K537" s="56">
        <v>78.25107860982385</v>
      </c>
      <c r="L537" s="56">
        <v>13.632394647485709</v>
      </c>
      <c r="M537" s="56">
        <v>8.8165619626415719</v>
      </c>
      <c r="N537" s="56">
        <v>378.57586275151482</v>
      </c>
      <c r="O537" s="56">
        <v>33.969703317867463</v>
      </c>
      <c r="P537" s="56">
        <v>2.5113825535613437</v>
      </c>
    </row>
    <row r="538" spans="1:17" x14ac:dyDescent="0.25">
      <c r="A538" t="str">
        <f>LEFT(B538,9)</f>
        <v>RCB171024</v>
      </c>
      <c r="B538" s="2" t="s">
        <v>610</v>
      </c>
      <c r="C538" s="1" t="s">
        <v>55</v>
      </c>
      <c r="D538" s="10">
        <f>IF(C538="no", 0, 1)</f>
        <v>0</v>
      </c>
      <c r="E538" s="1" t="str">
        <f>LEFT(B538, 3)</f>
        <v>RCB</v>
      </c>
      <c r="F538" s="53">
        <f>DATE(MID(B538, 4, 2)+2000, MID(B538, 6, 2), MID(B538, 8, 2))</f>
        <v>43032</v>
      </c>
      <c r="G538" s="1" t="str">
        <f>LOOKUP(E538, [3]Stations!B:B, [3]Stations!D:D)</f>
        <v>Canoe Beach</v>
      </c>
      <c r="H538" s="13">
        <f>IF(ISBLANK(E538), "", LOOKUP(E538, '[3]Sites Ref'!$A$1:$A$18, '[3]Sites Ref'!$C$1:$C$18))</f>
        <v>4</v>
      </c>
      <c r="I538" s="54">
        <f>MONTH(F538)</f>
        <v>10</v>
      </c>
      <c r="J538" s="55">
        <v>29</v>
      </c>
      <c r="K538" s="56">
        <v>113.85462564930761</v>
      </c>
      <c r="L538" s="56">
        <v>16.355021535377382</v>
      </c>
      <c r="M538" s="56">
        <v>11.691616980076093</v>
      </c>
      <c r="N538" s="56">
        <v>510.19316528524672</v>
      </c>
      <c r="O538" s="56">
        <v>33.405646590212733</v>
      </c>
      <c r="P538" s="56">
        <v>27.771299595060619</v>
      </c>
    </row>
    <row r="539" spans="1:17" x14ac:dyDescent="0.25">
      <c r="A539" t="str">
        <f>LEFT(B539,9)</f>
        <v>RHL171027</v>
      </c>
      <c r="B539" s="2" t="s">
        <v>624</v>
      </c>
      <c r="C539" s="1" t="s">
        <v>55</v>
      </c>
      <c r="D539" s="10">
        <f>IF(C539="no", 0, 1)</f>
        <v>0</v>
      </c>
      <c r="E539" s="1" t="str">
        <f>LEFT(B539, 3)</f>
        <v>RHL</v>
      </c>
      <c r="F539" s="53">
        <f>DATE(MID(B539, 4, 2)+2000, MID(B539, 6, 2), MID(B539, 8, 2))</f>
        <v>43035</v>
      </c>
      <c r="G539" s="1" t="str">
        <f>LOOKUP(E539, [3]Stations!B:B, [3]Stations!D:D)</f>
        <v>Honolua</v>
      </c>
      <c r="H539" s="13">
        <f>IF(ISBLANK(E539), "", LOOKUP(E539, '[3]Sites Ref'!$A$1:$A$18, '[3]Sites Ref'!$C$1:$C$18))</f>
        <v>4</v>
      </c>
      <c r="I539" s="54">
        <f>MONTH(F539)</f>
        <v>10</v>
      </c>
      <c r="J539" s="55">
        <v>29</v>
      </c>
      <c r="K539" s="56">
        <v>77.704173125346372</v>
      </c>
      <c r="L539" s="56">
        <v>11.146517923758529</v>
      </c>
      <c r="M539" s="56">
        <v>9.4262978341469434</v>
      </c>
      <c r="N539" s="56">
        <v>566.28559416292717</v>
      </c>
      <c r="O539" s="56">
        <v>11.711534360500744</v>
      </c>
      <c r="P539" s="56">
        <v>5.9384457958000052</v>
      </c>
    </row>
    <row r="540" spans="1:17" x14ac:dyDescent="0.25">
      <c r="A540" t="str">
        <f>LEFT(B540,9)</f>
        <v>RFN171027</v>
      </c>
      <c r="B540" s="2" t="s">
        <v>625</v>
      </c>
      <c r="C540" s="1" t="s">
        <v>55</v>
      </c>
      <c r="D540" s="10">
        <f>IF(C540="no", 0, 1)</f>
        <v>0</v>
      </c>
      <c r="E540" s="1" t="str">
        <f>LEFT(B540, 3)</f>
        <v>RFN</v>
      </c>
      <c r="F540" s="53">
        <f>DATE(MID(B540, 4, 2)+2000, MID(B540, 6, 2), MID(B540, 8, 2))</f>
        <v>43035</v>
      </c>
      <c r="G540" s="1" t="str">
        <f>LOOKUP(E540, [3]Stations!B:B, [3]Stations!D:D)</f>
        <v>Fleming N</v>
      </c>
      <c r="H540" s="13">
        <f>IF(ISBLANK(E540), "", LOOKUP(E540, '[3]Sites Ref'!$A$1:$A$18, '[3]Sites Ref'!$C$1:$C$18))</f>
        <v>4</v>
      </c>
      <c r="I540" s="54">
        <f>MONTH(F540)</f>
        <v>10</v>
      </c>
      <c r="J540" s="55">
        <v>29</v>
      </c>
      <c r="K540" s="56">
        <v>59.559064495904749</v>
      </c>
      <c r="L540" s="56">
        <v>10.016035889873073</v>
      </c>
      <c r="M540" s="56">
        <v>5.3905572675912117</v>
      </c>
      <c r="N540" s="56">
        <v>139.43053598040277</v>
      </c>
      <c r="O540" s="56">
        <v>11.278682132539611</v>
      </c>
      <c r="P540" s="56">
        <v>5.2062490817769262</v>
      </c>
    </row>
    <row r="541" spans="1:17" x14ac:dyDescent="0.25">
      <c r="A541" t="str">
        <f>LEFT(B541,9)</f>
        <v>RFS171027</v>
      </c>
      <c r="B541" s="2" t="s">
        <v>627</v>
      </c>
      <c r="C541" s="1" t="s">
        <v>55</v>
      </c>
      <c r="D541" s="10">
        <f>IF(C541="no", 0, 1)</f>
        <v>0</v>
      </c>
      <c r="E541" s="1" t="str">
        <f>LEFT(B541, 3)</f>
        <v>RFS</v>
      </c>
      <c r="F541" s="53">
        <f>DATE(MID(B541, 4, 2)+2000, MID(B541, 6, 2), MID(B541, 8, 2))</f>
        <v>43035</v>
      </c>
      <c r="G541" s="1" t="str">
        <f>LOOKUP(E541, [3]Stations!B:B, [3]Stations!D:D)</f>
        <v>Kapalua Bay</v>
      </c>
      <c r="H541" s="13">
        <f>IF(ISBLANK(E541), "", LOOKUP(E541, '[3]Sites Ref'!$A$1:$A$18, '[3]Sites Ref'!$C$1:$C$18))</f>
        <v>4</v>
      </c>
      <c r="I541" s="54">
        <f>MONTH(F541)</f>
        <v>10</v>
      </c>
      <c r="J541" s="55">
        <v>29</v>
      </c>
      <c r="K541" s="56">
        <v>66.924058353534775</v>
      </c>
      <c r="L541" s="56">
        <v>9.6549918895222202</v>
      </c>
      <c r="M541" s="56">
        <v>7.0625459914725335</v>
      </c>
      <c r="N541" s="56">
        <v>151.85485801855151</v>
      </c>
      <c r="O541" s="56">
        <v>12.129672065131752</v>
      </c>
      <c r="P541" s="56">
        <v>7.4063175930339211</v>
      </c>
    </row>
    <row r="542" spans="1:17" x14ac:dyDescent="0.25">
      <c r="A542" t="str">
        <f>LEFT(B542,9)</f>
        <v>RKO171027</v>
      </c>
      <c r="B542" s="2" t="s">
        <v>628</v>
      </c>
      <c r="C542" s="1" t="s">
        <v>55</v>
      </c>
      <c r="D542" s="10">
        <f>IF(C542="no", 0, 1)</f>
        <v>0</v>
      </c>
      <c r="E542" s="1" t="str">
        <f>LEFT(B542, 3)</f>
        <v>RKO</v>
      </c>
      <c r="F542" s="53">
        <f>DATE(MID(B542, 4, 2)+2000, MID(B542, 6, 2), MID(B542, 8, 2))</f>
        <v>43035</v>
      </c>
      <c r="G542" s="1" t="str">
        <f>LOOKUP(E542, [3]Stations!B:B, [3]Stations!D:D)</f>
        <v>Ka'opala</v>
      </c>
      <c r="H542" s="13">
        <f>IF(ISBLANK(E542), "", LOOKUP(E542, '[3]Sites Ref'!$A$1:$A$18, '[3]Sites Ref'!$C$1:$C$18))</f>
        <v>4</v>
      </c>
      <c r="I542" s="54">
        <f>MONTH(F542)</f>
        <v>10</v>
      </c>
      <c r="J542" s="55">
        <v>29</v>
      </c>
      <c r="K542" s="56">
        <v>117.88349605162502</v>
      </c>
      <c r="L542" s="56">
        <v>19.998790916504966</v>
      </c>
      <c r="M542" s="56">
        <v>15.896880524359776</v>
      </c>
      <c r="N542" s="56">
        <v>561.31769514472774</v>
      </c>
      <c r="O542" s="56">
        <v>99.58544147772038</v>
      </c>
      <c r="P542" s="56">
        <v>6.7271660091241525</v>
      </c>
    </row>
    <row r="543" spans="1:17" x14ac:dyDescent="0.25">
      <c r="A543" s="51" t="str">
        <f>LEFT(B543,9)</f>
        <v>RHL171027</v>
      </c>
      <c r="B543" s="29" t="s">
        <v>630</v>
      </c>
      <c r="C543" s="31" t="s">
        <v>98</v>
      </c>
      <c r="D543" s="11">
        <f>IF(C543="no", 0, 1)</f>
        <v>1</v>
      </c>
      <c r="E543" s="31" t="str">
        <f>LEFT(B543, 3)</f>
        <v>RHL</v>
      </c>
      <c r="F543" s="65">
        <f>DATE(MID(B543, 4, 2)+2000, MID(B543, 6, 2), MID(B543, 8, 2))</f>
        <v>43035</v>
      </c>
      <c r="G543" s="31" t="str">
        <f>LOOKUP(E543, [3]Stations!B:B, [3]Stations!D:D)</f>
        <v>Honolua</v>
      </c>
      <c r="H543" s="32">
        <f>IF(ISBLANK(E543), "", LOOKUP(E543, '[3]Sites Ref'!$A$1:$A$18, '[3]Sites Ref'!$C$1:$C$18))</f>
        <v>4</v>
      </c>
      <c r="I543" s="66">
        <f>MONTH(F543)</f>
        <v>10</v>
      </c>
      <c r="J543" s="67">
        <v>29</v>
      </c>
      <c r="K543" s="68">
        <v>78.864828097959688</v>
      </c>
      <c r="L543" s="68">
        <v>11.25305549763255</v>
      </c>
      <c r="M543" s="68">
        <v>9.181752736049658</v>
      </c>
      <c r="N543" s="68">
        <v>533.71520649296428</v>
      </c>
      <c r="O543" s="68">
        <v>11.532139796900994</v>
      </c>
      <c r="P543" s="68">
        <v>5.4240567059323057</v>
      </c>
      <c r="Q543" s="69"/>
    </row>
    <row r="544" spans="1:17" x14ac:dyDescent="0.25">
      <c r="A544" t="str">
        <f>LEFT(B544,9)</f>
        <v>RWA171024</v>
      </c>
      <c r="B544" s="2" t="s">
        <v>611</v>
      </c>
      <c r="C544" s="1" t="s">
        <v>55</v>
      </c>
      <c r="D544" s="10">
        <f>IF(C544="no", 0, 1)</f>
        <v>0</v>
      </c>
      <c r="E544" s="1" t="str">
        <f>LEFT(B544, 3)</f>
        <v>RWA</v>
      </c>
      <c r="F544" s="53">
        <f>DATE(MID(B544, 4, 2)+2000, MID(B544, 6, 2), MID(B544, 8, 2))</f>
        <v>43032</v>
      </c>
      <c r="G544" s="1" t="str">
        <f>LOOKUP(E544, [3]Stations!B:B, [3]Stations!D:D)</f>
        <v>Wahikuli</v>
      </c>
      <c r="H544" s="13">
        <f>IF(ISBLANK(E544), "", LOOKUP(E544, '[3]Sites Ref'!$A$1:$A$18, '[3]Sites Ref'!$C$1:$C$18))</f>
        <v>5</v>
      </c>
      <c r="I544" s="54">
        <f>MONTH(F544)</f>
        <v>10</v>
      </c>
      <c r="J544" s="55">
        <v>29</v>
      </c>
      <c r="K544" s="56">
        <v>82.000419542297209</v>
      </c>
      <c r="L544" s="56">
        <v>12.904387892679893</v>
      </c>
      <c r="M544" s="56">
        <v>10.536399914107397</v>
      </c>
      <c r="N544" s="56">
        <v>419.95672326590864</v>
      </c>
      <c r="O544" s="56">
        <v>17.751846187516414</v>
      </c>
      <c r="P544" s="56">
        <v>12.757788588399748</v>
      </c>
    </row>
    <row r="545" spans="1:17" x14ac:dyDescent="0.25">
      <c r="A545" t="str">
        <f>LEFT(B545,9)</f>
        <v>PFF171025</v>
      </c>
      <c r="B545" s="2" t="s">
        <v>612</v>
      </c>
      <c r="C545" s="1" t="s">
        <v>55</v>
      </c>
      <c r="D545" s="10">
        <f>IF(C545="no", 0, 1)</f>
        <v>0</v>
      </c>
      <c r="E545" s="1" t="str">
        <f>LEFT(B545, 3)</f>
        <v>PFF</v>
      </c>
      <c r="F545" s="53">
        <f>DATE(MID(B545, 4, 2)+2000, MID(B545, 6, 2), MID(B545, 8, 2))</f>
        <v>43033</v>
      </c>
      <c r="G545" s="1" t="str">
        <f>LOOKUP(E545, [3]Stations!B:B, [3]Stations!D:D)</f>
        <v>505 Front Street</v>
      </c>
      <c r="H545" s="13">
        <f>IF(ISBLANK(E545), "", LOOKUP(E545, '[3]Sites Ref'!$A$1:$A$18, '[3]Sites Ref'!$C$1:$C$18))</f>
        <v>6</v>
      </c>
      <c r="I545" s="54">
        <f>MONTH(F545)</f>
        <v>10</v>
      </c>
      <c r="J545" s="55">
        <v>29</v>
      </c>
      <c r="K545" s="56">
        <v>70.746320017271799</v>
      </c>
      <c r="L545" s="56">
        <v>8.8441225772588314</v>
      </c>
      <c r="M545" s="56">
        <v>8.4419708666943265</v>
      </c>
      <c r="N545" s="56">
        <v>238.56894069717728</v>
      </c>
      <c r="O545" s="56">
        <v>5.7104612623654027</v>
      </c>
      <c r="P545" s="56">
        <v>8.8654934672984407</v>
      </c>
    </row>
    <row r="546" spans="1:17" x14ac:dyDescent="0.25">
      <c r="A546" t="str">
        <f>LEFT(B546,9)</f>
        <v>PLH171025</v>
      </c>
      <c r="B546" s="2" t="s">
        <v>613</v>
      </c>
      <c r="C546" s="1" t="s">
        <v>55</v>
      </c>
      <c r="D546" s="10">
        <f>IF(C546="no", 0, 1)</f>
        <v>0</v>
      </c>
      <c r="E546" s="1" t="str">
        <f>LEFT(B546, 3)</f>
        <v>PLH</v>
      </c>
      <c r="F546" s="53">
        <f>DATE(MID(B546, 4, 2)+2000, MID(B546, 6, 2), MID(B546, 8, 2))</f>
        <v>43033</v>
      </c>
      <c r="G546" s="1" t="str">
        <f>LOOKUP(E546, [3]Stations!B:B, [3]Stations!D:D)</f>
        <v>Lindsey Hale</v>
      </c>
      <c r="H546" s="13">
        <f>IF(ISBLANK(E546), "", LOOKUP(E546, '[3]Sites Ref'!$A$1:$A$18, '[3]Sites Ref'!$C$1:$C$18))</f>
        <v>7</v>
      </c>
      <c r="I546" s="54">
        <f>MONTH(F546)</f>
        <v>10</v>
      </c>
      <c r="J546" s="55">
        <v>29</v>
      </c>
      <c r="K546" s="56">
        <v>58.708322631161998</v>
      </c>
      <c r="L546" s="56">
        <v>12.74458153186886</v>
      </c>
      <c r="M546" s="56">
        <v>10.172745784465178</v>
      </c>
      <c r="N546" s="56">
        <v>323.00492603596587</v>
      </c>
      <c r="O546" s="56">
        <v>6.053800140068283</v>
      </c>
      <c r="P546" s="56">
        <v>4.7010159572550627</v>
      </c>
    </row>
    <row r="547" spans="1:17" x14ac:dyDescent="0.25">
      <c r="A547" t="str">
        <f>LEFT(B547,9)</f>
        <v>PLT171025</v>
      </c>
      <c r="B547" s="2" t="s">
        <v>614</v>
      </c>
      <c r="C547" s="1" t="s">
        <v>55</v>
      </c>
      <c r="D547" s="10">
        <f>IF(C547="no", 0, 1)</f>
        <v>0</v>
      </c>
      <c r="E547" s="1" t="str">
        <f>LEFT(B547, 3)</f>
        <v>PLT</v>
      </c>
      <c r="F547" s="53">
        <f>DATE(MID(B547, 4, 2)+2000, MID(B547, 6, 2), MID(B547, 8, 2))</f>
        <v>43033</v>
      </c>
      <c r="G547" s="1" t="str">
        <f>LOOKUP(E547, [3]Stations!B:B, [3]Stations!D:D)</f>
        <v>Lahaina Town</v>
      </c>
      <c r="H547" s="13">
        <f>IF(ISBLANK(E547), "", LOOKUP(E547, '[3]Sites Ref'!$A$1:$A$18, '[3]Sites Ref'!$C$1:$C$18))</f>
        <v>8</v>
      </c>
      <c r="I547" s="54">
        <f>MONTH(F547)</f>
        <v>10</v>
      </c>
      <c r="J547" s="55">
        <v>29</v>
      </c>
      <c r="K547" s="56">
        <v>62.90734140642796</v>
      </c>
      <c r="L547" s="56">
        <v>12.069843564000053</v>
      </c>
      <c r="M547" s="56">
        <v>9.7721793935434889</v>
      </c>
      <c r="N547" s="56">
        <v>374.03796604244133</v>
      </c>
      <c r="O547" s="56">
        <v>8.577340891184452</v>
      </c>
      <c r="P547" s="56">
        <v>5.67408973753039</v>
      </c>
    </row>
    <row r="548" spans="1:17" x14ac:dyDescent="0.25">
      <c r="A548" t="str">
        <f>LEFT(B548,9)</f>
        <v>PPU171025</v>
      </c>
      <c r="B548" s="2" t="s">
        <v>615</v>
      </c>
      <c r="C548" s="1" t="s">
        <v>55</v>
      </c>
      <c r="D548" s="10">
        <f>IF(C548="no", 0, 1)</f>
        <v>0</v>
      </c>
      <c r="E548" s="1" t="str">
        <f>LEFT(B548, 3)</f>
        <v>PPU</v>
      </c>
      <c r="F548" s="53">
        <f>DATE(MID(B548, 4, 2)+2000, MID(B548, 6, 2), MID(B548, 8, 2))</f>
        <v>43033</v>
      </c>
      <c r="G548" s="1" t="str">
        <f>LOOKUP(E548, [3]Stations!B:B, [3]Stations!D:D)</f>
        <v>Puamana</v>
      </c>
      <c r="H548" s="13">
        <f>IF(ISBLANK(E548), "", LOOKUP(E548, '[3]Sites Ref'!$A$1:$A$18, '[3]Sites Ref'!$C$1:$C$18))</f>
        <v>9</v>
      </c>
      <c r="I548" s="54">
        <f>MONTH(F548)</f>
        <v>10</v>
      </c>
      <c r="J548" s="55">
        <v>29</v>
      </c>
      <c r="K548" s="56">
        <v>66.595915062848277</v>
      </c>
      <c r="L548" s="56">
        <v>11.081411628613294</v>
      </c>
      <c r="M548" s="56">
        <v>5.5012940514296309</v>
      </c>
      <c r="N548" s="56">
        <v>166.71281014664692</v>
      </c>
      <c r="O548" s="56">
        <v>6.1776473780968217</v>
      </c>
      <c r="P548" s="56">
        <v>8.8202746678575856</v>
      </c>
    </row>
    <row r="549" spans="1:17" x14ac:dyDescent="0.25">
      <c r="A549" t="str">
        <f>LEFT(B549,9)</f>
        <v>OSF171025</v>
      </c>
      <c r="B549" s="2" t="s">
        <v>617</v>
      </c>
      <c r="C549" s="1" t="s">
        <v>55</v>
      </c>
      <c r="D549" s="10">
        <f>IF(C549="no", 0, 1)</f>
        <v>0</v>
      </c>
      <c r="E549" s="1" t="str">
        <f>LEFT(B549, 3)</f>
        <v>OSF</v>
      </c>
      <c r="F549" s="53">
        <f>DATE(MID(B549, 4, 2)+2000, MID(B549, 6, 2), MID(B549, 8, 2))</f>
        <v>43033</v>
      </c>
      <c r="G549" s="1" t="str">
        <f>LOOKUP(E549, [3]Stations!B:B, [3]Stations!D:D)</f>
        <v>Olowalu shore front</v>
      </c>
      <c r="H549" s="13">
        <f>IF(ISBLANK(E549), "", LOOKUP(E549, '[3]Sites Ref'!$A$1:$A$18, '[3]Sites Ref'!$C$1:$C$18))</f>
        <v>10</v>
      </c>
      <c r="I549" s="54">
        <f>MONTH(F549)</f>
        <v>10</v>
      </c>
      <c r="J549" s="55">
        <v>29</v>
      </c>
      <c r="K549" s="56">
        <v>68.200171150648885</v>
      </c>
      <c r="L549" s="56">
        <v>10.76771766109534</v>
      </c>
      <c r="M549" s="56">
        <v>5.7282361022589852</v>
      </c>
      <c r="N549" s="56">
        <v>167.62770867670204</v>
      </c>
      <c r="O549" s="56">
        <v>8.2033467565438141</v>
      </c>
      <c r="P549" s="56">
        <v>6.8010813543640127</v>
      </c>
    </row>
    <row r="550" spans="1:17" x14ac:dyDescent="0.25">
      <c r="A550" t="str">
        <f>LEFT(B550,9)</f>
        <v>OLP171025</v>
      </c>
      <c r="B550" s="2" t="s">
        <v>616</v>
      </c>
      <c r="C550" s="1" t="s">
        <v>55</v>
      </c>
      <c r="D550" s="10">
        <f>IF(C550="no", 0, 1)</f>
        <v>0</v>
      </c>
      <c r="E550" s="1" t="str">
        <f>LEFT(B550, 3)</f>
        <v>OLP</v>
      </c>
      <c r="F550" s="53">
        <f>DATE(MID(B550, 4, 2)+2000, MID(B550, 6, 2), MID(B550, 8, 2))</f>
        <v>43033</v>
      </c>
      <c r="G550" s="1" t="str">
        <f>LOOKUP(E550, [3]Stations!B:B, [3]Stations!D:D)</f>
        <v>Launiupoko</v>
      </c>
      <c r="H550" s="13">
        <f>IF(ISBLANK(E550), "", LOOKUP(E550, '[3]Sites Ref'!$A$1:$A$18, '[3]Sites Ref'!$C$1:$C$18))</f>
        <v>11</v>
      </c>
      <c r="I550" s="54">
        <f>MONTH(F550)</f>
        <v>10</v>
      </c>
      <c r="J550" s="55">
        <v>29</v>
      </c>
      <c r="K550" s="56">
        <v>76.51921124231184</v>
      </c>
      <c r="L550" s="56">
        <v>10.371161136119813</v>
      </c>
      <c r="M550" s="56">
        <v>6.8943901345327108</v>
      </c>
      <c r="N550" s="56">
        <v>186.46546941053728</v>
      </c>
      <c r="O550" s="56">
        <v>11.504304823601505</v>
      </c>
      <c r="P550" s="56">
        <v>6.6845559865741162</v>
      </c>
    </row>
    <row r="551" spans="1:17" x14ac:dyDescent="0.25">
      <c r="A551" t="str">
        <f>LEFT(B551,9)</f>
        <v>OPM171026</v>
      </c>
      <c r="B551" s="2" t="s">
        <v>618</v>
      </c>
      <c r="C551" s="1" t="s">
        <v>55</v>
      </c>
      <c r="D551" s="10">
        <f>IF(C551="no", 0, 1)</f>
        <v>0</v>
      </c>
      <c r="E551" s="1" t="str">
        <f>LEFT(B551, 3)</f>
        <v>OPM</v>
      </c>
      <c r="F551" s="53">
        <f>DATE(MID(B551, 4, 2)+2000, MID(B551, 6, 2), MID(B551, 8, 2))</f>
        <v>43034</v>
      </c>
      <c r="G551" s="1" t="str">
        <f>LOOKUP(E551, [3]Stations!B:B, [3]Stations!D:D)</f>
        <v>Peter Martin Hale</v>
      </c>
      <c r="H551" s="13">
        <f>IF(ISBLANK(E551), "", LOOKUP(E551, '[3]Sites Ref'!$A$1:$A$18, '[3]Sites Ref'!$C$1:$C$18))</f>
        <v>12</v>
      </c>
      <c r="I551" s="54">
        <f>MONTH(F551)</f>
        <v>10</v>
      </c>
      <c r="J551" s="55">
        <v>29</v>
      </c>
      <c r="K551" s="56">
        <v>62.196364276607248</v>
      </c>
      <c r="L551" s="56">
        <v>11.436536874860034</v>
      </c>
      <c r="M551" s="56">
        <v>6.4145307378995593</v>
      </c>
      <c r="N551" s="56">
        <v>179.13713218479566</v>
      </c>
      <c r="O551" s="56">
        <v>8.2511689573667155</v>
      </c>
      <c r="P551" s="56">
        <v>5.3271224110515201</v>
      </c>
    </row>
    <row r="552" spans="1:17" x14ac:dyDescent="0.25">
      <c r="A552" t="str">
        <f>LEFT(B552,9)</f>
        <v>OCO171026</v>
      </c>
      <c r="B552" s="2" t="s">
        <v>619</v>
      </c>
      <c r="C552" s="1" t="s">
        <v>55</v>
      </c>
      <c r="D552" s="10">
        <f>IF(C552="no", 0, 1)</f>
        <v>0</v>
      </c>
      <c r="E552" s="1" t="str">
        <f>LEFT(B552, 3)</f>
        <v>OCO</v>
      </c>
      <c r="F552" s="53">
        <f>DATE(MID(B552, 4, 2)+2000, MID(B552, 6, 2), MID(B552, 8, 2))</f>
        <v>43034</v>
      </c>
      <c r="G552" s="1" t="str">
        <f>LOOKUP(E552, [3]Stations!B:B, [3]Stations!D:D)</f>
        <v>Camp Olowalu</v>
      </c>
      <c r="H552" s="13">
        <f>IF(ISBLANK(E552), "", LOOKUP(E552, '[3]Sites Ref'!$A$1:$A$18, '[3]Sites Ref'!$C$1:$C$18))</f>
        <v>13</v>
      </c>
      <c r="I552" s="54">
        <f>MONTH(F552)</f>
        <v>10</v>
      </c>
      <c r="J552" s="55">
        <v>29</v>
      </c>
      <c r="K552" s="56">
        <v>57.517284020522162</v>
      </c>
      <c r="L552" s="56">
        <v>10.525048742826733</v>
      </c>
      <c r="M552" s="56">
        <v>6.5813194740512531</v>
      </c>
      <c r="N552" s="56">
        <v>389.13379178835106</v>
      </c>
      <c r="O552" s="56">
        <v>7.0666498292917792</v>
      </c>
      <c r="P552" s="56">
        <v>5.5958264308058325</v>
      </c>
    </row>
    <row r="553" spans="1:17" x14ac:dyDescent="0.25">
      <c r="A553" t="str">
        <f>LEFT(B553,9)</f>
        <v>OMM171026</v>
      </c>
      <c r="B553" s="2" t="s">
        <v>620</v>
      </c>
      <c r="C553" s="1" t="s">
        <v>55</v>
      </c>
      <c r="D553" s="10">
        <f>IF(C553="no", 0, 1)</f>
        <v>0</v>
      </c>
      <c r="E553" s="1" t="str">
        <f>LEFT(B553, 3)</f>
        <v>OMM</v>
      </c>
      <c r="F553" s="53">
        <f>DATE(MID(B553, 4, 2)+2000, MID(B553, 6, 2), MID(B553, 8, 2))</f>
        <v>43034</v>
      </c>
      <c r="G553" s="1" t="str">
        <f>LOOKUP(E553, [3]Stations!B:B, [3]Stations!D:D)</f>
        <v>Mile Marker 14</v>
      </c>
      <c r="H553" s="13">
        <f>IF(ISBLANK(E553), "", LOOKUP(E553, '[3]Sites Ref'!$A$1:$A$18, '[3]Sites Ref'!$C$1:$C$18))</f>
        <v>14</v>
      </c>
      <c r="I553" s="54">
        <f>MONTH(F553)</f>
        <v>10</v>
      </c>
      <c r="J553" s="55">
        <v>29</v>
      </c>
      <c r="K553" s="56">
        <v>95.679133381839449</v>
      </c>
      <c r="L553" s="56">
        <v>33.359602076492124</v>
      </c>
      <c r="M553" s="56">
        <v>9.8090916548229607</v>
      </c>
      <c r="N553" s="56">
        <v>462.27078028095866</v>
      </c>
      <c r="O553" s="56">
        <v>12.058551869036155</v>
      </c>
      <c r="P553" s="56">
        <v>9.1881122094630037</v>
      </c>
    </row>
    <row r="554" spans="1:17" x14ac:dyDescent="0.25">
      <c r="A554" t="str">
        <f>LEFT(B554,9)</f>
        <v>OUB171026</v>
      </c>
      <c r="B554" s="2" t="s">
        <v>621</v>
      </c>
      <c r="C554" s="1" t="s">
        <v>55</v>
      </c>
      <c r="D554" s="10">
        <f>IF(C554="no", 0, 1)</f>
        <v>0</v>
      </c>
      <c r="E554" s="1" t="str">
        <f>LEFT(B554, 3)</f>
        <v>OUB</v>
      </c>
      <c r="F554" s="53">
        <f>DATE(MID(B554, 4, 2)+2000, MID(B554, 6, 2), MID(B554, 8, 2))</f>
        <v>43034</v>
      </c>
      <c r="G554" s="1" t="str">
        <f>LOOKUP(E554, [3]Stations!B:B, [3]Stations!D:D)</f>
        <v>Ukumehame Beach</v>
      </c>
      <c r="H554" s="13">
        <f>IF(ISBLANK(E554), "", LOOKUP(E554, '[3]Sites Ref'!$A$1:$A$18, '[3]Sites Ref'!$C$1:$C$18))</f>
        <v>15</v>
      </c>
      <c r="I554" s="54">
        <f>MONTH(F554)</f>
        <v>10</v>
      </c>
      <c r="J554" s="55">
        <v>29</v>
      </c>
      <c r="K554" s="56">
        <v>57.116219998572021</v>
      </c>
      <c r="L554" s="56">
        <v>10.708530120054217</v>
      </c>
      <c r="M554" s="56">
        <v>5.4794201188195721</v>
      </c>
      <c r="N554" s="56">
        <v>92.688370079885843</v>
      </c>
      <c r="O554" s="56">
        <v>2.7283178674603867</v>
      </c>
      <c r="P554" s="56">
        <v>4.3392655617282214</v>
      </c>
    </row>
    <row r="555" spans="1:17" x14ac:dyDescent="0.25">
      <c r="A555" t="str">
        <f>LEFT(B555,9)</f>
        <v>OPB171026</v>
      </c>
      <c r="B555" s="2" t="s">
        <v>622</v>
      </c>
      <c r="C555" s="1" t="s">
        <v>55</v>
      </c>
      <c r="D555" s="10">
        <f>IF(C555="no", 0, 1)</f>
        <v>0</v>
      </c>
      <c r="E555" s="1" t="str">
        <f>LEFT(B555, 3)</f>
        <v>OPB</v>
      </c>
      <c r="F555" s="53">
        <f>DATE(MID(B555, 4, 2)+2000, MID(B555, 6, 2), MID(B555, 8, 2))</f>
        <v>43034</v>
      </c>
      <c r="G555" s="1" t="str">
        <f>LOOKUP(E555, [3]Stations!B:B, [3]Stations!D:D)</f>
        <v>Papalaua</v>
      </c>
      <c r="H555" s="13">
        <f>IF(ISBLANK(E555), "", LOOKUP(E555, '[3]Sites Ref'!$A$1:$A$18, '[3]Sites Ref'!$C$1:$C$18))</f>
        <v>16</v>
      </c>
      <c r="I555" s="54">
        <f>MONTH(F555)</f>
        <v>10</v>
      </c>
      <c r="J555" s="55">
        <v>29</v>
      </c>
      <c r="K555" s="56">
        <v>81.022066397843062</v>
      </c>
      <c r="L555" s="56">
        <v>9.5721293320646481</v>
      </c>
      <c r="M555" s="56">
        <v>6.0139643469778701</v>
      </c>
      <c r="N555" s="56">
        <v>156.80445906614978</v>
      </c>
      <c r="O555" s="56">
        <v>16.18720187341329</v>
      </c>
      <c r="P555" s="56">
        <v>6.3549805060340372</v>
      </c>
    </row>
    <row r="556" spans="1:17" x14ac:dyDescent="0.25">
      <c r="A556" t="str">
        <f>LEFT(B556,9)</f>
        <v>OPP171026</v>
      </c>
      <c r="B556" s="2" t="s">
        <v>623</v>
      </c>
      <c r="C556" s="1" t="s">
        <v>55</v>
      </c>
      <c r="D556" s="10">
        <f>IF(C556="no", 0, 1)</f>
        <v>0</v>
      </c>
      <c r="E556" s="1" t="str">
        <f>LEFT(B556, 3)</f>
        <v>OPP</v>
      </c>
      <c r="F556" s="53">
        <f>DATE(MID(B556, 4, 2)+2000, MID(B556, 6, 2), MID(B556, 8, 2))</f>
        <v>43034</v>
      </c>
      <c r="G556" s="1" t="str">
        <f>LOOKUP(E556, [3]Stations!B:B, [3]Stations!D:D)</f>
        <v>Papalaua Pali</v>
      </c>
      <c r="H556" s="13">
        <f>IF(ISBLANK(E556), "", LOOKUP(E556, '[3]Sites Ref'!$A$1:$A$18, '[3]Sites Ref'!$C$1:$C$18))</f>
        <v>17</v>
      </c>
      <c r="I556" s="54">
        <f>MONTH(F556)</f>
        <v>10</v>
      </c>
      <c r="J556" s="55">
        <v>29</v>
      </c>
      <c r="K556" s="56">
        <v>54.79491005334539</v>
      </c>
      <c r="L556" s="56">
        <v>8.6843162164477974</v>
      </c>
      <c r="M556" s="56">
        <v>5.4684831525145432</v>
      </c>
      <c r="N556" s="56">
        <v>170.70176773768731</v>
      </c>
      <c r="O556" s="56">
        <v>6.9489336426507924</v>
      </c>
      <c r="P556" s="56">
        <v>4.8131933635602611</v>
      </c>
    </row>
    <row r="557" spans="1:17" x14ac:dyDescent="0.25">
      <c r="A557" t="str">
        <f>LEFT(B557,9)</f>
        <v>RNS171024</v>
      </c>
      <c r="B557" s="2" t="s">
        <v>606</v>
      </c>
      <c r="C557" s="1" t="s">
        <v>55</v>
      </c>
      <c r="D557" s="10">
        <f>IF(C557="no", 0, 1)</f>
        <v>0</v>
      </c>
      <c r="E557" s="1" t="str">
        <f>LEFT(B557, 3)</f>
        <v>RNS</v>
      </c>
      <c r="F557" s="53">
        <f>DATE(MID(B557, 4, 2)+2000, MID(B557, 6, 2), MID(B557, 8, 2))</f>
        <v>43032</v>
      </c>
      <c r="G557" s="1" t="str">
        <f>LOOKUP(E557, [3]Stations!B:B, [3]Stations!D:D)</f>
        <v>Napili (south end)</v>
      </c>
      <c r="H557" s="13">
        <f>IF(ISBLANK(E557), "", LOOKUP(E557, '[3]Sites Ref'!$A$1:$A$18, '[3]Sites Ref'!$C$1:$C$18))</f>
        <v>18</v>
      </c>
      <c r="I557" s="54">
        <f>MONTH(F557)</f>
        <v>10</v>
      </c>
      <c r="J557" s="55">
        <v>29</v>
      </c>
      <c r="K557" s="56">
        <v>78.712909907827054</v>
      </c>
      <c r="L557" s="56">
        <v>13.58504461465281</v>
      </c>
      <c r="M557" s="56">
        <v>12.428495084877429</v>
      </c>
      <c r="N557" s="56">
        <v>205.26663420317036</v>
      </c>
      <c r="O557" s="56">
        <v>21.680623916659371</v>
      </c>
      <c r="P557" s="56">
        <v>8.3106935818510248</v>
      </c>
    </row>
    <row r="558" spans="1:17" s="42" customFormat="1" x14ac:dyDescent="0.25">
      <c r="A558" s="59" t="str">
        <f>LEFT(B558,9)</f>
        <v>RON171027</v>
      </c>
      <c r="B558" s="39" t="s">
        <v>626</v>
      </c>
      <c r="C558" s="42" t="s">
        <v>55</v>
      </c>
      <c r="D558" s="40">
        <f>IF(C558="no", 0, 1)</f>
        <v>0</v>
      </c>
      <c r="E558" s="42" t="str">
        <f>LEFT(B558, 3)</f>
        <v>RON</v>
      </c>
      <c r="F558" s="60">
        <f>DATE(MID(B558, 4, 2)+2000, MID(B558, 6, 2), MID(B558, 8, 2))</f>
        <v>43035</v>
      </c>
      <c r="G558" s="42" t="str">
        <f>LOOKUP(E558, [3]Stations!B:B, [3]Stations!D:D)</f>
        <v>Oneloa</v>
      </c>
      <c r="H558" s="43">
        <f>IF(ISBLANK(E558), "", LOOKUP(E558, '[3]Sites Ref'!$A$1:$A$18, '[3]Sites Ref'!$C$1:$C$18))</f>
        <v>18</v>
      </c>
      <c r="I558" s="61">
        <f>MONTH(F558)</f>
        <v>10</v>
      </c>
      <c r="J558" s="62">
        <v>29</v>
      </c>
      <c r="K558" s="63">
        <v>56.927841442807555</v>
      </c>
      <c r="L558" s="63">
        <v>10.661180087221316</v>
      </c>
      <c r="M558" s="63">
        <v>4.1355403840891229</v>
      </c>
      <c r="N558" s="63">
        <v>65.735459384461535</v>
      </c>
      <c r="O558" s="63">
        <v>5.0017117219644582</v>
      </c>
      <c r="P558" s="63">
        <v>5.3862546872434072</v>
      </c>
      <c r="Q558" s="64"/>
    </row>
    <row r="559" spans="1:17" x14ac:dyDescent="0.25">
      <c r="A559" t="str">
        <f>LEFT(B559,9)</f>
        <v>RPO171114</v>
      </c>
      <c r="B559" s="2" t="s">
        <v>632</v>
      </c>
      <c r="C559" s="1" t="s">
        <v>55</v>
      </c>
      <c r="D559" s="10">
        <f>IF(C559="no", 0, 1)</f>
        <v>0</v>
      </c>
      <c r="E559" s="1" t="str">
        <f>LEFT(B559, 3)</f>
        <v>RPO</v>
      </c>
      <c r="F559" s="53">
        <f>DATE(MID(B559, 4, 2)+2000, MID(B559, 6, 2), MID(B559, 8, 2))</f>
        <v>43053</v>
      </c>
      <c r="G559" s="1" t="str">
        <f>LOOKUP(E559, [3]Stations!B:B, [3]Stations!D:D)</f>
        <v>Pohaku</v>
      </c>
      <c r="H559" s="13">
        <f>IF(ISBLANK(E559), "", LOOKUP(E559, '[3]Sites Ref'!$A$1:$A$18, '[3]Sites Ref'!$C$1:$C$18))</f>
        <v>1</v>
      </c>
      <c r="I559" s="54">
        <f>MONTH(F559)</f>
        <v>11</v>
      </c>
      <c r="J559" s="55">
        <v>30</v>
      </c>
      <c r="K559" s="56">
        <v>333.5238872292249</v>
      </c>
      <c r="L559" s="56">
        <v>22.408584324813674</v>
      </c>
      <c r="M559" s="56">
        <v>21.189364197278145</v>
      </c>
      <c r="N559" s="56">
        <v>1810.7810336341497</v>
      </c>
      <c r="O559" s="56">
        <v>285.63888942195661</v>
      </c>
      <c r="P559" s="56">
        <v>6.6518636946170426</v>
      </c>
    </row>
    <row r="560" spans="1:17" x14ac:dyDescent="0.25">
      <c r="A560" t="str">
        <f>LEFT(B560,9)</f>
        <v>RKS171114</v>
      </c>
      <c r="B560" s="2" t="s">
        <v>633</v>
      </c>
      <c r="C560" s="1" t="s">
        <v>55</v>
      </c>
      <c r="D560" s="10">
        <f>IF(C560="no", 0, 1)</f>
        <v>0</v>
      </c>
      <c r="E560" s="1" t="str">
        <f>LEFT(B560, 3)</f>
        <v>RKS</v>
      </c>
      <c r="F560" s="53">
        <f>DATE(MID(B560, 4, 2)+2000, MID(B560, 6, 2), MID(B560, 8, 2))</f>
        <v>43053</v>
      </c>
      <c r="G560" s="1" t="str">
        <f>LOOKUP(E560, [3]Stations!B:B, [3]Stations!D:D)</f>
        <v>Kaanapali Shores</v>
      </c>
      <c r="H560" s="13">
        <f>IF(ISBLANK(E560), "", LOOKUP(E560, '[3]Sites Ref'!$A$1:$A$18, '[3]Sites Ref'!$C$1:$C$18))</f>
        <v>2</v>
      </c>
      <c r="I560" s="54">
        <f>MONTH(F560)</f>
        <v>11</v>
      </c>
      <c r="J560" s="55">
        <v>30</v>
      </c>
      <c r="K560" s="56">
        <v>83.637897870296655</v>
      </c>
      <c r="L560" s="56">
        <v>10.242080674542162</v>
      </c>
      <c r="M560" s="56">
        <v>5.5572714393393987</v>
      </c>
      <c r="N560" s="56">
        <v>173.5063876786808</v>
      </c>
      <c r="O560" s="56">
        <v>3.5891261497128277</v>
      </c>
      <c r="P560" s="56">
        <v>22.114185404019917</v>
      </c>
    </row>
    <row r="561" spans="1:17" x14ac:dyDescent="0.25">
      <c r="A561" t="str">
        <f>LEFT(B561,9)</f>
        <v>RKV171117</v>
      </c>
      <c r="B561" s="2" t="s">
        <v>654</v>
      </c>
      <c r="C561" s="1" t="s">
        <v>55</v>
      </c>
      <c r="D561" s="10">
        <f>IF(C561="no", 0, 1)</f>
        <v>0</v>
      </c>
      <c r="E561" s="1" t="str">
        <f>LEFT(B561, 3)</f>
        <v>RKV</v>
      </c>
      <c r="F561" s="53">
        <f>DATE(MID(B561, 4, 2)+2000, MID(B561, 6, 2), MID(B561, 8, 2))</f>
        <v>43056</v>
      </c>
      <c r="G561" s="1" t="str">
        <f>LOOKUP(E561, [3]Stations!B:B, [3]Stations!D:D)</f>
        <v>Kahana Village</v>
      </c>
      <c r="H561" s="13">
        <f>IF(ISBLANK(E561), "", LOOKUP(E561, '[3]Sites Ref'!$A$1:$A$18, '[3]Sites Ref'!$C$1:$C$18))</f>
        <v>2</v>
      </c>
      <c r="I561" s="54">
        <f>MONTH(F561)</f>
        <v>11</v>
      </c>
      <c r="J561" s="55">
        <v>30</v>
      </c>
      <c r="K561" s="56">
        <v>68.245921063885547</v>
      </c>
      <c r="L561" s="56">
        <v>9.1260884332402785</v>
      </c>
      <c r="M561" s="56">
        <v>5.1314423249399335</v>
      </c>
      <c r="N561" s="56">
        <v>109.14813422445037</v>
      </c>
      <c r="O561" s="56">
        <v>2.5561643798061766</v>
      </c>
      <c r="P561" s="56">
        <v>4.2188001782616249</v>
      </c>
    </row>
    <row r="562" spans="1:17" x14ac:dyDescent="0.25">
      <c r="A562" t="str">
        <f>LEFT(B562,9)</f>
        <v>RAB171114</v>
      </c>
      <c r="B562" s="2" t="s">
        <v>634</v>
      </c>
      <c r="C562" s="1" t="s">
        <v>55</v>
      </c>
      <c r="D562" s="10">
        <f>IF(C562="no", 0, 1)</f>
        <v>0</v>
      </c>
      <c r="E562" s="1" t="str">
        <f>LEFT(B562, 3)</f>
        <v>RAB</v>
      </c>
      <c r="F562" s="53">
        <f>DATE(MID(B562, 4, 2)+2000, MID(B562, 6, 2), MID(B562, 8, 2))</f>
        <v>43053</v>
      </c>
      <c r="G562" s="1" t="str">
        <f>LOOKUP(E562, [3]Stations!B:B, [3]Stations!D:D)</f>
        <v>Airport Beach</v>
      </c>
      <c r="H562" s="13">
        <f>IF(ISBLANK(E562), "", LOOKUP(E562, '[3]Sites Ref'!$A$1:$A$18, '[3]Sites Ref'!$C$1:$C$18))</f>
        <v>3</v>
      </c>
      <c r="I562" s="54">
        <f>MONTH(F562)</f>
        <v>11</v>
      </c>
      <c r="J562" s="55">
        <v>30</v>
      </c>
      <c r="K562" s="56">
        <v>83.316071254320221</v>
      </c>
      <c r="L562" s="56">
        <v>15.460985567689205</v>
      </c>
      <c r="M562" s="56">
        <v>7.7468659392483232</v>
      </c>
      <c r="N562" s="56">
        <v>429.82904574655686</v>
      </c>
      <c r="O562" s="56">
        <v>16.458268200074016</v>
      </c>
      <c r="P562" s="56">
        <v>8.9806266884579848</v>
      </c>
    </row>
    <row r="563" spans="1:17" x14ac:dyDescent="0.25">
      <c r="A563" t="str">
        <f>LEFT(B563,9)</f>
        <v>RCB171114</v>
      </c>
      <c r="B563" s="2" t="s">
        <v>635</v>
      </c>
      <c r="C563" s="1" t="s">
        <v>55</v>
      </c>
      <c r="D563" s="10">
        <f>IF(C563="no", 0, 1)</f>
        <v>0</v>
      </c>
      <c r="E563" s="1" t="str">
        <f>LEFT(B563, 3)</f>
        <v>RCB</v>
      </c>
      <c r="F563" s="53">
        <f>DATE(MID(B563, 4, 2)+2000, MID(B563, 6, 2), MID(B563, 8, 2))</f>
        <v>43053</v>
      </c>
      <c r="G563" s="1" t="str">
        <f>LOOKUP(E563, [3]Stations!B:B, [3]Stations!D:D)</f>
        <v>Canoe Beach</v>
      </c>
      <c r="H563" s="13">
        <f>IF(ISBLANK(E563), "", LOOKUP(E563, '[3]Sites Ref'!$A$1:$A$18, '[3]Sites Ref'!$C$1:$C$18))</f>
        <v>4</v>
      </c>
      <c r="I563" s="54">
        <f>MONTH(F563)</f>
        <v>11</v>
      </c>
      <c r="J563" s="55">
        <v>30</v>
      </c>
      <c r="K563" s="56">
        <v>135.88521117939297</v>
      </c>
      <c r="L563" s="56">
        <v>13.907349310190504</v>
      </c>
      <c r="M563" s="56">
        <v>7.945675746602018</v>
      </c>
      <c r="N563" s="56">
        <v>732.9307372417868</v>
      </c>
      <c r="O563" s="56">
        <v>81.557899743670589</v>
      </c>
      <c r="P563" s="56">
        <v>6.0269835730037586</v>
      </c>
    </row>
    <row r="564" spans="1:17" x14ac:dyDescent="0.25">
      <c r="A564" t="str">
        <f>LEFT(B564,9)</f>
        <v>RHL171117</v>
      </c>
      <c r="B564" s="2" t="s">
        <v>649</v>
      </c>
      <c r="C564" s="1" t="s">
        <v>55</v>
      </c>
      <c r="D564" s="10">
        <f>IF(C564="no", 0, 1)</f>
        <v>0</v>
      </c>
      <c r="E564" s="1" t="str">
        <f>LEFT(B564, 3)</f>
        <v>RHL</v>
      </c>
      <c r="F564" s="53">
        <f>DATE(MID(B564, 4, 2)+2000, MID(B564, 6, 2), MID(B564, 8, 2))</f>
        <v>43056</v>
      </c>
      <c r="G564" s="1" t="str">
        <f>LOOKUP(E564, [3]Stations!B:B, [3]Stations!D:D)</f>
        <v>Honolua</v>
      </c>
      <c r="H564" s="13">
        <f>IF(ISBLANK(E564), "", LOOKUP(E564, '[3]Sites Ref'!$A$1:$A$18, '[3]Sites Ref'!$C$1:$C$18))</f>
        <v>4</v>
      </c>
      <c r="I564" s="54">
        <f>MONTH(F564)</f>
        <v>11</v>
      </c>
      <c r="J564" s="55">
        <v>30</v>
      </c>
      <c r="K564" s="56">
        <v>78.841443497571035</v>
      </c>
      <c r="L564" s="56">
        <v>13.737762253914239</v>
      </c>
      <c r="M564" s="56">
        <v>7.0832710417299136</v>
      </c>
      <c r="N564" s="56">
        <v>394.16204580774456</v>
      </c>
      <c r="O564" s="56">
        <v>4.5670478253121871</v>
      </c>
      <c r="P564" s="56">
        <v>15.577403984130283</v>
      </c>
    </row>
    <row r="565" spans="1:17" x14ac:dyDescent="0.25">
      <c r="A565" t="str">
        <f>LEFT(B565,9)</f>
        <v>RFN171117</v>
      </c>
      <c r="B565" s="2" t="s">
        <v>650</v>
      </c>
      <c r="C565" s="1" t="s">
        <v>55</v>
      </c>
      <c r="D565" s="10">
        <f>IF(C565="no", 0, 1)</f>
        <v>0</v>
      </c>
      <c r="E565" s="1" t="str">
        <f>LEFT(B565, 3)</f>
        <v>RFN</v>
      </c>
      <c r="F565" s="53">
        <f>DATE(MID(B565, 4, 2)+2000, MID(B565, 6, 2), MID(B565, 8, 2))</f>
        <v>43056</v>
      </c>
      <c r="G565" s="1" t="str">
        <f>LOOKUP(E565, [3]Stations!B:B, [3]Stations!D:D)</f>
        <v>Fleming N</v>
      </c>
      <c r="H565" s="13">
        <f>IF(ISBLANK(E565), "", LOOKUP(E565, '[3]Sites Ref'!$A$1:$A$18, '[3]Sites Ref'!$C$1:$C$18))</f>
        <v>4</v>
      </c>
      <c r="I565" s="54">
        <f>MONTH(F565)</f>
        <v>11</v>
      </c>
      <c r="J565" s="55">
        <v>30</v>
      </c>
      <c r="K565" s="56">
        <v>66.51300851632017</v>
      </c>
      <c r="L565" s="56">
        <v>13.879996559178204</v>
      </c>
      <c r="M565" s="56">
        <v>5.585480939031477</v>
      </c>
      <c r="N565" s="56">
        <v>329.25285247803339</v>
      </c>
      <c r="O565" s="56">
        <v>7.751693281976066</v>
      </c>
      <c r="P565" s="56">
        <v>3.8819002604051263</v>
      </c>
    </row>
    <row r="566" spans="1:17" x14ac:dyDescent="0.25">
      <c r="A566" s="51" t="str">
        <f>LEFT(B566,9)</f>
        <v>RFS171117</v>
      </c>
      <c r="B566" s="29" t="s">
        <v>652</v>
      </c>
      <c r="C566" s="31" t="s">
        <v>55</v>
      </c>
      <c r="D566" s="11">
        <f>IF(C566="no", 0, 1)</f>
        <v>0</v>
      </c>
      <c r="E566" s="31" t="str">
        <f>LEFT(B566, 3)</f>
        <v>RFS</v>
      </c>
      <c r="F566" s="65">
        <f>DATE(MID(B566, 4, 2)+2000, MID(B566, 6, 2), MID(B566, 8, 2))</f>
        <v>43056</v>
      </c>
      <c r="G566" s="31" t="str">
        <f>LOOKUP(E566, [3]Stations!B:B, [3]Stations!D:D)</f>
        <v>Kapalua Bay</v>
      </c>
      <c r="H566" s="32">
        <f>IF(ISBLANK(E566), "", LOOKUP(E566, '[3]Sites Ref'!$A$1:$A$18, '[3]Sites Ref'!$C$1:$C$18))</f>
        <v>4</v>
      </c>
      <c r="I566" s="66">
        <f>MONTH(F566)</f>
        <v>11</v>
      </c>
      <c r="J566" s="67">
        <v>30</v>
      </c>
      <c r="K566" s="68">
        <v>121.18021041862386</v>
      </c>
      <c r="L566" s="68">
        <v>16.648094961623073</v>
      </c>
      <c r="M566" s="68">
        <v>12.126054939066174</v>
      </c>
      <c r="N566" s="68">
        <v>758.32482750240501</v>
      </c>
      <c r="O566" s="68">
        <v>66.442353844255891</v>
      </c>
      <c r="P566" s="68">
        <v>4.9802862939646673</v>
      </c>
      <c r="Q566" s="69"/>
    </row>
    <row r="567" spans="1:17" x14ac:dyDescent="0.25">
      <c r="A567" t="str">
        <f>LEFT(B567,9)</f>
        <v>RKO171117</v>
      </c>
      <c r="B567" s="2" t="s">
        <v>653</v>
      </c>
      <c r="C567" s="1" t="s">
        <v>55</v>
      </c>
      <c r="D567" s="10">
        <f>IF(C567="no", 0, 1)</f>
        <v>0</v>
      </c>
      <c r="E567" s="1" t="str">
        <f>LEFT(B567, 3)</f>
        <v>RKO</v>
      </c>
      <c r="F567" s="53">
        <f>DATE(MID(B567, 4, 2)+2000, MID(B567, 6, 2), MID(B567, 8, 2))</f>
        <v>43056</v>
      </c>
      <c r="G567" s="1" t="str">
        <f>LOOKUP(E567, [3]Stations!B:B, [3]Stations!D:D)</f>
        <v>Ka'opala</v>
      </c>
      <c r="H567" s="13">
        <f>IF(ISBLANK(E567), "", LOOKUP(E567, '[3]Sites Ref'!$A$1:$A$18, '[3]Sites Ref'!$C$1:$C$18))</f>
        <v>4</v>
      </c>
      <c r="I567" s="54">
        <f>MONTH(F567)</f>
        <v>11</v>
      </c>
      <c r="J567" s="55">
        <v>30</v>
      </c>
      <c r="K567" s="56">
        <v>114.57038684433874</v>
      </c>
      <c r="L567" s="56">
        <v>17.517912443814247</v>
      </c>
      <c r="M567" s="56">
        <v>13.525783447596909</v>
      </c>
      <c r="N567" s="56">
        <v>638.77935052117675</v>
      </c>
      <c r="O567" s="56">
        <v>66.1185132893781</v>
      </c>
      <c r="P567" s="56">
        <v>4.2280303129974186</v>
      </c>
    </row>
    <row r="568" spans="1:17" x14ac:dyDescent="0.25">
      <c r="A568" t="str">
        <f>LEFT(B568,9)</f>
        <v>RFS171117</v>
      </c>
      <c r="B568" s="2" t="s">
        <v>655</v>
      </c>
      <c r="C568" s="1" t="s">
        <v>98</v>
      </c>
      <c r="D568" s="10">
        <f>IF(C568="no", 0, 1)</f>
        <v>1</v>
      </c>
      <c r="E568" s="1" t="str">
        <f>LEFT(B568, 3)</f>
        <v>RFS</v>
      </c>
      <c r="F568" s="53">
        <f>DATE(MID(B568, 4, 2)+2000, MID(B568, 6, 2), MID(B568, 8, 2))</f>
        <v>43056</v>
      </c>
      <c r="G568" s="1" t="str">
        <f>LOOKUP(E568, [3]Stations!B:B, [3]Stations!D:D)</f>
        <v>Kapalua Bay</v>
      </c>
      <c r="H568" s="13">
        <f>IF(ISBLANK(E568), "", LOOKUP(E568, '[3]Sites Ref'!$A$1:$A$18, '[3]Sites Ref'!$C$1:$C$18))</f>
        <v>4</v>
      </c>
      <c r="I568" s="54">
        <f>MONTH(F568)</f>
        <v>11</v>
      </c>
      <c r="J568" s="55">
        <v>30</v>
      </c>
      <c r="K568" s="56">
        <v>120.37763589386213</v>
      </c>
      <c r="L568" s="56">
        <v>18.147025717097172</v>
      </c>
      <c r="M568" s="56">
        <v>12.687558313889443</v>
      </c>
      <c r="N568" s="56">
        <v>790.52514422473098</v>
      </c>
      <c r="O568" s="56">
        <v>66.653931806779696</v>
      </c>
      <c r="P568" s="56">
        <v>5.4777905562239875</v>
      </c>
    </row>
    <row r="569" spans="1:17" x14ac:dyDescent="0.25">
      <c r="A569" t="str">
        <f>LEFT(B569,9)</f>
        <v>RWA171114</v>
      </c>
      <c r="B569" s="2" t="s">
        <v>636</v>
      </c>
      <c r="C569" s="1" t="s">
        <v>55</v>
      </c>
      <c r="D569" s="10">
        <f>IF(C569="no", 0, 1)</f>
        <v>0</v>
      </c>
      <c r="E569" s="1" t="str">
        <f>LEFT(B569, 3)</f>
        <v>RWA</v>
      </c>
      <c r="F569" s="53">
        <f>DATE(MID(B569, 4, 2)+2000, MID(B569, 6, 2), MID(B569, 8, 2))</f>
        <v>43053</v>
      </c>
      <c r="G569" s="1" t="str">
        <f>LOOKUP(E569, [3]Stations!B:B, [3]Stations!D:D)</f>
        <v>Wahikuli</v>
      </c>
      <c r="H569" s="13">
        <f>IF(ISBLANK(E569), "", LOOKUP(E569, '[3]Sites Ref'!$A$1:$A$18, '[3]Sites Ref'!$C$1:$C$18))</f>
        <v>5</v>
      </c>
      <c r="I569" s="54">
        <f>MONTH(F569)</f>
        <v>11</v>
      </c>
      <c r="J569" s="55">
        <v>30</v>
      </c>
      <c r="K569" s="56">
        <v>75.010468972774703</v>
      </c>
      <c r="L569" s="56">
        <v>15.351574563640002</v>
      </c>
      <c r="M569" s="56">
        <v>6.0207132199949687</v>
      </c>
      <c r="N569" s="56">
        <v>403.40088371965169</v>
      </c>
      <c r="O569" s="56">
        <v>12.171540855071072</v>
      </c>
      <c r="P569" s="56">
        <v>4.3766354822437092</v>
      </c>
    </row>
    <row r="570" spans="1:17" x14ac:dyDescent="0.25">
      <c r="A570" t="str">
        <f>LEFT(B570,9)</f>
        <v>PFF171115</v>
      </c>
      <c r="B570" s="2" t="s">
        <v>637</v>
      </c>
      <c r="C570" s="1" t="s">
        <v>55</v>
      </c>
      <c r="D570" s="10">
        <f>IF(C570="no", 0, 1)</f>
        <v>0</v>
      </c>
      <c r="E570" s="1" t="str">
        <f>LEFT(B570, 3)</f>
        <v>PFF</v>
      </c>
      <c r="F570" s="53">
        <f>DATE(MID(B570, 4, 2)+2000, MID(B570, 6, 2), MID(B570, 8, 2))</f>
        <v>43054</v>
      </c>
      <c r="G570" s="1" t="str">
        <f>LOOKUP(E570, [3]Stations!B:B, [3]Stations!D:D)</f>
        <v>505 Front Street</v>
      </c>
      <c r="H570" s="13">
        <f>IF(ISBLANK(E570), "", LOOKUP(E570, '[3]Sites Ref'!$A$1:$A$18, '[3]Sites Ref'!$C$1:$C$18))</f>
        <v>6</v>
      </c>
      <c r="I570" s="54">
        <f>MONTH(F570)</f>
        <v>11</v>
      </c>
      <c r="J570" s="55">
        <v>30</v>
      </c>
      <c r="K570" s="56">
        <v>82.313457566085958</v>
      </c>
      <c r="L570" s="56">
        <v>12.556123410182833</v>
      </c>
      <c r="M570" s="56">
        <v>6.4183328347023574</v>
      </c>
      <c r="N570" s="56">
        <v>167.92070494111491</v>
      </c>
      <c r="O570" s="56">
        <v>7.296012501199403</v>
      </c>
      <c r="P570" s="56">
        <v>3.518232951814825</v>
      </c>
    </row>
    <row r="571" spans="1:17" x14ac:dyDescent="0.25">
      <c r="A571" t="str">
        <f>LEFT(B571,9)</f>
        <v>PLH171115</v>
      </c>
      <c r="B571" s="2" t="s">
        <v>638</v>
      </c>
      <c r="C571" s="1" t="s">
        <v>55</v>
      </c>
      <c r="D571" s="10">
        <f>IF(C571="no", 0, 1)</f>
        <v>0</v>
      </c>
      <c r="E571" s="1" t="str">
        <f>LEFT(B571, 3)</f>
        <v>PLH</v>
      </c>
      <c r="F571" s="53">
        <f>DATE(MID(B571, 4, 2)+2000, MID(B571, 6, 2), MID(B571, 8, 2))</f>
        <v>43054</v>
      </c>
      <c r="G571" s="1" t="str">
        <f>LOOKUP(E571, [3]Stations!B:B, [3]Stations!D:D)</f>
        <v>Lindsey Hale</v>
      </c>
      <c r="H571" s="13">
        <f>IF(ISBLANK(E571), "", LOOKUP(E571, '[3]Sites Ref'!$A$1:$A$18, '[3]Sites Ref'!$C$1:$C$18))</f>
        <v>7</v>
      </c>
      <c r="I571" s="54">
        <f>MONTH(F571)</f>
        <v>11</v>
      </c>
      <c r="J571" s="55">
        <v>30</v>
      </c>
      <c r="K571" s="56">
        <v>69.657006995474504</v>
      </c>
      <c r="L571" s="56">
        <v>14.80451954339398</v>
      </c>
      <c r="M571" s="56">
        <v>8.3526985278734305</v>
      </c>
      <c r="N571" s="56">
        <v>404.31629151275808</v>
      </c>
      <c r="O571" s="56">
        <v>5.6550496895261331</v>
      </c>
      <c r="P571" s="56">
        <v>7.50565115767803</v>
      </c>
    </row>
    <row r="572" spans="1:17" x14ac:dyDescent="0.25">
      <c r="A572" t="str">
        <f>LEFT(B572,9)</f>
        <v>PLT171115</v>
      </c>
      <c r="B572" s="2" t="s">
        <v>639</v>
      </c>
      <c r="C572" s="1" t="s">
        <v>55</v>
      </c>
      <c r="D572" s="10">
        <f>IF(C572="no", 0, 1)</f>
        <v>0</v>
      </c>
      <c r="E572" s="1" t="str">
        <f>LEFT(B572, 3)</f>
        <v>PLT</v>
      </c>
      <c r="F572" s="53">
        <f>DATE(MID(B572, 4, 2)+2000, MID(B572, 6, 2), MID(B572, 8, 2))</f>
        <v>43054</v>
      </c>
      <c r="G572" s="1" t="str">
        <f>LOOKUP(E572, [3]Stations!B:B, [3]Stations!D:D)</f>
        <v>Lahaina Town</v>
      </c>
      <c r="H572" s="13">
        <f>IF(ISBLANK(E572), "", LOOKUP(E572, '[3]Sites Ref'!$A$1:$A$18, '[3]Sites Ref'!$C$1:$C$18))</f>
        <v>8</v>
      </c>
      <c r="I572" s="54">
        <f>MONTH(F572)</f>
        <v>11</v>
      </c>
      <c r="J572" s="55">
        <v>30</v>
      </c>
      <c r="K572" s="56">
        <v>106.60517809892214</v>
      </c>
      <c r="L572" s="56">
        <v>15.242163559590796</v>
      </c>
      <c r="M572" s="56">
        <v>9.0082335683369621</v>
      </c>
      <c r="N572" s="56">
        <v>668.97085569751926</v>
      </c>
      <c r="O572" s="56">
        <v>48.192082573711836</v>
      </c>
      <c r="P572" s="56">
        <v>5.1824262446785649</v>
      </c>
    </row>
    <row r="573" spans="1:17" x14ac:dyDescent="0.25">
      <c r="A573" t="str">
        <f>LEFT(B573,9)</f>
        <v>PPU171115</v>
      </c>
      <c r="B573" s="2" t="s">
        <v>640</v>
      </c>
      <c r="C573" s="1" t="s">
        <v>55</v>
      </c>
      <c r="D573" s="10">
        <f>IF(C573="no", 0, 1)</f>
        <v>0</v>
      </c>
      <c r="E573" s="1" t="str">
        <f>LEFT(B573, 3)</f>
        <v>PPU</v>
      </c>
      <c r="F573" s="53">
        <f>DATE(MID(B573, 4, 2)+2000, MID(B573, 6, 2), MID(B573, 8, 2))</f>
        <v>43054</v>
      </c>
      <c r="G573" s="1" t="str">
        <f>LOOKUP(E573, [3]Stations!B:B, [3]Stations!D:D)</f>
        <v>Puamana</v>
      </c>
      <c r="H573" s="13">
        <f>IF(ISBLANK(E573), "", LOOKUP(E573, '[3]Sites Ref'!$A$1:$A$18, '[3]Sites Ref'!$C$1:$C$18))</f>
        <v>9</v>
      </c>
      <c r="I573" s="54">
        <f>MONTH(F573)</f>
        <v>11</v>
      </c>
      <c r="J573" s="55">
        <v>30</v>
      </c>
      <c r="K573" s="56">
        <v>74.564862889115034</v>
      </c>
      <c r="L573" s="56">
        <v>11.527659972120311</v>
      </c>
      <c r="M573" s="56">
        <v>3.3609603918847419</v>
      </c>
      <c r="N573" s="56">
        <v>163.9708898338225</v>
      </c>
      <c r="O573" s="56">
        <v>1.3619223335572217</v>
      </c>
      <c r="P573" s="56">
        <v>4.7910685318808799</v>
      </c>
    </row>
    <row r="574" spans="1:17" x14ac:dyDescent="0.25">
      <c r="A574" t="str">
        <f>LEFT(B574,9)</f>
        <v>OSF171115</v>
      </c>
      <c r="B574" s="2" t="s">
        <v>642</v>
      </c>
      <c r="C574" s="1" t="s">
        <v>55</v>
      </c>
      <c r="D574" s="10">
        <f>IF(C574="no", 0, 1)</f>
        <v>0</v>
      </c>
      <c r="E574" s="1" t="str">
        <f>LEFT(B574, 3)</f>
        <v>OSF</v>
      </c>
      <c r="F574" s="53">
        <f>DATE(MID(B574, 4, 2)+2000, MID(B574, 6, 2), MID(B574, 8, 2))</f>
        <v>43054</v>
      </c>
      <c r="G574" s="1" t="str">
        <f>LOOKUP(E574, [3]Stations!B:B, [3]Stations!D:D)</f>
        <v>Olowalu shore front</v>
      </c>
      <c r="H574" s="13">
        <f>IF(ISBLANK(E574), "", LOOKUP(E574, '[3]Sites Ref'!$A$1:$A$18, '[3]Sites Ref'!$C$1:$C$18))</f>
        <v>10</v>
      </c>
      <c r="I574" s="54">
        <f>MONTH(F574)</f>
        <v>11</v>
      </c>
      <c r="J574" s="55">
        <v>30</v>
      </c>
      <c r="K574" s="56">
        <v>100.75659825088898</v>
      </c>
      <c r="L574" s="56">
        <v>18.584669733293985</v>
      </c>
      <c r="M574" s="56">
        <v>8.0114979125501993</v>
      </c>
      <c r="N574" s="56">
        <v>158.0631191690525</v>
      </c>
      <c r="O574" s="56">
        <v>5.2928090688525495</v>
      </c>
      <c r="P574" s="56">
        <v>8.1757589394967081</v>
      </c>
    </row>
    <row r="575" spans="1:17" x14ac:dyDescent="0.25">
      <c r="A575" t="str">
        <f>LEFT(B575,9)</f>
        <v>OLP171115</v>
      </c>
      <c r="B575" s="2" t="s">
        <v>641</v>
      </c>
      <c r="C575" s="1" t="s">
        <v>55</v>
      </c>
      <c r="D575" s="10">
        <f>IF(C575="no", 0, 1)</f>
        <v>0</v>
      </c>
      <c r="E575" s="1" t="str">
        <f>LEFT(B575, 3)</f>
        <v>OLP</v>
      </c>
      <c r="F575" s="53">
        <f>DATE(MID(B575, 4, 2)+2000, MID(B575, 6, 2), MID(B575, 8, 2))</f>
        <v>43054</v>
      </c>
      <c r="G575" s="1" t="str">
        <f>LOOKUP(E575, [3]Stations!B:B, [3]Stations!D:D)</f>
        <v>Launiupoko</v>
      </c>
      <c r="H575" s="13">
        <f>IF(ISBLANK(E575), "", LOOKUP(E575, '[3]Sites Ref'!$A$1:$A$18, '[3]Sites Ref'!$C$1:$C$18))</f>
        <v>11</v>
      </c>
      <c r="I575" s="54">
        <f>MONTH(F575)</f>
        <v>11</v>
      </c>
      <c r="J575" s="55">
        <v>30</v>
      </c>
      <c r="K575" s="56">
        <v>66.735811558150004</v>
      </c>
      <c r="L575" s="56">
        <v>10.958722751064451</v>
      </c>
      <c r="M575" s="56">
        <v>2.8048302550980582</v>
      </c>
      <c r="N575" s="56">
        <v>116.28492461144656</v>
      </c>
      <c r="O575" s="56">
        <v>1.8342431428453936</v>
      </c>
      <c r="P575" s="56">
        <v>4.5077033954919905</v>
      </c>
    </row>
    <row r="576" spans="1:17" x14ac:dyDescent="0.25">
      <c r="A576" t="str">
        <f>LEFT(B576,9)</f>
        <v>OPM171116</v>
      </c>
      <c r="B576" s="2" t="s">
        <v>643</v>
      </c>
      <c r="C576" s="1" t="s">
        <v>55</v>
      </c>
      <c r="D576" s="10">
        <f>IF(C576="no", 0, 1)</f>
        <v>0</v>
      </c>
      <c r="E576" s="1" t="str">
        <f>LEFT(B576, 3)</f>
        <v>OPM</v>
      </c>
      <c r="F576" s="53">
        <f>DATE(MID(B576, 4, 2)+2000, MID(B576, 6, 2), MID(B576, 8, 2))</f>
        <v>43055</v>
      </c>
      <c r="G576" s="1" t="str">
        <f>LOOKUP(E576, [3]Stations!B:B, [3]Stations!D:D)</f>
        <v>Peter Martin Hale</v>
      </c>
      <c r="H576" s="13">
        <f>IF(ISBLANK(E576), "", LOOKUP(E576, '[3]Sites Ref'!$A$1:$A$18, '[3]Sites Ref'!$C$1:$C$18))</f>
        <v>12</v>
      </c>
      <c r="I576" s="54">
        <f>MONTH(F576)</f>
        <v>11</v>
      </c>
      <c r="J576" s="55">
        <v>30</v>
      </c>
      <c r="K576" s="56">
        <v>69.527038554407099</v>
      </c>
      <c r="L576" s="56">
        <v>13.157883932453455</v>
      </c>
      <c r="M576" s="56">
        <v>5.1556218961045728</v>
      </c>
      <c r="N576" s="56">
        <v>163.31823798132999</v>
      </c>
      <c r="O576" s="56">
        <v>3.3382457198470248</v>
      </c>
      <c r="P576" s="56">
        <v>3.9345120283991548</v>
      </c>
    </row>
    <row r="577" spans="1:16" x14ac:dyDescent="0.25">
      <c r="A577" t="str">
        <f>LEFT(B577,9)</f>
        <v>OCO171116</v>
      </c>
      <c r="B577" s="2" t="s">
        <v>644</v>
      </c>
      <c r="C577" s="1" t="s">
        <v>55</v>
      </c>
      <c r="D577" s="10">
        <f>IF(C577="no", 0, 1)</f>
        <v>0</v>
      </c>
      <c r="E577" s="1" t="str">
        <f>LEFT(B577, 3)</f>
        <v>OCO</v>
      </c>
      <c r="F577" s="53">
        <f>DATE(MID(B577, 4, 2)+2000, MID(B577, 6, 2), MID(B577, 8, 2))</f>
        <v>43055</v>
      </c>
      <c r="G577" s="1" t="str">
        <f>LOOKUP(E577, [3]Stations!B:B, [3]Stations!D:D)</f>
        <v>Camp Olowalu</v>
      </c>
      <c r="H577" s="13">
        <f>IF(ISBLANK(E577), "", LOOKUP(E577, '[3]Sites Ref'!$A$1:$A$18, '[3]Sites Ref'!$C$1:$C$18))</f>
        <v>13</v>
      </c>
      <c r="I577" s="54">
        <f>MONTH(F577)</f>
        <v>11</v>
      </c>
      <c r="J577" s="55">
        <v>30</v>
      </c>
      <c r="K577" s="56">
        <v>66.055024485892176</v>
      </c>
      <c r="L577" s="56">
        <v>8.2890942522638653</v>
      </c>
      <c r="M577" s="56">
        <v>4.0205253608757134</v>
      </c>
      <c r="N577" s="56">
        <v>238.64443295666857</v>
      </c>
      <c r="O577" s="56">
        <v>3.7696064589530245</v>
      </c>
      <c r="P577" s="56">
        <v>5.0587424392189195</v>
      </c>
    </row>
    <row r="578" spans="1:16" x14ac:dyDescent="0.25">
      <c r="A578" t="str">
        <f>LEFT(B578,9)</f>
        <v>OMM171116</v>
      </c>
      <c r="B578" s="2" t="s">
        <v>645</v>
      </c>
      <c r="C578" s="1" t="s">
        <v>55</v>
      </c>
      <c r="D578" s="10">
        <f>IF(C578="no", 0, 1)</f>
        <v>0</v>
      </c>
      <c r="E578" s="1" t="str">
        <f>LEFT(B578, 3)</f>
        <v>OMM</v>
      </c>
      <c r="F578" s="53">
        <f>DATE(MID(B578, 4, 2)+2000, MID(B578, 6, 2), MID(B578, 8, 2))</f>
        <v>43055</v>
      </c>
      <c r="G578" s="1" t="str">
        <f>LOOKUP(E578, [3]Stations!B:B, [3]Stations!D:D)</f>
        <v>Mile Marker 14</v>
      </c>
      <c r="H578" s="13">
        <f>IF(ISBLANK(E578), "", LOOKUP(E578, '[3]Sites Ref'!$A$1:$A$18, '[3]Sites Ref'!$C$1:$C$18))</f>
        <v>14</v>
      </c>
      <c r="I578" s="54">
        <f>MONTH(F578)</f>
        <v>11</v>
      </c>
      <c r="J578" s="55">
        <v>30</v>
      </c>
      <c r="K578" s="56">
        <v>88.46529710994308</v>
      </c>
      <c r="L578" s="56">
        <v>16.095569391174589</v>
      </c>
      <c r="M578" s="56">
        <v>5.8044403890223704</v>
      </c>
      <c r="N578" s="56">
        <v>271.71777748167938</v>
      </c>
      <c r="O578" s="56">
        <v>4.995848560031801</v>
      </c>
      <c r="P578" s="56">
        <v>8.5034287226174108</v>
      </c>
    </row>
    <row r="579" spans="1:16" x14ac:dyDescent="0.25">
      <c r="A579" t="str">
        <f>LEFT(B579,9)</f>
        <v>OUB171116</v>
      </c>
      <c r="B579" s="2" t="s">
        <v>646</v>
      </c>
      <c r="C579" s="1" t="s">
        <v>55</v>
      </c>
      <c r="D579" s="10">
        <f>IF(C579="no", 0, 1)</f>
        <v>0</v>
      </c>
      <c r="E579" s="1" t="str">
        <f>LEFT(B579, 3)</f>
        <v>OUB</v>
      </c>
      <c r="F579" s="53">
        <f>DATE(MID(B579, 4, 2)+2000, MID(B579, 6, 2), MID(B579, 8, 2))</f>
        <v>43055</v>
      </c>
      <c r="G579" s="1" t="str">
        <f>LOOKUP(E579, [3]Stations!B:B, [3]Stations!D:D)</f>
        <v>Ukumehame Beach</v>
      </c>
      <c r="H579" s="13">
        <f>IF(ISBLANK(E579), "", LOOKUP(E579, '[3]Sites Ref'!$A$1:$A$18, '[3]Sites Ref'!$C$1:$C$18))</f>
        <v>15</v>
      </c>
      <c r="I579" s="54">
        <f>MONTH(F579)</f>
        <v>11</v>
      </c>
      <c r="J579" s="55">
        <v>30</v>
      </c>
      <c r="K579" s="56">
        <v>64.829607755828079</v>
      </c>
      <c r="L579" s="56">
        <v>8.7322088186631426</v>
      </c>
      <c r="M579" s="56">
        <v>3.3327508921926636</v>
      </c>
      <c r="N579" s="56">
        <v>167.70880498900695</v>
      </c>
      <c r="O579" s="56">
        <v>1.5155225967403672</v>
      </c>
      <c r="P579" s="56">
        <v>5.5414784859009698</v>
      </c>
    </row>
    <row r="580" spans="1:16" x14ac:dyDescent="0.25">
      <c r="A580" t="str">
        <f>LEFT(B580,9)</f>
        <v>OPB171116</v>
      </c>
      <c r="B580" s="2" t="s">
        <v>647</v>
      </c>
      <c r="C580" s="1" t="s">
        <v>55</v>
      </c>
      <c r="D580" s="10">
        <f>IF(C580="no", 0, 1)</f>
        <v>0</v>
      </c>
      <c r="E580" s="1" t="str">
        <f>LEFT(B580, 3)</f>
        <v>OPB</v>
      </c>
      <c r="F580" s="53">
        <f>DATE(MID(B580, 4, 2)+2000, MID(B580, 6, 2), MID(B580, 8, 2))</f>
        <v>43055</v>
      </c>
      <c r="G580" s="1" t="str">
        <f>LOOKUP(E580, [3]Stations!B:B, [3]Stations!D:D)</f>
        <v>Papalaua</v>
      </c>
      <c r="H580" s="13">
        <f>IF(ISBLANK(E580), "", LOOKUP(E580, '[3]Sites Ref'!$A$1:$A$18, '[3]Sites Ref'!$C$1:$C$18))</f>
        <v>16</v>
      </c>
      <c r="I580" s="54">
        <f>MONTH(F580)</f>
        <v>11</v>
      </c>
      <c r="J580" s="55">
        <v>30</v>
      </c>
      <c r="K580" s="56">
        <v>68.060251862360687</v>
      </c>
      <c r="L580" s="56">
        <v>8.4313285575278307</v>
      </c>
      <c r="M580" s="56">
        <v>3.8082824584305532</v>
      </c>
      <c r="N580" s="56">
        <v>201.46022936076326</v>
      </c>
      <c r="O580" s="56">
        <v>2.8569648952065028</v>
      </c>
      <c r="P580" s="56">
        <v>4.2843341348857651</v>
      </c>
    </row>
    <row r="581" spans="1:16" x14ac:dyDescent="0.25">
      <c r="A581" t="str">
        <f>LEFT(B581,9)</f>
        <v>OPP171116</v>
      </c>
      <c r="B581" s="2" t="s">
        <v>648</v>
      </c>
      <c r="C581" s="1" t="s">
        <v>55</v>
      </c>
      <c r="D581" s="10">
        <f>IF(C581="no", 0, 1)</f>
        <v>0</v>
      </c>
      <c r="E581" s="1" t="str">
        <f>LEFT(B581, 3)</f>
        <v>OPP</v>
      </c>
      <c r="F581" s="53">
        <f>DATE(MID(B581, 4, 2)+2000, MID(B581, 6, 2), MID(B581, 8, 2))</f>
        <v>43055</v>
      </c>
      <c r="G581" s="1" t="str">
        <f>LOOKUP(E581, [3]Stations!B:B, [3]Stations!D:D)</f>
        <v>Papalaua Pali</v>
      </c>
      <c r="H581" s="13">
        <f>IF(ISBLANK(E581), "", LOOKUP(E581, '[3]Sites Ref'!$A$1:$A$18, '[3]Sites Ref'!$C$1:$C$18))</f>
        <v>17</v>
      </c>
      <c r="I581" s="54">
        <f>MONTH(F581)</f>
        <v>11</v>
      </c>
      <c r="J581" s="55">
        <v>30</v>
      </c>
      <c r="K581" s="56">
        <v>73.9026427370097</v>
      </c>
      <c r="L581" s="56">
        <v>8.239859300441724</v>
      </c>
      <c r="M581" s="56">
        <v>4.0608246461501105</v>
      </c>
      <c r="N581" s="56">
        <v>410.79195404917743</v>
      </c>
      <c r="O581" s="56">
        <v>4.6617679876084601</v>
      </c>
      <c r="P581" s="56">
        <v>4.3018713908837745</v>
      </c>
    </row>
    <row r="582" spans="1:16" x14ac:dyDescent="0.25">
      <c r="A582" t="str">
        <f>LEFT(B582,9)</f>
        <v>RNS171114</v>
      </c>
      <c r="B582" s="2" t="s">
        <v>631</v>
      </c>
      <c r="C582" s="1" t="s">
        <v>55</v>
      </c>
      <c r="D582" s="10">
        <f>IF(C582="no", 0, 1)</f>
        <v>0</v>
      </c>
      <c r="E582" s="1" t="str">
        <f>LEFT(B582, 3)</f>
        <v>RNS</v>
      </c>
      <c r="F582" s="53">
        <f>DATE(MID(B582, 4, 2)+2000, MID(B582, 6, 2), MID(B582, 8, 2))</f>
        <v>43053</v>
      </c>
      <c r="G582" s="1" t="str">
        <f>LOOKUP(E582, [3]Stations!B:B, [3]Stations!D:D)</f>
        <v>Napili (south end)</v>
      </c>
      <c r="H582" s="13">
        <f>IF(ISBLANK(E582), "", LOOKUP(E582, '[3]Sites Ref'!$A$1:$A$18, '[3]Sites Ref'!$C$1:$C$18))</f>
        <v>18</v>
      </c>
      <c r="I582" s="54">
        <f>MONTH(F582)</f>
        <v>11</v>
      </c>
      <c r="J582" s="55">
        <v>30</v>
      </c>
      <c r="K582" s="56">
        <v>77.523192166744508</v>
      </c>
      <c r="L582" s="56">
        <v>12.091126642973714</v>
      </c>
      <c r="M582" s="56">
        <v>8.8712159984040113</v>
      </c>
      <c r="N582" s="56">
        <v>281.7703112096811</v>
      </c>
      <c r="O582" s="56">
        <v>14.033944046166708</v>
      </c>
      <c r="P582" s="56">
        <v>5.8063833528182709</v>
      </c>
    </row>
    <row r="583" spans="1:16" x14ac:dyDescent="0.25">
      <c r="A583" t="str">
        <f>LEFT(B583,9)</f>
        <v>RON171117</v>
      </c>
      <c r="B583" s="2" t="s">
        <v>651</v>
      </c>
      <c r="C583" s="1" t="s">
        <v>55</v>
      </c>
      <c r="D583" s="10">
        <f>IF(C583="no", 0, 1)</f>
        <v>0</v>
      </c>
      <c r="E583" s="1" t="str">
        <f>LEFT(B583, 3)</f>
        <v>RON</v>
      </c>
      <c r="F583" s="53">
        <f>DATE(MID(B583, 4, 2)+2000, MID(B583, 6, 2), MID(B583, 8, 2))</f>
        <v>43056</v>
      </c>
      <c r="G583" s="1" t="str">
        <f>LOOKUP(E583, [3]Stations!B:B, [3]Stations!D:D)</f>
        <v>Oneloa</v>
      </c>
      <c r="H583" s="13">
        <f>IF(ISBLANK(E583), "", LOOKUP(E583, '[3]Sites Ref'!$A$1:$A$18, '[3]Sites Ref'!$C$1:$C$18))</f>
        <v>18</v>
      </c>
      <c r="I583" s="54">
        <f>MONTH(F583)</f>
        <v>11</v>
      </c>
      <c r="J583" s="55">
        <v>30</v>
      </c>
      <c r="K583" s="56">
        <v>64.872930569517223</v>
      </c>
      <c r="L583" s="56">
        <v>14.695108539344776</v>
      </c>
      <c r="M583" s="56">
        <v>4.1078404789702407</v>
      </c>
      <c r="N583" s="56">
        <v>71.938502634292135</v>
      </c>
      <c r="O583" s="56">
        <v>2.5523243732265977</v>
      </c>
      <c r="P583" s="56">
        <v>3.4222395505625625</v>
      </c>
    </row>
  </sheetData>
  <sortState ref="A2:Q583">
    <sortCondition ref="J2:J583"/>
    <sortCondition ref="H2:H583"/>
  </sortState>
  <conditionalFormatting sqref="K1:K1048576">
    <cfRule type="containsBlanks" dxfId="5" priority="1">
      <formula>LEN(TRIM(K1))=0</formula>
    </cfRule>
    <cfRule type="cellIs" dxfId="4" priority="6" operator="greaterThan">
      <formula>250</formula>
    </cfRule>
  </conditionalFormatting>
  <conditionalFormatting sqref="O1:O1048576">
    <cfRule type="cellIs" dxfId="3" priority="5" operator="greaterThan">
      <formula>14</formula>
    </cfRule>
  </conditionalFormatting>
  <conditionalFormatting sqref="L1:L1048576">
    <cfRule type="cellIs" dxfId="2" priority="4" operator="greaterThan">
      <formula>60</formula>
    </cfRule>
  </conditionalFormatting>
  <conditionalFormatting sqref="P1:P1048576">
    <cfRule type="containsText" dxfId="1" priority="2" operator="containsText" text="&lt;1.5">
      <formula>NOT(ISERROR(SEARCH("&lt;1.5",P1)))</formula>
    </cfRule>
    <cfRule type="cellIs" dxfId="0" priority="3" operator="greaterThan">
      <formula>8.5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NUTRIENT</vt:lpstr>
    </vt:vector>
  </TitlesOfParts>
  <Company>The Nature Conservancy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falinski</dc:creator>
  <cp:lastModifiedBy>falinski</cp:lastModifiedBy>
  <dcterms:created xsi:type="dcterms:W3CDTF">2018-02-06T01:07:23Z</dcterms:created>
  <dcterms:modified xsi:type="dcterms:W3CDTF">2018-02-06T05:54:42Z</dcterms:modified>
</cp:coreProperties>
</file>