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ja\Documents\Data Analysis Course\Module 1 - Excel\Analysis Project\"/>
    </mc:Choice>
  </mc:AlternateContent>
  <xr:revisionPtr revIDLastSave="0" documentId="13_ncr:1_{EE2EA1D5-6824-41B5-BE9E-732604F8952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US Kickstarter stats" sheetId="8" r:id="rId8"/>
  </sheets>
  <definedNames>
    <definedName name="_xlnm._FilterDatabase" localSheetId="0" hidden="1">Kickstarter!$A$1:$U$4115</definedName>
  </definedNames>
  <calcPr calcId="191029"/>
  <pivotCaches>
    <pivotCache cacheId="28" r:id="rId9"/>
    <pivotCache cacheId="29" r:id="rId10"/>
    <pivotCache cacheId="3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D4" i="11"/>
  <c r="D5" i="11"/>
  <c r="D6" i="11"/>
  <c r="D7" i="11"/>
  <c r="D8" i="11"/>
  <c r="D9" i="11"/>
  <c r="D10" i="11"/>
  <c r="D11" i="11"/>
  <c r="D12" i="11"/>
  <c r="D3" i="11"/>
  <c r="C3" i="11"/>
  <c r="D2" i="11"/>
  <c r="C2" i="11"/>
  <c r="B13" i="11"/>
  <c r="E13" i="11" s="1"/>
  <c r="C4" i="11"/>
  <c r="C5" i="11"/>
  <c r="C6" i="11"/>
  <c r="C7" i="11"/>
  <c r="C8" i="11"/>
  <c r="C9" i="11"/>
  <c r="C10" i="11"/>
  <c r="C11" i="11"/>
  <c r="C12" i="11"/>
  <c r="B3" i="11"/>
  <c r="B2" i="11"/>
  <c r="B4" i="11"/>
  <c r="B5" i="11"/>
  <c r="E5" i="11" s="1"/>
  <c r="B6" i="11"/>
  <c r="B7" i="11"/>
  <c r="B8" i="11"/>
  <c r="E8" i="11" s="1"/>
  <c r="B9" i="11"/>
  <c r="B10" i="11"/>
  <c r="B11" i="11"/>
  <c r="B12" i="11"/>
  <c r="C13" i="8"/>
  <c r="C12" i="8"/>
  <c r="C11" i="8"/>
  <c r="B13" i="8"/>
  <c r="B12" i="8"/>
  <c r="B14" i="8" s="1"/>
  <c r="B11" i="8"/>
  <c r="C6" i="8"/>
  <c r="C5" i="8"/>
  <c r="C4" i="8"/>
  <c r="C2" i="8"/>
  <c r="B6" i="8"/>
  <c r="B5" i="8"/>
  <c r="B4" i="8"/>
  <c r="C10" i="8"/>
  <c r="B10" i="8"/>
  <c r="B9" i="8"/>
  <c r="C9" i="8"/>
  <c r="C3" i="8"/>
  <c r="B3" i="8"/>
  <c r="B2" i="8"/>
  <c r="B7" i="8" l="1"/>
  <c r="E4" i="11"/>
  <c r="H4" i="11" s="1"/>
  <c r="G13" i="11"/>
  <c r="E9" i="11"/>
  <c r="E12" i="11"/>
  <c r="G12" i="11" s="1"/>
  <c r="H8" i="11"/>
  <c r="E7" i="11"/>
  <c r="G7" i="11" s="1"/>
  <c r="G9" i="11"/>
  <c r="G8" i="11"/>
  <c r="H5" i="11"/>
  <c r="G5" i="11"/>
  <c r="G4" i="11"/>
  <c r="H13" i="11"/>
  <c r="H9" i="11"/>
  <c r="F8" i="11"/>
  <c r="F13" i="11"/>
  <c r="F5" i="11"/>
  <c r="E2" i="11"/>
  <c r="H2" i="11" s="1"/>
  <c r="E3" i="11"/>
  <c r="F3" i="11" s="1"/>
  <c r="E11" i="11"/>
  <c r="G11" i="11" s="1"/>
  <c r="E10" i="11"/>
  <c r="H10" i="11" s="1"/>
  <c r="F4" i="11"/>
  <c r="F9" i="11"/>
  <c r="E6" i="11"/>
  <c r="H6" i="11" s="1"/>
  <c r="D14" i="11"/>
  <c r="C14" i="11"/>
  <c r="B14" i="11"/>
  <c r="C14" i="8"/>
  <c r="C7" i="8"/>
  <c r="F6" i="11" l="1"/>
  <c r="F7" i="11"/>
  <c r="F12" i="11"/>
  <c r="H12" i="11"/>
  <c r="H7" i="11"/>
  <c r="H11" i="11"/>
  <c r="G6" i="11"/>
  <c r="E14" i="11"/>
  <c r="G3" i="11"/>
  <c r="F10" i="11"/>
  <c r="H3" i="11"/>
  <c r="F2" i="11"/>
  <c r="G2" i="11"/>
  <c r="F11" i="11"/>
  <c r="G10" i="11"/>
  <c r="C3" i="5"/>
  <c r="D3" i="5"/>
  <c r="C4" i="5"/>
  <c r="D4" i="5"/>
  <c r="C5" i="5"/>
  <c r="D5" i="5"/>
  <c r="C6" i="5"/>
  <c r="D6" i="5"/>
  <c r="D2" i="5"/>
  <c r="C2" i="5"/>
  <c r="B2" i="5"/>
  <c r="F2" i="5" s="1"/>
  <c r="B3" i="5"/>
  <c r="F3" i="5" s="1"/>
  <c r="B4" i="5"/>
  <c r="F4" i="5" s="1"/>
  <c r="B5" i="5"/>
  <c r="F5" i="5" s="1"/>
  <c r="B6" i="5"/>
  <c r="F6" i="5" s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52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<sst xmlns="http://schemas.openxmlformats.org/spreadsheetml/2006/main" count="33052" uniqueCount="8421">
  <si>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</si>
  <si>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</si>
  <si>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</si>
  <si>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</si>
  <si>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</si>
  <si>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</si>
  <si>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</si>
  <si>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</si>
  <si>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</si>
  <si>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</si>
  <si>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</si>
  <si>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</si>
  <si>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</si>
  <si>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</si>
  <si>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</si>
  <si>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</si>
  <si>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</si>
  <si>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</si>
  <si>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</si>
  <si>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</si>
  <si>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</si>
  <si>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</si>
  <si>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</si>
  <si>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</si>
  <si>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</si>
  <si>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</si>
  <si>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</si>
  <si>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</si>
  <si>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</si>
  <si>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</si>
  <si>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</si>
  <si>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</si>
  <si>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</si>
  <si>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</si>
  <si>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</si>
  <si>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</si>
  <si>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</si>
  <si>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</si>
  <si>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</si>
  <si>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</si>
  <si>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</si>
  <si>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</si>
  <si>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</si>
  <si>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</si>
  <si>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</si>
  <si>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</si>
  <si>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</si>
  <si>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</si>
  <si>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</si>
  <si>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</si>
  <si>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</si>
  <si>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</si>
  <si>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</si>
  <si>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</si>
  <si>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</si>
  <si>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</si>
  <si>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</si>
  <si>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</si>
  <si>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</si>
  <si>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</si>
  <si>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</si>
  <si>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</si>
  <si>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</si>
  <si>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</si>
  <si>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</si>
  <si>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</si>
  <si>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</si>
  <si>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</si>
  <si>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</si>
  <si>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</si>
  <si>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</si>
  <si>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</si>
  <si>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</si>
  <si>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</si>
  <si>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</si>
  <si>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</si>
  <si>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</si>
  <si>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</si>
  <si>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</si>
  <si>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</si>
  <si>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</si>
  <si>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</si>
  <si>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</si>
  <si>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</si>
  <si>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</si>
  <si>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</si>
  <si>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</si>
  <si>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</si>
  <si>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</si>
  <si>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</si>
  <si>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</si>
  <si>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</si>
  <si>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</si>
  <si>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</si>
  <si>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</si>
  <si>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</si>
  <si>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</si>
  <si>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</si>
  <si>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</si>
  <si>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</si>
  <si>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</si>
  <si>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</si>
  <si>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</si>
  <si>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</si>
  <si>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</si>
  <si>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</si>
  <si>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</si>
  <si>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</si>
  <si>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</si>
  <si>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</si>
  <si>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</si>
  <si>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</si>
  <si>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</si>
  <si>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</si>
  <si>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</si>
  <si>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</si>
  <si>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</si>
  <si>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</si>
  <si>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</si>
  <si>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</si>
  <si>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</si>
  <si>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</si>
  <si>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</si>
  <si>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</si>
  <si>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</si>
  <si>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</si>
  <si>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</si>
  <si>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</si>
  <si>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</si>
  <si>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</si>
  <si>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</si>
  <si>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</si>
  <si>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</si>
  <si>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</si>
  <si>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</si>
  <si>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</si>
  <si>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</si>
  <si>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</si>
  <si>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</si>
  <si>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</si>
  <si>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</si>
  <si>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</si>
  <si>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</si>
  <si>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</si>
  <si>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</si>
  <si>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</si>
  <si>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</si>
  <si>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</si>
  <si>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</si>
  <si>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</si>
  <si>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</si>
  <si>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</si>
  <si>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</si>
  <si>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</si>
  <si>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</si>
  <si>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</si>
  <si>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</si>
  <si>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</si>
  <si>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</si>
  <si>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</si>
  <si>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</si>
  <si>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</si>
  <si>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</si>
  <si>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</si>
  <si>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</si>
  <si>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</si>
  <si>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</si>
  <si>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</si>
  <si>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</si>
  <si>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</si>
  <si>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</si>
  <si>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</si>
  <si>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</si>
  <si>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</si>
  <si>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</si>
  <si>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</si>
  <si>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</si>
  <si>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</si>
  <si>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</si>
  <si>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</si>
  <si>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</si>
  <si>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</si>
  <si>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</si>
  <si>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</si>
  <si>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</si>
  <si>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</si>
  <si>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</si>
  <si>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</si>
  <si>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</si>
  <si>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</si>
  <si>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</si>
  <si>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</si>
  <si>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</si>
  <si>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</si>
  <si>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</si>
  <si>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</si>
  <si>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</si>
  <si>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</si>
  <si>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</si>
  <si>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</si>
  <si>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</si>
  <si>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</si>
  <si>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</si>
  <si>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</si>
  <si>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</si>
  <si>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</si>
  <si>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</si>
  <si>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</si>
  <si>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</si>
  <si>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</si>
  <si>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</si>
  <si>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</si>
  <si>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</si>
  <si>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</si>
  <si>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</si>
  <si>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</si>
  <si>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</si>
  <si>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</si>
  <si>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</si>
  <si>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</si>
  <si>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</si>
  <si>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</si>
  <si>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</si>
  <si>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</si>
  <si>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</si>
  <si>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</si>
  <si>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</si>
  <si>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</si>
  <si>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</si>
  <si>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</si>
  <si>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</si>
  <si>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</si>
  <si>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</si>
  <si>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</si>
  <si>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</si>
  <si>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</si>
  <si>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</si>
  <si>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</si>
  <si>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</si>
  <si>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</si>
  <si>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</si>
  <si>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</si>
  <si>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</si>
  <si>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</si>
  <si>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</si>
  <si>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</si>
  <si>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</si>
  <si>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</si>
  <si>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</si>
  <si>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</si>
  <si>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</si>
  <si>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</si>
  <si>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</si>
  <si>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</si>
  <si>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</si>
  <si>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</si>
  <si>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</si>
  <si>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</si>
  <si>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</si>
  <si>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</si>
  <si>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</si>
  <si>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</si>
  <si>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</si>
  <si>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</si>
  <si>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</si>
  <si>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</si>
  <si>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</si>
  <si>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</si>
  <si>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</si>
  <si>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</si>
  <si>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</si>
  <si>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</si>
  <si>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</si>
  <si>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</si>
  <si>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</si>
  <si>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</si>
  <si>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</si>
  <si>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</si>
  <si>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</si>
  <si>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</si>
  <si>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</si>
  <si>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</si>
  <si>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</si>
  <si>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</si>
  <si>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</si>
  <si>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</si>
  <si>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</si>
  <si>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</si>
  <si>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</si>
  <si>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</si>
  <si>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</si>
  <si>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</si>
  <si>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</si>
  <si>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</si>
  <si>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</si>
  <si>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</si>
  <si>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</si>
  <si>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</si>
  <si>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</si>
  <si>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</si>
  <si>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</si>
  <si>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</si>
  <si>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</si>
  <si>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</si>
  <si>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</si>
  <si>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</si>
  <si>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</si>
  <si>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</si>
  <si>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</si>
  <si>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</si>
  <si>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</si>
  <si>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</si>
  <si>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</si>
  <si>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</si>
  <si>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</si>
  <si>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</si>
  <si>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</si>
  <si>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</si>
  <si>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</si>
  <si>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</si>
  <si>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</si>
  <si>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</si>
  <si>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</si>
  <si>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</si>
  <si>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</si>
  <si>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</si>
  <si>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</si>
  <si>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</si>
  <si>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</si>
  <si>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</si>
  <si>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</si>
  <si>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</si>
  <si>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</si>
  <si>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</si>
  <si>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</si>
  <si>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</si>
  <si>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</si>
  <si>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</si>
  <si>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</si>
  <si>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</si>
  <si>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</si>
  <si>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</si>
  <si>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</si>
  <si>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</si>
  <si>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</si>
  <si>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</si>
  <si>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</si>
  <si>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</si>
  <si>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</si>
  <si>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</si>
  <si>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</si>
  <si>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</si>
  <si>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</si>
  <si>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</si>
  <si>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</si>
  <si>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</si>
  <si>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</si>
  <si>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</si>
  <si>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</si>
  <si>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</si>
  <si>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</si>
  <si>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</si>
  <si>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</si>
  <si>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</si>
  <si>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</si>
  <si>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</si>
  <si>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</si>
  <si>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</si>
  <si>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</si>
  <si>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</si>
  <si>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</si>
  <si>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</si>
  <si>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</si>
  <si>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</si>
  <si>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</si>
  <si>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</si>
  <si>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</si>
  <si>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</si>
  <si>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</si>
  <si>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</si>
  <si>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</si>
  <si>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</si>
  <si>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</si>
  <si>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</si>
  <si>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</si>
  <si>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</si>
  <si>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</si>
  <si>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</si>
  <si>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</si>
  <si>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</si>
  <si>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</si>
  <si>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</si>
  <si>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</si>
  <si>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</si>
  <si>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</si>
  <si>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</si>
  <si>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</si>
  <si>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</si>
  <si>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</si>
  <si>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</si>
  <si>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</si>
  <si>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</si>
  <si>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</si>
  <si>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</si>
  <si>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</si>
  <si>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</si>
  <si>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</si>
  <si>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</si>
  <si>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</si>
  <si>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</si>
  <si>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</si>
  <si>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</si>
  <si>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</si>
  <si>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</si>
  <si>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</si>
  <si>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</si>
  <si>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</si>
  <si>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</si>
  <si>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</si>
  <si>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</si>
  <si>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</si>
  <si>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</si>
  <si>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</si>
  <si>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</si>
  <si>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</si>
  <si>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</si>
  <si>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</si>
  <si>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</si>
  <si>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</si>
  <si>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</si>
  <si>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</si>
  <si>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</si>
  <si>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</si>
  <si>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</si>
  <si>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</si>
  <si>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</si>
  <si>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</si>
  <si>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</si>
  <si>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</si>
  <si>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</si>
  <si>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</si>
  <si>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</si>
  <si>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</si>
  <si>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</si>
  <si>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</si>
  <si>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</si>
  <si>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</si>
  <si>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</si>
  <si>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</si>
  <si>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</si>
  <si>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</si>
  <si>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</si>
  <si>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</si>
  <si>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</si>
  <si>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</si>
  <si>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</si>
  <si>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</si>
  <si>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</si>
  <si>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</si>
  <si>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</si>
  <si>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</si>
  <si>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</si>
  <si>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</si>
  <si>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</si>
  <si>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</si>
  <si>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</si>
  <si>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</si>
  <si>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</si>
  <si>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</si>
  <si>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</si>
  <si>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</si>
  <si>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</si>
  <si>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</si>
  <si>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</si>
  <si>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</si>
  <si>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</si>
  <si>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</si>
  <si>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</si>
  <si>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</si>
  <si>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</si>
  <si>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</si>
  <si>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</si>
  <si>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</si>
  <si>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</si>
  <si>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</si>
  <si>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</si>
  <si>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</si>
  <si>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</si>
  <si>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</si>
  <si>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</si>
  <si>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</si>
  <si>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</si>
  <si>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</si>
  <si>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</si>
  <si>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</si>
  <si>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</si>
  <si>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</si>
  <si>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</si>
  <si>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</si>
  <si>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</si>
  <si>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</si>
  <si>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</si>
  <si>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</si>
  <si>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</si>
  <si>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</si>
  <si>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</si>
  <si>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</si>
  <si>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</si>
  <si>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</si>
  <si>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</si>
  <si>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</si>
  <si>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</si>
  <si>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</si>
  <si>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</si>
  <si>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</si>
  <si>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</si>
  <si>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</si>
  <si>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</si>
  <si>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</si>
  <si>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</si>
  <si>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</si>
  <si>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</si>
  <si>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</si>
  <si>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</si>
  <si>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</si>
  <si>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</si>
  <si>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</si>
  <si>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</si>
  <si>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</si>
  <si>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</si>
  <si>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</si>
  <si>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</si>
  <si>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</si>
  <si>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</si>
  <si>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</si>
  <si>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</si>
  <si>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</si>
  <si>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</si>
  <si>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</si>
  <si>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</si>
  <si>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</si>
  <si>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</si>
  <si>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</si>
  <si>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</si>
  <si>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</si>
  <si>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</si>
  <si>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</si>
  <si>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</si>
  <si>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</si>
  <si>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</si>
  <si>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</si>
  <si>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</si>
  <si>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</si>
  <si>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</si>
  <si>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</si>
  <si>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</si>
  <si>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</si>
  <si>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</si>
  <si>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</si>
  <si>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</si>
  <si>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</si>
  <si>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</si>
  <si>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</si>
  <si>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</si>
  <si>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</si>
  <si>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</si>
  <si>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</si>
  <si>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</si>
  <si>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</si>
  <si>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</si>
  <si>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</si>
  <si>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</si>
  <si>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</si>
  <si>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</si>
  <si>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</si>
  <si>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</si>
  <si>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</si>
  <si>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</si>
  <si>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</si>
  <si>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</si>
  <si>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</si>
  <si>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</si>
  <si>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</si>
  <si>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</si>
  <si>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</si>
  <si>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</si>
  <si>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</si>
  <si>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</si>
  <si>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</si>
  <si>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</si>
  <si>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</si>
  <si>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</si>
  <si>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</si>
  <si>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</si>
  <si>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</si>
  <si>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</si>
  <si>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</si>
  <si>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</si>
  <si>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</si>
  <si>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</si>
  <si>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</si>
  <si>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</si>
  <si>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</si>
  <si>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</si>
  <si>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</si>
  <si>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</si>
  <si>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</si>
  <si>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</si>
  <si>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</si>
  <si>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</si>
  <si>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</si>
  <si>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</si>
  <si>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</si>
  <si>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</si>
  <si>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</si>
  <si>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</si>
  <si>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</si>
  <si>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</si>
  <si>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</si>
  <si>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</si>
  <si>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</si>
  <si>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</si>
  <si>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</si>
  <si>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</si>
  <si>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</si>
  <si>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</si>
  <si>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</si>
  <si>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</si>
  <si>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</si>
  <si>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</si>
  <si>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</si>
  <si>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</si>
  <si>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</si>
  <si>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</si>
  <si>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</si>
  <si>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</si>
  <si>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</si>
  <si>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</si>
  <si>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</si>
  <si>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</si>
  <si>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</si>
  <si>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</si>
  <si>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</si>
  <si>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</si>
  <si>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</si>
  <si>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</si>
  <si>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</si>
  <si>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</si>
  <si>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</si>
  <si>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</si>
  <si>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</si>
  <si>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</si>
  <si>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</si>
  <si>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</si>
  <si>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</si>
  <si>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</si>
  <si>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</si>
  <si>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</si>
  <si>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</si>
  <si>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</si>
  <si>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</si>
  <si>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</si>
  <si>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</si>
  <si>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</si>
  <si>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</si>
  <si>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</si>
  <si>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</si>
  <si>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</si>
  <si>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</si>
  <si>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</si>
  <si>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</si>
  <si>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</si>
  <si>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</si>
  <si>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</si>
  <si>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</si>
  <si>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</si>
  <si>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</si>
  <si>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</si>
  <si>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</si>
  <si>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</si>
  <si>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</si>
  <si>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</si>
  <si>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</si>
  <si>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</si>
  <si>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</si>
  <si>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</si>
  <si>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</si>
  <si>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</si>
  <si>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</si>
  <si>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</si>
  <si>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</si>
  <si>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</si>
  <si>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</si>
  <si>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</si>
  <si>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</si>
  <si>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</si>
  <si>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</si>
  <si>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</si>
  <si>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</si>
  <si>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</si>
  <si>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</si>
  <si>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</si>
  <si>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</si>
  <si>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</si>
  <si>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</si>
  <si>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</si>
  <si>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</si>
  <si>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</si>
  <si>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</si>
  <si>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</si>
  <si>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</si>
  <si>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</si>
  <si>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</si>
  <si>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</si>
  <si>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</si>
  <si>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</si>
  <si>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</si>
  <si>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</si>
  <si>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</si>
  <si>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</si>
  <si>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</si>
  <si>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</si>
  <si>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</si>
  <si>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</si>
  <si>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</si>
  <si>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</si>
  <si>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</si>
  <si>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</si>
  <si>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</si>
  <si>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</si>
  <si>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</si>
  <si>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</si>
  <si>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</si>
  <si>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</si>
  <si>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</si>
  <si>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</si>
  <si>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</si>
  <si>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</si>
  <si>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</si>
  <si>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</si>
  <si>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</si>
  <si>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</si>
  <si>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</si>
  <si>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</si>
  <si>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</si>
  <si>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</si>
  <si>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</si>
  <si>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</si>
  <si>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</si>
  <si>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</si>
  <si>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</si>
  <si>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</si>
  <si>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</si>
  <si>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</si>
  <si>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</si>
  <si>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</si>
  <si>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</si>
  <si>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</si>
  <si>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</si>
  <si>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</si>
  <si>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</si>
  <si>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</si>
  <si>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</si>
  <si>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</si>
  <si>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</si>
  <si>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</si>
  <si>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</si>
  <si>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</si>
  <si>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</si>
  <si>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</si>
  <si>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</si>
  <si>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</si>
  <si>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</si>
  <si>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</si>
  <si>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</si>
  <si>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</si>
  <si>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</si>
  <si>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</si>
  <si>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</si>
  <si>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</si>
  <si>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</si>
  <si>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</si>
  <si>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</si>
  <si>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</si>
  <si>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</si>
  <si>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</si>
  <si>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</si>
  <si>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</si>
  <si>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</si>
  <si>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</si>
  <si>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</si>
  <si>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</si>
  <si>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</si>
  <si>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</si>
  <si>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</si>
  <si>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</si>
  <si>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</si>
  <si>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</si>
  <si>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</si>
  <si>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</si>
  <si>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</si>
  <si>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</si>
  <si>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</si>
  <si>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</si>
  <si>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</si>
  <si>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</si>
  <si>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</si>
  <si>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</si>
  <si>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</si>
  <si>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</si>
  <si>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</si>
  <si>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</si>
  <si>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</si>
  <si>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</si>
  <si>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</si>
  <si>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</si>
  <si>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</si>
  <si>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</si>
  <si>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</si>
  <si>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</si>
  <si>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</si>
  <si>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</si>
  <si>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</si>
  <si>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</si>
  <si>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</si>
  <si>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</si>
  <si>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</si>
  <si>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</si>
  <si>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</si>
  <si>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</si>
  <si>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</si>
  <si>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</si>
  <si>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</si>
  <si>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</si>
  <si>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</si>
  <si>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</si>
  <si>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</si>
  <si>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</si>
  <si>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</si>
  <si>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</si>
  <si>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</si>
  <si>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</si>
  <si>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</si>
  <si>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</si>
  <si>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</si>
  <si>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</si>
  <si>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</si>
  <si>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</si>
  <si>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</si>
  <si>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</si>
  <si>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</si>
  <si>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</si>
  <si>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</si>
  <si>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</si>
  <si>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</si>
  <si>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</si>
  <si>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</si>
  <si>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</si>
  <si>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</si>
  <si>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</si>
  <si>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</si>
  <si>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</si>
  <si>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</si>
  <si>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</si>
  <si>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</si>
  <si>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</si>
  <si>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</si>
  <si>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</si>
  <si>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</si>
  <si>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</si>
  <si>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</si>
  <si>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</si>
  <si>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</si>
  <si>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</si>
  <si>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</si>
  <si>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</si>
  <si>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</si>
  <si>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</si>
  <si>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</si>
  <si>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</si>
  <si>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</si>
  <si>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</si>
  <si>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</si>
  <si>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</si>
  <si>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</si>
  <si>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</si>
  <si>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</si>
  <si>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</si>
  <si>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</si>
  <si>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</si>
  <si>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</si>
  <si>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</si>
  <si>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</si>
  <si>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</si>
  <si>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</si>
  <si>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</si>
  <si>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</si>
  <si>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</si>
  <si>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</si>
  <si>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</si>
  <si>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</si>
  <si>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</si>
  <si>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</si>
  <si>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</si>
  <si>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</si>
  <si>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</si>
  <si>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</si>
  <si>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</si>
  <si>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</si>
  <si>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</si>
  <si>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</si>
  <si>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</si>
  <si>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</si>
  <si>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</si>
  <si>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</si>
  <si>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</si>
  <si>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</si>
  <si>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</si>
  <si>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</si>
  <si>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</si>
  <si>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</si>
  <si>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</si>
  <si>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</si>
  <si>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</si>
  <si>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</si>
  <si>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</si>
  <si>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</si>
  <si>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</si>
  <si>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</si>
  <si>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</si>
  <si>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</si>
  <si>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</si>
  <si>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</si>
  <si>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</si>
  <si>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</si>
  <si>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</si>
  <si>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</si>
  <si>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</si>
  <si>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</si>
  <si>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</si>
  <si>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</si>
  <si>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</si>
  <si>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</si>
  <si>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</si>
  <si>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</si>
  <si>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</si>
  <si>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</si>
  <si>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</si>
  <si>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</si>
  <si>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</si>
  <si>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</si>
  <si>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</si>
  <si>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</si>
  <si>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</si>
  <si>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</si>
  <si>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</si>
  <si>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</si>
  <si>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</si>
  <si>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</si>
  <si>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</si>
  <si>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</si>
  <si>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</si>
  <si>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</si>
  <si>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</si>
  <si>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</si>
  <si>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</si>
  <si>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</si>
  <si>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</si>
  <si>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</si>
  <si>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</si>
  <si>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</si>
  <si>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</si>
  <si>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</si>
  <si>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</si>
  <si>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</si>
  <si>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</si>
  <si>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</si>
  <si>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</si>
  <si>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</si>
  <si>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</si>
  <si>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</si>
  <si>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</si>
  <si>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</si>
  <si>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</si>
  <si>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</si>
  <si>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</si>
  <si>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</si>
  <si>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</si>
  <si>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</si>
  <si>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</si>
  <si>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</si>
  <si>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</si>
  <si>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</si>
  <si>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</si>
  <si>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</si>
  <si>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</si>
  <si>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</si>
  <si>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</si>
  <si>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</si>
  <si>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</si>
  <si>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</si>
  <si>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</si>
  <si>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</si>
  <si>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</si>
  <si>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</si>
  <si>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</si>
  <si>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</si>
  <si>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</si>
  <si>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</si>
  <si>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</si>
  <si>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</si>
  <si>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</si>
  <si>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</si>
  <si>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</si>
  <si>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</si>
  <si>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</si>
  <si>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</si>
  <si>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</si>
  <si>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</si>
  <si>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</si>
  <si>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</si>
  <si>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</si>
  <si>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</si>
  <si>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</si>
  <si>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</si>
  <si>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</si>
  <si>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</si>
  <si>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</si>
  <si>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</si>
  <si>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</si>
  <si>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</si>
  <si>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</si>
  <si>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</si>
  <si>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</si>
  <si>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</si>
  <si>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</si>
  <si>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</si>
  <si>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</si>
  <si>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</si>
  <si>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</si>
  <si>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</si>
  <si>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</si>
  <si>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</si>
  <si>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</si>
  <si>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</si>
  <si>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</si>
  <si>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</si>
  <si>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</si>
  <si>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</si>
  <si>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</si>
  <si>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</si>
  <si>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</si>
  <si>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</si>
  <si>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</si>
  <si>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</si>
  <si>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</si>
  <si>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</si>
  <si>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</si>
  <si>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</si>
  <si>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</si>
  <si>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</si>
  <si>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</si>
  <si>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</si>
  <si>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</si>
  <si>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</si>
  <si>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</si>
  <si>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</si>
  <si>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</si>
  <si>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</si>
  <si>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</si>
  <si>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</si>
  <si>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</si>
  <si>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</si>
  <si>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</si>
  <si>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</si>
  <si>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</si>
  <si>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</si>
  <si>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</si>
  <si>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</si>
  <si>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</si>
  <si>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</si>
  <si>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</si>
  <si>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</si>
  <si>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</si>
  <si>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</si>
  <si>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</si>
  <si>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</si>
  <si>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</si>
  <si>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</si>
  <si>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</si>
  <si>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</si>
  <si>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</si>
  <si>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</si>
  <si>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</si>
  <si>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</si>
  <si>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</si>
  <si>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</si>
  <si>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</si>
  <si>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</si>
  <si>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</si>
  <si>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</si>
  <si>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</si>
  <si>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</si>
  <si>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</si>
  <si>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</si>
  <si>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</si>
  <si>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</si>
  <si>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</si>
  <si>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</si>
  <si>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</si>
  <si>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</si>
  <si>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</si>
  <si>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</si>
  <si>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</si>
  <si>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</si>
  <si>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</si>
  <si>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</si>
  <si>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</si>
  <si>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</si>
  <si>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</si>
  <si>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</si>
  <si>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</si>
  <si>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</si>
  <si>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</si>
  <si>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</si>
  <si>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</si>
  <si>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</si>
  <si>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</si>
  <si>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</si>
  <si>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</si>
  <si>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</si>
  <si>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</si>
  <si>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</si>
  <si>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</si>
  <si>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</si>
  <si>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</si>
  <si>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</si>
  <si>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</si>
  <si>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</si>
  <si>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</si>
  <si>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</si>
  <si>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</si>
  <si>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</si>
  <si>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</si>
  <si>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</si>
  <si>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</si>
  <si>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</si>
  <si>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</si>
  <si>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</si>
  <si>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</si>
  <si>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</si>
  <si>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</si>
  <si>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</si>
  <si>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</si>
  <si>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</si>
  <si>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</si>
  <si>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</si>
  <si>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</si>
  <si>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</si>
  <si>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</si>
  <si>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</si>
  <si>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</si>
  <si>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</si>
  <si>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</si>
  <si>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</si>
  <si>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</si>
  <si>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</si>
  <si>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</si>
  <si>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</si>
  <si>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</si>
  <si>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</si>
  <si>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</si>
  <si>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</si>
  <si>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</si>
  <si>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</si>
  <si>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</si>
  <si>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</si>
  <si>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</si>
  <si>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</si>
  <si>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</si>
  <si>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</si>
  <si>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</si>
  <si>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</si>
  <si>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</si>
  <si>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</si>
  <si>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</si>
  <si>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</si>
  <si>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</si>
  <si>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</si>
  <si>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</si>
  <si>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</si>
  <si>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</si>
  <si>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</si>
  <si>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</si>
  <si>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</si>
  <si>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</si>
  <si>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</si>
  <si>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</si>
  <si>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</si>
  <si>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</si>
  <si>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</si>
  <si>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</si>
  <si>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</si>
  <si>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</si>
  <si>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</si>
  <si>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</si>
  <si>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</si>
  <si>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</si>
  <si>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</si>
  <si>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</si>
  <si>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</si>
  <si>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</si>
  <si>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</si>
  <si>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</si>
  <si>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</si>
  <si>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</si>
  <si>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</si>
  <si>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</si>
  <si>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</si>
  <si>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</si>
  <si>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</si>
  <si>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</si>
  <si>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</si>
  <si>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</si>
  <si>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</si>
  <si>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</si>
  <si>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</si>
  <si>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</si>
  <si>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</si>
  <si>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</si>
  <si>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</si>
  <si>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</si>
  <si>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</si>
  <si>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</si>
  <si>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</si>
  <si>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</si>
  <si>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</si>
  <si>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</si>
  <si>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</si>
  <si>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</si>
  <si>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</si>
  <si>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</si>
  <si>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</si>
  <si>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</si>
  <si>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</si>
  <si>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</si>
  <si>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</si>
  <si>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</si>
  <si>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</si>
  <si>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</si>
  <si>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</si>
  <si>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</si>
  <si>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</si>
  <si>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</si>
  <si>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</si>
  <si>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</si>
  <si>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</si>
  <si>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</si>
  <si>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</si>
  <si>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</si>
  <si>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</si>
  <si>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</si>
  <si>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</si>
  <si>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</si>
  <si>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</si>
  <si>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</si>
  <si>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</si>
  <si>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</si>
  <si>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</si>
  <si>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</si>
  <si>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</si>
  <si>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</si>
  <si>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</si>
  <si>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</si>
  <si>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</si>
  <si>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</si>
  <si>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</si>
  <si>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</si>
  <si>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</si>
  <si>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</si>
  <si>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</si>
  <si>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</si>
  <si>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</si>
  <si>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</si>
  <si>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</si>
  <si>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</si>
  <si>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</si>
  <si>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</si>
  <si>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</si>
  <si>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</si>
  <si>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</si>
  <si>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</si>
  <si>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</si>
  <si>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</si>
  <si>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</si>
  <si>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</si>
  <si>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</si>
  <si>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</si>
  <si>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</si>
  <si>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</si>
  <si>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</si>
  <si>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</si>
  <si>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</si>
  <si>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</si>
  <si>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</si>
  <si>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</si>
  <si>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</si>
  <si>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</si>
  <si>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</si>
  <si>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</si>
  <si>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</si>
  <si>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</si>
  <si>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</si>
  <si>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</si>
  <si>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</si>
  <si>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</si>
  <si>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</si>
  <si>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</si>
  <si>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</si>
  <si>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</si>
  <si>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</si>
  <si>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</si>
  <si>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</si>
  <si>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</si>
  <si>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</si>
  <si>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</si>
  <si>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</si>
  <si>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</si>
  <si>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</si>
  <si>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</si>
  <si>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</si>
  <si>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</si>
  <si>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</si>
  <si>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</si>
  <si>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</si>
  <si>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</si>
  <si>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</si>
  <si>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</si>
  <si>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</si>
  <si>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</si>
  <si>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</si>
  <si>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</si>
  <si>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</si>
  <si>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</si>
  <si>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</si>
  <si>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</si>
  <si>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</si>
  <si>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</si>
  <si>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</si>
  <si>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</si>
  <si>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</si>
  <si>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</si>
  <si>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</si>
  <si>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</si>
  <si>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</si>
  <si>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</si>
  <si>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</si>
  <si>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</si>
  <si>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</si>
  <si>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</si>
  <si>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</si>
  <si>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</si>
  <si>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</si>
  <si>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</si>
  <si>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</si>
  <si>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</si>
  <si>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</si>
  <si>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</si>
  <si>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</si>
  <si>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</si>
  <si>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</si>
  <si>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</si>
  <si>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</si>
  <si>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</si>
  <si>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</si>
  <si>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</si>
  <si>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</si>
  <si>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</si>
  <si>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</si>
  <si>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</si>
  <si>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</si>
  <si>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</si>
  <si>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</si>
  <si>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</si>
  <si>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</si>
  <si>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</si>
  <si>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</si>
  <si>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</si>
  <si>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</si>
  <si>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</si>
  <si>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</si>
  <si>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</si>
  <si>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</si>
  <si>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</si>
  <si>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</si>
  <si>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</si>
  <si>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</si>
  <si>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</si>
  <si>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</si>
  <si>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</si>
  <si>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</si>
  <si>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</si>
  <si>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</si>
  <si>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</si>
  <si>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</si>
  <si>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</si>
  <si>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</si>
  <si>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</si>
  <si>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</si>
  <si>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</si>
  <si>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</si>
  <si>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</si>
  <si>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</si>
  <si>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</si>
  <si>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</si>
  <si>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</si>
  <si>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</si>
  <si>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</si>
  <si>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</si>
  <si>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</si>
  <si>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</si>
  <si>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</si>
  <si>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</si>
  <si>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</si>
  <si>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</si>
  <si>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</si>
  <si>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</si>
  <si>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</si>
  <si>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</si>
  <si>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</si>
  <si>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</si>
  <si>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</si>
  <si>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</si>
  <si>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</si>
  <si>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</si>
  <si>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</si>
  <si>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</si>
  <si>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</si>
  <si>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</si>
  <si>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</si>
  <si>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</si>
  <si>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</si>
  <si>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</si>
  <si>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</si>
  <si>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</si>
  <si>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</si>
  <si>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</si>
  <si>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</si>
  <si>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</si>
  <si>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</si>
  <si>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</si>
  <si>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</si>
  <si>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</si>
  <si>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</si>
  <si>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</si>
  <si>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</si>
  <si>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</si>
  <si>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</si>
  <si>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</si>
  <si>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</si>
  <si>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</si>
  <si>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</si>
  <si>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</si>
  <si>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</si>
  <si>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</si>
  <si>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</si>
  <si>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</si>
  <si>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</si>
  <si>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</si>
  <si>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</si>
  <si>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</si>
  <si>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</si>
  <si>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</si>
  <si>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</si>
  <si>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</si>
  <si>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</si>
  <si>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</si>
  <si>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</si>
  <si>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</si>
  <si>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</si>
  <si>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</si>
  <si>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</si>
  <si>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</si>
  <si>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</si>
  <si>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</si>
  <si>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</si>
  <si>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</si>
  <si>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</si>
  <si>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</si>
  <si>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</si>
  <si>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</si>
  <si>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</si>
  <si>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</si>
  <si>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</si>
  <si>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</si>
  <si>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</si>
  <si>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</si>
  <si>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</si>
  <si>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</si>
  <si>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</si>
  <si>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</si>
  <si>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</si>
  <si>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</si>
  <si>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</si>
  <si>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</si>
  <si>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</si>
  <si>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</si>
  <si>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</si>
  <si>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</si>
  <si>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</si>
  <si>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</si>
  <si>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</si>
  <si>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</si>
  <si>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</si>
  <si>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</si>
  <si>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</si>
  <si>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</si>
  <si>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</si>
  <si>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</si>
  <si>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</si>
  <si>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</si>
  <si>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</si>
  <si>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</si>
  <si>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</si>
  <si>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</si>
  <si>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</si>
  <si>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</si>
  <si>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</si>
  <si>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</si>
  <si>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</si>
  <si>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</si>
  <si>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</si>
  <si>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</si>
  <si>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</si>
  <si>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</si>
  <si>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</si>
  <si>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</si>
  <si>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</si>
  <si>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</si>
  <si>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</si>
  <si>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</si>
  <si>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</si>
  <si>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</si>
  <si>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</si>
  <si>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</si>
  <si>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</si>
  <si>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</si>
  <si>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</si>
  <si>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</si>
  <si>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</si>
  <si>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</si>
  <si>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</si>
  <si>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</si>
  <si>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</si>
  <si>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</si>
  <si>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</si>
  <si>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</si>
  <si>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</si>
  <si>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</si>
  <si>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</si>
  <si>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</si>
  <si>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</si>
  <si>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</si>
  <si>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</si>
  <si>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</si>
  <si>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</si>
  <si>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</si>
  <si>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</si>
  <si>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</si>
  <si>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</si>
  <si>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</si>
  <si>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</si>
  <si>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</si>
  <si>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</si>
  <si>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</si>
  <si>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</si>
  <si>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</si>
  <si>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</si>
  <si>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</si>
  <si>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</si>
  <si>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</si>
  <si>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</si>
  <si>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</si>
  <si>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</si>
  <si>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</si>
  <si>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</si>
  <si>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</si>
  <si>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</si>
  <si>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</si>
  <si>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</si>
  <si>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</si>
  <si>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</si>
  <si>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</si>
  <si>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</si>
  <si>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</si>
  <si>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</si>
  <si>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</si>
  <si>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</si>
  <si>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</si>
  <si>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</si>
  <si>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</si>
  <si>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</si>
  <si>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</si>
  <si>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</si>
  <si>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</si>
  <si>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</si>
  <si>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</si>
  <si>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</si>
  <si>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</si>
  <si>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</si>
  <si>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</si>
  <si>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</si>
  <si>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</si>
  <si>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</si>
  <si>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</si>
  <si>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</si>
  <si>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</si>
  <si>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</si>
  <si>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</si>
  <si>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</si>
  <si>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</si>
  <si>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</si>
  <si>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</si>
  <si>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</si>
  <si>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</si>
  <si>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</si>
  <si>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</si>
  <si>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</si>
  <si>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</si>
  <si>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</si>
  <si>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</si>
  <si>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</si>
  <si>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</si>
  <si>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</si>
  <si>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</si>
  <si>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</si>
  <si>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</si>
  <si>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</si>
  <si>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</si>
  <si>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</si>
  <si>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</si>
  <si>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</si>
  <si>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</si>
  <si>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</si>
  <si>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</si>
  <si>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</si>
  <si>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</si>
  <si>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</si>
  <si>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</si>
  <si>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</si>
  <si>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</si>
  <si>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</si>
  <si>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</si>
  <si>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</si>
  <si>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</si>
  <si>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</si>
  <si>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</si>
  <si>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</si>
  <si>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</si>
  <si>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</si>
  <si>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</si>
  <si>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</si>
  <si>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</si>
  <si>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</si>
  <si>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</si>
  <si>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</si>
  <si>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</si>
  <si>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</si>
  <si>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</si>
  <si>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</si>
  <si>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</si>
  <si>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</si>
  <si>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</si>
  <si>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</si>
  <si>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</si>
  <si>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</si>
  <si>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</si>
  <si>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</si>
  <si>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</si>
  <si>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</si>
  <si>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</si>
  <si>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</si>
  <si>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</si>
  <si>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</si>
  <si>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</si>
  <si>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</si>
  <si>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</si>
  <si>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</si>
  <si>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</si>
  <si>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</si>
  <si>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</si>
  <si>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</si>
  <si>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</si>
  <si>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</si>
  <si>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</si>
  <si>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</si>
  <si>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</si>
  <si>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</si>
  <si>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</si>
  <si>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</si>
  <si>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</si>
  <si>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</si>
  <si>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</si>
  <si>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</si>
  <si>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</si>
  <si>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</si>
  <si>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</si>
  <si>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</si>
  <si>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</si>
  <si>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</si>
  <si>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</si>
  <si>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</si>
  <si>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</si>
  <si>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</si>
  <si>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</si>
  <si>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</si>
  <si>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</si>
  <si>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</si>
  <si>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</si>
  <si>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</si>
  <si>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</si>
  <si>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</si>
  <si>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</si>
  <si>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</si>
  <si>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</si>
  <si>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</si>
  <si>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</si>
  <si>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</si>
  <si>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</si>
  <si>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</si>
  <si>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</si>
  <si>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</si>
  <si>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</si>
  <si>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</si>
  <si>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</si>
  <si>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</si>
  <si>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</si>
  <si>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</si>
  <si>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</si>
  <si>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</si>
  <si>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</si>
  <si>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</si>
  <si>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</si>
  <si>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</si>
  <si>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</si>
  <si>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</si>
  <si>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</si>
  <si>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</si>
  <si>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</si>
  <si>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</si>
  <si>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</si>
  <si>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</si>
  <si>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</si>
  <si>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</si>
  <si>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</si>
  <si>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</si>
  <si>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</si>
  <si>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</si>
  <si>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</si>
  <si>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</si>
  <si>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</si>
  <si>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</si>
  <si>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</si>
  <si>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</si>
  <si>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</si>
  <si>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</si>
  <si>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</si>
  <si>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</si>
  <si>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</si>
  <si>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</si>
  <si>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</si>
  <si>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</si>
  <si>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</si>
  <si>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</si>
  <si>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</si>
  <si>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</si>
  <si>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</si>
  <si>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</si>
  <si>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</si>
  <si>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</si>
  <si>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</si>
  <si>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</si>
  <si>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</si>
  <si>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</si>
  <si>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</si>
  <si>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</si>
  <si>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</si>
  <si>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</si>
  <si>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</si>
  <si>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</si>
  <si>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</si>
  <si>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</si>
  <si>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</si>
  <si>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</si>
  <si>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</si>
  <si>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</si>
  <si>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</si>
  <si>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</si>
  <si>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</si>
  <si>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</si>
  <si>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</si>
  <si>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</si>
  <si>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</si>
  <si>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</si>
  <si>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</si>
  <si>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</si>
  <si>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</si>
  <si>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</si>
  <si>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</si>
  <si>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</si>
  <si>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</si>
  <si>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</si>
  <si>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</si>
  <si>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</si>
  <si>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</si>
  <si>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</si>
  <si>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</si>
  <si>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</si>
  <si>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</si>
  <si>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</si>
  <si>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</si>
  <si>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</si>
  <si>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</si>
  <si>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</si>
  <si>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</si>
  <si>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</si>
  <si>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</si>
  <si>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</si>
  <si>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</si>
  <si>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</si>
  <si>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</si>
  <si>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</si>
  <si>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</si>
  <si>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</si>
  <si>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</si>
  <si>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</si>
  <si>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</si>
  <si>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</si>
  <si>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</si>
  <si>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</si>
  <si>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</si>
  <si>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</si>
  <si>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</si>
  <si>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</si>
  <si>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</si>
  <si>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</si>
  <si>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</si>
  <si>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</si>
  <si>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</si>
  <si>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</si>
  <si>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</si>
  <si>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</si>
  <si>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</si>
  <si>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</si>
  <si>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</si>
  <si>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</si>
  <si>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</si>
  <si>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</si>
  <si>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</si>
  <si>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</si>
  <si>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</si>
  <si>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</si>
  <si>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</si>
  <si>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</si>
  <si>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</si>
  <si>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</si>
  <si>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</si>
  <si>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</si>
  <si>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</si>
  <si>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</si>
  <si>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</si>
  <si>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</si>
  <si>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</si>
  <si>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</si>
  <si>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</si>
  <si>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</si>
  <si>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</si>
  <si>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</si>
  <si>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</si>
  <si>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</si>
  <si>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</si>
  <si>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</si>
  <si>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</si>
  <si>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</si>
  <si>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</si>
  <si>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</si>
  <si>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</si>
  <si>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</si>
  <si>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</si>
  <si>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</si>
  <si>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</si>
  <si>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</si>
  <si>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</si>
  <si>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</si>
  <si>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</si>
  <si>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</si>
  <si>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</si>
  <si>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</si>
  <si>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</si>
  <si>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</si>
  <si>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</si>
  <si>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</si>
  <si>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</si>
  <si>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</si>
  <si>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</si>
  <si>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</si>
  <si>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</si>
  <si>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</si>
  <si>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</si>
  <si>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</si>
  <si>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</si>
  <si>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</si>
  <si>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</si>
  <si>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</si>
  <si>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</si>
  <si>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</si>
  <si>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</si>
  <si>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</si>
  <si>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</si>
  <si>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</si>
  <si>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</si>
  <si>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</si>
  <si>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</si>
  <si>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</si>
  <si>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</si>
  <si>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</si>
  <si>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</si>
  <si>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</si>
  <si>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</si>
  <si>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</si>
  <si>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</si>
  <si>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</si>
  <si>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</si>
  <si>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</si>
  <si>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</si>
  <si>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</si>
  <si>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</si>
  <si>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</si>
  <si>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</si>
  <si>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</si>
  <si>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</si>
  <si>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</si>
  <si>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</si>
  <si>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</si>
  <si>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</si>
  <si>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</si>
  <si>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</si>
  <si>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</si>
  <si>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</si>
  <si>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</si>
  <si>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</si>
  <si>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</si>
  <si>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</si>
  <si>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</si>
  <si>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</si>
  <si>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</si>
  <si>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</si>
  <si>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</si>
  <si>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</si>
  <si>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</si>
  <si>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</si>
  <si>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</si>
  <si>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</si>
  <si>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</si>
  <si>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</si>
  <si>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</si>
  <si>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</si>
  <si>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</si>
  <si>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</si>
  <si>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</si>
  <si>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</si>
  <si>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</si>
  <si>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</si>
  <si>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</si>
  <si>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</si>
  <si>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</si>
  <si>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</si>
  <si>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</si>
  <si>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</si>
  <si>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</si>
  <si>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</si>
  <si>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</si>
  <si>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</si>
  <si>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</si>
  <si>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</si>
  <si>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</si>
  <si>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</si>
  <si>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</si>
  <si>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</si>
  <si>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</si>
  <si>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</si>
  <si>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</si>
  <si>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</si>
  <si>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</si>
  <si>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</si>
  <si>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</si>
  <si>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</si>
  <si>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</si>
  <si>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</si>
  <si>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</si>
  <si>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</si>
  <si>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</si>
  <si>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</si>
  <si>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</si>
  <si>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</si>
  <si>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</si>
  <si>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</si>
  <si>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</si>
  <si>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</si>
  <si>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</si>
  <si>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</si>
  <si>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</si>
  <si>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</si>
  <si>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</si>
  <si>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</si>
  <si>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</si>
  <si>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</si>
  <si>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</si>
  <si>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</si>
  <si>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</si>
  <si>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</si>
  <si>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</si>
  <si>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</si>
  <si>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</si>
  <si>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</si>
  <si>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</si>
  <si>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</si>
  <si>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</si>
  <si>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</si>
  <si>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</si>
  <si>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</si>
  <si>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</si>
  <si>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</si>
  <si>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</si>
  <si>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</si>
  <si>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</si>
  <si>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</si>
  <si>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</si>
  <si>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</si>
  <si>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</si>
  <si>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</si>
  <si>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</si>
  <si>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</si>
  <si>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</si>
  <si>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</si>
  <si>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</si>
  <si>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</si>
  <si>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</si>
  <si>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</si>
  <si>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</si>
  <si>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</si>
  <si>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</si>
  <si>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</si>
  <si>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</si>
  <si>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</si>
  <si>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</si>
  <si>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</si>
  <si>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</si>
  <si>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</si>
  <si>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</si>
  <si>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</si>
  <si>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</si>
  <si>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</si>
  <si>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</si>
  <si>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</si>
  <si>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</si>
  <si>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</si>
  <si>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</si>
  <si>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</si>
  <si>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</si>
  <si>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</si>
  <si>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</si>
  <si>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</si>
  <si>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</si>
  <si>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</si>
  <si>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</si>
  <si>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</si>
  <si>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</si>
  <si>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</si>
  <si>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</si>
  <si>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</si>
  <si>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</si>
  <si>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</si>
  <si>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</si>
  <si>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</si>
  <si>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</si>
  <si>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</si>
  <si>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</si>
  <si>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</si>
  <si>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</si>
  <si>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</si>
  <si>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</si>
  <si>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</si>
  <si>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</si>
  <si>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</si>
  <si>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</si>
  <si>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</si>
  <si>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</si>
  <si>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</si>
  <si>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</si>
  <si>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</si>
  <si>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</si>
  <si>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</si>
  <si>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</si>
  <si>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</si>
  <si>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</si>
  <si>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</si>
  <si>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</si>
  <si>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</si>
  <si>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</si>
  <si>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</si>
  <si>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</si>
  <si>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</si>
  <si>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</si>
  <si>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</si>
  <si>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</si>
  <si>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</si>
  <si>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</si>
  <si>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</si>
  <si>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</si>
  <si>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</si>
  <si>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</si>
  <si>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</si>
  <si>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</si>
  <si>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</si>
  <si>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</si>
  <si>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</si>
  <si>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</si>
  <si>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</si>
  <si>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</si>
  <si>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</si>
  <si>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</si>
  <si>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</si>
  <si>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</si>
  <si>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</si>
  <si>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</si>
  <si>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</si>
  <si>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</si>
  <si>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</si>
  <si>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</si>
  <si>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</si>
  <si>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</si>
  <si>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</si>
  <si>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</si>
  <si>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</si>
  <si>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</si>
  <si>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</si>
  <si>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</si>
  <si>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</si>
  <si>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</si>
  <si>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</si>
  <si>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</si>
  <si>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</si>
  <si>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</si>
  <si>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</si>
  <si>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</si>
  <si>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</si>
  <si>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</si>
  <si>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</si>
  <si>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</si>
  <si>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</si>
  <si>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</si>
  <si>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</si>
  <si>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</si>
  <si>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</si>
  <si>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</si>
  <si>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</si>
  <si>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</si>
  <si>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</si>
  <si>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</si>
  <si>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</si>
  <si>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</si>
  <si>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</si>
  <si>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</si>
  <si>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</si>
  <si>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</si>
  <si>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</si>
  <si>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</si>
  <si>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</si>
  <si>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</si>
  <si>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</si>
  <si>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</si>
  <si>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</si>
  <si>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</si>
  <si>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</si>
  <si>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</si>
  <si>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</si>
  <si>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</si>
  <si>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</si>
  <si>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</si>
  <si>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</si>
  <si>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</si>
  <si>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</si>
  <si>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</si>
  <si>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</si>
  <si>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</si>
  <si>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</si>
  <si>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</si>
  <si>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</si>
  <si>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</si>
  <si>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</si>
  <si>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</si>
  <si>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</si>
  <si>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</si>
  <si>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</si>
  <si>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</si>
  <si>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</si>
  <si>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</si>
  <si>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</si>
  <si>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</si>
  <si>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</si>
  <si>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</si>
  <si>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</si>
  <si>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</si>
  <si>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</si>
  <si>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</si>
  <si>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</si>
  <si>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</si>
  <si>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</si>
  <si>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</si>
  <si>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</si>
  <si>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</si>
  <si>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</si>
  <si>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</si>
  <si>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</si>
  <si>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</si>
  <si>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</si>
  <si>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</si>
  <si>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</si>
  <si>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</si>
  <si>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</si>
  <si>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</si>
  <si>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</si>
  <si>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</si>
  <si>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</si>
  <si>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</si>
  <si>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</si>
  <si>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</si>
  <si>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</si>
  <si>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</si>
  <si>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</si>
  <si>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</si>
  <si>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</si>
  <si>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</si>
  <si>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</si>
  <si>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</si>
  <si>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</si>
  <si>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</si>
  <si>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</si>
  <si>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</si>
  <si>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</si>
  <si>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</si>
  <si>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</si>
  <si>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</si>
  <si>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</si>
  <si>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</si>
  <si>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</si>
  <si>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</si>
  <si>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</si>
  <si>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</si>
  <si>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</si>
  <si>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</si>
  <si>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</si>
  <si>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</si>
  <si>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</si>
  <si>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</si>
  <si>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</si>
  <si>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</si>
  <si>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</si>
  <si>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</si>
  <si>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</si>
  <si>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</si>
  <si>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</si>
  <si>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</si>
  <si>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</si>
  <si>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</si>
  <si>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</si>
  <si>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</si>
  <si>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</si>
  <si>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</si>
  <si>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</si>
  <si>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</si>
  <si>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</si>
  <si>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</si>
  <si>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</si>
  <si>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</si>
  <si>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</si>
  <si>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</si>
  <si>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</si>
  <si>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</si>
  <si>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</si>
  <si>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</si>
  <si>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</si>
  <si>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</si>
  <si>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</si>
  <si>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</si>
  <si>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</si>
  <si>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</si>
  <si>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</si>
  <si>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</si>
  <si>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</si>
  <si>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</si>
  <si>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</si>
  <si>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</si>
  <si>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</si>
  <si>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</si>
  <si>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</si>
  <si>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</si>
  <si>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</si>
  <si>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</si>
  <si>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</si>
  <si>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</si>
  <si>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</si>
  <si>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</si>
  <si>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</si>
  <si>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</si>
  <si>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</si>
  <si>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</si>
  <si>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</si>
  <si>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</si>
  <si>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</si>
  <si>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</si>
  <si>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</si>
  <si>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</si>
  <si>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</si>
  <si>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</si>
  <si>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</si>
  <si>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</si>
  <si>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</si>
  <si>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</si>
  <si>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</si>
  <si>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</si>
  <si>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</si>
  <si>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</si>
  <si>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</si>
  <si>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</si>
  <si>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</si>
  <si>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</si>
  <si>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</si>
  <si>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</si>
  <si>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</si>
  <si>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</si>
  <si>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</si>
  <si>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</si>
  <si>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</si>
  <si>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</si>
  <si>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</si>
  <si>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</si>
  <si>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</si>
  <si>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</si>
  <si>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</si>
  <si>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</si>
  <si>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</si>
  <si>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</si>
  <si>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</si>
  <si>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</si>
  <si>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</si>
  <si>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</si>
  <si>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</si>
  <si>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</si>
  <si>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</si>
  <si>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</si>
  <si>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</si>
  <si>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</si>
  <si>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</si>
  <si>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</si>
  <si>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</si>
  <si>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</si>
  <si>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</si>
  <si>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</si>
  <si>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</si>
  <si>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</si>
  <si>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</si>
  <si>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</si>
  <si>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</si>
  <si>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</si>
  <si>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</si>
  <si>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</si>
  <si>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</si>
  <si>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</si>
  <si>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</si>
  <si>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</si>
  <si>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</si>
  <si>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</si>
  <si>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</si>
  <si>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</si>
  <si>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</si>
  <si>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</si>
  <si>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</si>
  <si>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</si>
  <si>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</si>
  <si>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</si>
  <si>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</si>
  <si>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</si>
  <si>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</si>
  <si>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</si>
  <si>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</si>
  <si>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</si>
  <si>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</si>
  <si>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</si>
  <si>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</si>
  <si>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</si>
  <si>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</si>
  <si>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</si>
  <si>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</si>
  <si>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</si>
  <si>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</si>
  <si>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</si>
  <si>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</si>
  <si>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</si>
  <si>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</si>
  <si>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</si>
  <si>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</si>
  <si>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</si>
  <si>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</si>
  <si>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</si>
  <si>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</si>
  <si>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</si>
  <si>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</si>
  <si>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</si>
  <si>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</si>
  <si>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</si>
  <si>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</si>
  <si>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</si>
  <si>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</si>
  <si>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</si>
  <si>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</si>
  <si>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</si>
  <si>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</si>
  <si>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</si>
  <si>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</si>
  <si>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</si>
  <si>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</si>
  <si>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</si>
  <si>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</si>
  <si>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</si>
  <si>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</si>
  <si>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</si>
  <si>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</si>
  <si>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</si>
  <si>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</si>
  <si>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</si>
  <si>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</si>
  <si>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</si>
  <si>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</si>
  <si>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</si>
  <si>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</si>
  <si>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</si>
  <si>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</si>
  <si>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</si>
  <si>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</si>
  <si>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</si>
  <si>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</si>
  <si>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</si>
  <si>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</si>
  <si>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</si>
  <si>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</si>
  <si>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</si>
  <si>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</si>
  <si>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</si>
  <si>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</si>
  <si>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</si>
  <si>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</si>
  <si>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</si>
  <si>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</si>
  <si>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</si>
  <si>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</si>
  <si>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</si>
  <si>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</si>
  <si>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</si>
  <si>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</si>
  <si>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</si>
  <si>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</si>
  <si>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</si>
  <si>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</si>
  <si>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</si>
  <si>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</si>
  <si>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</si>
  <si>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</si>
  <si>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</si>
  <si>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</si>
  <si>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</si>
  <si>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</si>
  <si>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</si>
  <si>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</si>
  <si>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</si>
  <si>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</si>
  <si>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</si>
  <si>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</si>
  <si>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</si>
  <si>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</si>
  <si>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</si>
  <si>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</si>
  <si>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</si>
  <si>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</si>
  <si>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</si>
  <si>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</si>
  <si>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</si>
  <si>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</si>
  <si>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</si>
  <si>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</si>
  <si>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</si>
  <si>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</si>
  <si>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</si>
  <si>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</si>
  <si>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</si>
  <si>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</si>
  <si>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</si>
  <si>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</si>
  <si>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</si>
  <si>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</si>
  <si>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</si>
  <si>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</si>
  <si>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</si>
  <si>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</si>
  <si>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</si>
  <si>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</si>
  <si>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</si>
  <si>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</si>
  <si>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</si>
  <si>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</si>
  <si>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</si>
  <si>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</si>
  <si>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</si>
  <si>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</si>
  <si>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</si>
  <si>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</si>
  <si>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</si>
  <si>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</si>
  <si>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</si>
  <si>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</si>
  <si>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</si>
  <si>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</si>
  <si>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</si>
  <si>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</si>
  <si>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</si>
  <si>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</si>
  <si>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</si>
  <si>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</si>
  <si>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</si>
  <si>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</si>
  <si>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</si>
  <si>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</si>
  <si>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</si>
  <si>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</si>
  <si>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</si>
  <si>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</si>
  <si>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</si>
  <si>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</si>
  <si>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</si>
  <si>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</si>
  <si>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</si>
  <si>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</si>
  <si>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</si>
  <si>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</si>
  <si>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</si>
  <si>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</si>
  <si>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</si>
  <si>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</si>
  <si>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</si>
  <si>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</si>
  <si>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</si>
  <si>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</si>
  <si>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</si>
  <si>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</si>
  <si>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</si>
  <si>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</si>
  <si>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</si>
  <si>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</si>
  <si>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</si>
  <si>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</si>
  <si>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</si>
  <si>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</si>
  <si>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</si>
  <si>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</si>
  <si>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</si>
  <si>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</si>
  <si>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</si>
  <si>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</si>
  <si>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</si>
  <si>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</si>
  <si>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</si>
  <si>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</si>
  <si>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</si>
  <si>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</si>
  <si>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</si>
  <si>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</si>
  <si>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</si>
  <si>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</si>
  <si>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</si>
  <si>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</si>
  <si>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</si>
  <si>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</si>
  <si>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</si>
  <si>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</si>
  <si>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</si>
  <si>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</si>
  <si>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</si>
  <si>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</si>
  <si>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</si>
  <si>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</si>
  <si>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</si>
  <si>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</si>
  <si>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</si>
  <si>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</si>
  <si>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</si>
  <si>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</si>
  <si>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</si>
  <si>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</si>
  <si>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</si>
  <si>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</si>
  <si>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</si>
  <si>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</si>
  <si>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</si>
  <si>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</si>
  <si>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</si>
  <si>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</si>
  <si>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</si>
  <si>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</si>
  <si>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</si>
  <si>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</si>
  <si>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</si>
  <si>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</si>
  <si>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</si>
  <si>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</si>
  <si>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</si>
  <si>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</si>
  <si>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</si>
  <si>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</si>
  <si>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</si>
  <si>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</si>
  <si>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</si>
  <si>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</si>
  <si>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</si>
  <si>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</si>
  <si>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</si>
  <si>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</si>
  <si>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</si>
  <si>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</si>
  <si>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</si>
  <si>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</si>
  <si>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</si>
  <si>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</si>
  <si>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</si>
  <si>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</si>
  <si>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</si>
  <si>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</si>
  <si>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</si>
  <si>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</si>
  <si>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</si>
  <si>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</si>
  <si>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</si>
  <si>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</si>
  <si>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</si>
  <si>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</si>
  <si>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</si>
  <si>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</si>
  <si>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</si>
  <si>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</si>
  <si>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</si>
  <si>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</si>
  <si>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</si>
  <si>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</si>
  <si>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</si>
  <si>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</si>
  <si>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</si>
  <si>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</si>
  <si>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</si>
  <si>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</si>
  <si>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</si>
  <si>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</si>
  <si>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</si>
  <si>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</si>
  <si>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</si>
  <si>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</si>
  <si>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</si>
  <si>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</si>
  <si>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</si>
  <si>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</si>
  <si>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</si>
  <si>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</si>
  <si>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</si>
  <si>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</si>
  <si>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</si>
  <si>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</si>
  <si>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</si>
  <si>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</si>
  <si>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</si>
  <si>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</si>
  <si>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</si>
  <si>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</si>
  <si>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</si>
  <si>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</si>
  <si>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</si>
  <si>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</si>
  <si>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</si>
  <si>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</si>
  <si>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</si>
  <si>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</si>
  <si>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</si>
  <si>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</si>
  <si>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</si>
  <si>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</si>
  <si>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</si>
  <si>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</si>
  <si>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</si>
  <si>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</si>
  <si>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</si>
  <si>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</si>
  <si>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</si>
  <si>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</si>
  <si>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</si>
  <si>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</si>
  <si>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</si>
  <si>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</si>
  <si>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</si>
  <si>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</si>
  <si>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</si>
  <si>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</si>
  <si>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</si>
  <si>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</si>
  <si>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</si>
  <si>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</si>
  <si>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</si>
  <si>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</si>
  <si>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</si>
  <si>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</si>
  <si>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</si>
  <si>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</si>
  <si>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</si>
  <si>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</si>
  <si>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</si>
  <si>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</si>
  <si>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</si>
  <si>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</si>
  <si>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</si>
  <si>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</si>
  <si>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</si>
  <si>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</si>
  <si>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</si>
  <si>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</si>
  <si>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</si>
  <si>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</si>
  <si>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</si>
  <si>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</si>
  <si>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</si>
  <si>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</si>
  <si>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</si>
  <si>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</si>
  <si>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</si>
  <si>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</si>
  <si>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</si>
  <si>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</si>
  <si>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</si>
  <si>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</si>
  <si>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</si>
  <si>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</si>
  <si>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</si>
  <si>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</si>
  <si>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</si>
  <si>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</si>
  <si>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</si>
  <si>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</si>
  <si>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</si>
  <si>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</si>
  <si>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</si>
  <si>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</si>
  <si>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</si>
  <si>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</si>
  <si>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</si>
  <si>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</si>
  <si>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</si>
  <si>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</si>
  <si>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</si>
  <si>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</si>
  <si>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</si>
  <si>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</si>
  <si>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</si>
  <si>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</si>
  <si>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</si>
  <si>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</si>
  <si>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</si>
  <si>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</si>
  <si>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</si>
  <si>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</si>
  <si>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</si>
  <si>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</si>
  <si>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</si>
  <si>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</si>
  <si>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</si>
  <si>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</si>
  <si>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</si>
  <si>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</si>
  <si>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</si>
  <si>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</si>
  <si>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</si>
  <si>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</si>
  <si>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</si>
  <si>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</si>
  <si>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</si>
  <si>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</si>
  <si>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</si>
  <si>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</si>
  <si>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</si>
  <si>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</si>
  <si>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</si>
  <si>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</si>
  <si>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</si>
  <si>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</si>
  <si>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</si>
  <si>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</si>
  <si>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</si>
  <si>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</si>
  <si>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</si>
  <si>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</si>
  <si>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</si>
  <si>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</si>
  <si>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</si>
  <si>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</si>
  <si>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</si>
  <si>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</si>
  <si>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</si>
  <si>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</si>
  <si>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</si>
  <si>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</si>
  <si>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</si>
  <si>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</si>
  <si>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</si>
  <si>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</si>
  <si>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</si>
  <si>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</si>
  <si>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</si>
  <si>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</si>
  <si>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</si>
  <si>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</si>
  <si>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</si>
  <si>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</si>
  <si>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</si>
  <si>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</si>
  <si>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</si>
  <si>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</si>
  <si>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</si>
  <si>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</si>
  <si>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</si>
  <si>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</si>
  <si>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</si>
  <si>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</si>
  <si>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</si>
  <si>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</si>
  <si>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</si>
  <si>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</si>
  <si>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</si>
  <si>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</si>
  <si>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</si>
  <si>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</si>
  <si>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</si>
  <si>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</si>
  <si>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</si>
  <si>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</si>
  <si>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</si>
  <si>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</si>
  <si>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</si>
  <si>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</si>
  <si>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</si>
  <si>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</si>
  <si>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</si>
  <si>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</si>
  <si>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</si>
  <si>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</si>
  <si>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</si>
  <si>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</si>
  <si>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</si>
  <si>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</si>
  <si>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</si>
  <si>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</si>
  <si>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</si>
  <si>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</si>
  <si>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</si>
  <si>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</si>
  <si>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</si>
  <si>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</si>
  <si>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</si>
  <si>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</si>
  <si>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</si>
  <si>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</si>
  <si>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</si>
  <si>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</si>
  <si>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</si>
  <si>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</si>
  <si>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</si>
  <si>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</si>
  <si>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</si>
  <si>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</si>
  <si>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</si>
  <si>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</si>
  <si>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</si>
  <si>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</si>
  <si>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</si>
  <si>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</si>
  <si>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</si>
  <si>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</si>
  <si>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</si>
  <si>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</si>
  <si>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</si>
  <si>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</si>
  <si>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</si>
  <si>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</si>
  <si>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</si>
  <si>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</si>
  <si>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</si>
  <si>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</si>
  <si>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</si>
  <si>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</si>
  <si>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</si>
  <si>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</si>
  <si>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</si>
  <si>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</si>
  <si>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</si>
  <si>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</si>
  <si>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</si>
  <si>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</si>
  <si>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</si>
  <si>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</si>
  <si>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</si>
  <si>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</si>
  <si>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</si>
  <si>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</si>
  <si>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</si>
  <si>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</si>
  <si>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</si>
  <si>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</si>
  <si>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</si>
  <si>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</si>
  <si>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</si>
  <si>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</si>
  <si>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</si>
  <si>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</si>
  <si>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</si>
  <si>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</si>
  <si>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</si>
  <si>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</si>
  <si>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</si>
  <si>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</si>
  <si>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</si>
  <si>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</si>
  <si>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</si>
  <si>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</si>
  <si>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</si>
  <si>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</si>
  <si>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</si>
  <si>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</si>
  <si>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</si>
  <si>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</si>
  <si>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</si>
  <si>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</si>
  <si>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</si>
  <si>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</si>
  <si>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</si>
  <si>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</si>
  <si>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</si>
  <si>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</si>
  <si>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</si>
  <si>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</si>
  <si>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</si>
  <si>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</si>
  <si>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</si>
  <si>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</si>
  <si>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</si>
  <si>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</si>
  <si>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</si>
  <si>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</si>
  <si>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</si>
  <si>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</si>
  <si>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</si>
  <si>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</si>
  <si>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</si>
  <si>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</si>
  <si>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</si>
  <si>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</si>
  <si>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</si>
  <si>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</si>
  <si>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</si>
  <si>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</si>
  <si>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</si>
  <si>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</si>
  <si>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</si>
  <si>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</si>
  <si>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</si>
  <si>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</si>
  <si>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</si>
  <si>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</si>
  <si>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</si>
  <si>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</si>
  <si>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</si>
  <si>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</si>
  <si>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</si>
  <si>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</si>
  <si>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</si>
  <si>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</si>
  <si>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</si>
  <si>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</si>
  <si>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</si>
  <si>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</si>
  <si>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</si>
  <si>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</si>
  <si>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</si>
  <si>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</si>
  <si>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</si>
  <si>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</si>
  <si>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</si>
  <si>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</si>
  <si>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</si>
  <si>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</si>
  <si>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</si>
  <si>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</si>
  <si>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</si>
  <si>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</si>
  <si>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</si>
  <si>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</si>
  <si>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</si>
  <si>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</si>
  <si>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</si>
  <si>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</si>
  <si>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</si>
  <si>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</si>
  <si>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</si>
  <si>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</si>
  <si>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</si>
  <si>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</si>
  <si>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</si>
  <si>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</si>
  <si>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</si>
  <si>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</si>
  <si>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</si>
  <si>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</si>
  <si>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</si>
  <si>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</si>
  <si>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</si>
  <si>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</si>
  <si>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</si>
  <si>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</si>
  <si>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</si>
  <si>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</si>
  <si>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</si>
  <si>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</si>
  <si>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</si>
  <si>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</si>
  <si>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</si>
  <si>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</si>
  <si>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</si>
  <si>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</si>
  <si>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</si>
  <si>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</si>
  <si>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</si>
  <si>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</si>
  <si>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</si>
  <si>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</si>
  <si>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</si>
  <si>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</si>
  <si>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</si>
  <si>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</si>
  <si>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</si>
  <si>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</si>
  <si>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</si>
  <si>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</si>
  <si>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</si>
  <si>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</si>
  <si>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</si>
  <si>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</si>
  <si>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</si>
  <si>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</si>
  <si>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</si>
  <si>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</si>
  <si>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</si>
  <si>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</si>
  <si>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</si>
  <si>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</si>
  <si>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</si>
  <si>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</si>
  <si>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</si>
  <si>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</si>
  <si>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</si>
  <si>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</si>
  <si>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</si>
  <si>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</si>
  <si>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</si>
  <si>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</si>
  <si>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</si>
  <si>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</si>
  <si>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</si>
  <si>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</si>
  <si>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</si>
  <si>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</si>
  <si>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</si>
  <si>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</si>
  <si>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</si>
  <si>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</si>
  <si>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</si>
  <si>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</si>
  <si>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</si>
  <si>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</si>
  <si>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</si>
  <si>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</si>
  <si>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</si>
  <si>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</si>
  <si>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</si>
  <si>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</si>
  <si>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</si>
  <si>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</si>
  <si>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</si>
  <si>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</si>
  <si>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</si>
  <si>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</si>
  <si>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</si>
  <si>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</si>
  <si>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</si>
  <si>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</si>
  <si>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</si>
  <si>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</si>
  <si>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</si>
  <si>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</si>
  <si>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</si>
  <si>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</si>
  <si>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</si>
  <si>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</si>
  <si>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</si>
  <si>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</si>
  <si>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</si>
  <si>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</si>
  <si>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</si>
  <si>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</si>
  <si>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</si>
  <si>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</si>
  <si>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</si>
  <si>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</si>
  <si>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</si>
  <si>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</si>
  <si>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</si>
  <si>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</si>
  <si>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</si>
  <si>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</si>
  <si>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</si>
  <si>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</si>
  <si>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</si>
  <si>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</si>
  <si>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</si>
  <si>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</si>
  <si>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</si>
  <si>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</si>
  <si>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</si>
  <si>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</si>
  <si>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</si>
  <si>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</si>
  <si>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</si>
  <si>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</si>
  <si>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</si>
  <si>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</si>
  <si>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</si>
  <si>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</si>
  <si>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</si>
  <si>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</si>
  <si>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</si>
  <si>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</si>
  <si>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</si>
  <si>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</si>
  <si>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</si>
  <si>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</si>
  <si>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</si>
  <si>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</si>
  <si>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</si>
  <si>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</si>
  <si>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</si>
  <si>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</si>
  <si>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</si>
  <si>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</si>
  <si>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</si>
  <si>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</si>
  <si>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</si>
  <si>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</si>
  <si>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</si>
  <si>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</si>
  <si>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</si>
  <si>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</si>
  <si>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</si>
  <si>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</si>
  <si>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</si>
  <si>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</si>
  <si>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</si>
  <si>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</si>
  <si>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</si>
  <si>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</si>
  <si>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</si>
  <si>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</si>
  <si>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</si>
  <si>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</si>
  <si>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</si>
  <si>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</si>
  <si>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</si>
  <si>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</si>
  <si>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</si>
  <si>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</si>
  <si>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</si>
  <si>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</si>
  <si>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</si>
  <si>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</si>
  <si>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</si>
  <si>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</si>
  <si>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</si>
  <si>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</si>
  <si>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</si>
  <si>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</si>
  <si>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</si>
  <si>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</si>
  <si>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</si>
  <si>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</si>
  <si>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</si>
  <si>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</si>
  <si>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</si>
  <si>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</si>
  <si>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</si>
  <si>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</si>
  <si>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</si>
  <si>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</si>
  <si>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</si>
  <si>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</si>
  <si>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</si>
  <si>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</si>
  <si>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</si>
  <si>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</si>
  <si>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</si>
  <si>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</si>
  <si>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</si>
  <si>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</si>
  <si>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</si>
  <si>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</si>
  <si>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</si>
  <si>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</si>
  <si>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</si>
  <si>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</si>
  <si>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</si>
  <si>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</si>
  <si>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</si>
  <si>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</si>
  <si>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</si>
  <si>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</si>
  <si>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</si>
  <si>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</si>
  <si>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</si>
  <si>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</si>
  <si>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</si>
  <si>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</si>
  <si>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</si>
  <si>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</si>
  <si>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</si>
  <si>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</si>
  <si>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</si>
  <si>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</si>
  <si>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</si>
  <si>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</si>
  <si>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</si>
  <si>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</si>
  <si>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</si>
  <si>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</si>
  <si>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</si>
  <si>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</si>
  <si>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</si>
  <si>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</si>
  <si>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</si>
  <si>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</si>
  <si>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</si>
  <si>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</si>
  <si>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</si>
  <si>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</si>
  <si>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</si>
  <si>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</si>
  <si>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</si>
  <si>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</si>
  <si>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</si>
  <si>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</si>
  <si>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</si>
  <si>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</si>
  <si>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</si>
  <si>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</si>
  <si>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</si>
  <si>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</si>
  <si>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</si>
  <si>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</si>
  <si>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</si>
  <si>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</si>
  <si>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</si>
  <si>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</si>
  <si>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</si>
  <si>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</si>
  <si>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</si>
  <si>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</si>
  <si>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</si>
  <si>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</si>
  <si>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</si>
  <si>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</si>
  <si>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</si>
  <si>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</si>
  <si>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</si>
  <si>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</si>
  <si>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</si>
  <si>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</si>
  <si>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</si>
  <si>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</si>
  <si>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</si>
  <si>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</si>
  <si>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</si>
  <si>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</si>
  <si>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</si>
  <si>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</si>
  <si>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</si>
  <si>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</si>
  <si>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</si>
  <si>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</si>
  <si>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</si>
  <si>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</si>
  <si>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</si>
  <si>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</si>
  <si>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</si>
  <si>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</si>
  <si>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</si>
  <si>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</si>
  <si>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</si>
  <si>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</si>
  <si>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</si>
  <si>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</si>
  <si>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</si>
  <si>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</si>
  <si>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</si>
  <si>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</si>
  <si>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</si>
  <si>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</si>
  <si>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</si>
  <si>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</si>
  <si>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</si>
  <si>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</si>
  <si>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</si>
  <si>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</si>
  <si>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</si>
  <si>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</si>
  <si>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</si>
  <si>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</si>
  <si>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</si>
  <si>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</si>
  <si>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</si>
  <si>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</si>
  <si>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</si>
  <si>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</si>
  <si>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</si>
  <si>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</si>
  <si>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</si>
  <si>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</si>
  <si>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</si>
  <si>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</si>
  <si>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</si>
  <si>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</si>
  <si>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</si>
  <si>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</si>
  <si>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</si>
  <si>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</si>
  <si>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</si>
  <si>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</si>
  <si>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</si>
  <si>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</si>
  <si>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</si>
  <si>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</si>
  <si>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</si>
  <si>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</si>
  <si>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</si>
  <si>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</si>
  <si>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</si>
  <si>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</si>
  <si>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</si>
  <si>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</si>
  <si>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</si>
  <si>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</si>
  <si>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</si>
  <si>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</si>
  <si>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</si>
  <si>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</si>
  <si>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</si>
  <si>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</si>
  <si>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</si>
  <si>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</si>
  <si>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</si>
  <si>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</si>
  <si>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</si>
  <si>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</si>
  <si>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</si>
  <si>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</si>
  <si>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</si>
  <si>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</si>
  <si>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</si>
  <si>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</si>
  <si>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</si>
  <si>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</si>
  <si>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</si>
  <si>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</si>
  <si>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</si>
  <si>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</si>
  <si>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</si>
  <si>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</si>
  <si>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</si>
  <si>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</si>
  <si>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</si>
  <si>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</si>
  <si>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</si>
  <si>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</si>
  <si>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</si>
  <si>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</si>
  <si>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</si>
  <si>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</si>
  <si>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</si>
  <si>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</si>
  <si>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</si>
  <si>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</si>
  <si>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</si>
  <si>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</si>
  <si>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</si>
  <si>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</si>
  <si>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</si>
  <si>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</si>
  <si>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</si>
  <si>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</si>
  <si>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</si>
  <si>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</si>
  <si>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</si>
  <si>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</si>
  <si>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</si>
  <si>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</si>
  <si>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</si>
  <si>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</si>
  <si>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</si>
  <si>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</si>
  <si>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</si>
  <si>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</si>
  <si>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</si>
  <si>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</si>
  <si>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</si>
  <si>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</si>
  <si>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</si>
  <si>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</si>
  <si>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</si>
  <si>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</si>
  <si>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</si>
  <si>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</si>
  <si>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</si>
  <si>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</si>
  <si>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</si>
  <si>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</si>
  <si>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</si>
  <si>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</si>
  <si>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</si>
  <si>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</si>
  <si>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</si>
  <si>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</si>
  <si>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</si>
  <si>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</si>
  <si>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</si>
  <si>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</si>
  <si>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</si>
  <si>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</si>
  <si>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</si>
  <si>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</si>
  <si>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</si>
  <si>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</si>
  <si>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</si>
  <si>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</si>
  <si>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</si>
  <si>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</si>
  <si>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</si>
  <si>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</si>
  <si>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</si>
  <si>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</si>
  <si>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</si>
  <si>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</si>
  <si>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</si>
  <si>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</si>
  <si>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</si>
  <si>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</si>
  <si>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</si>
  <si>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</si>
  <si>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</si>
  <si>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</si>
  <si>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</si>
  <si>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</si>
  <si>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</si>
  <si>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</si>
  <si>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</si>
  <si>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</si>
  <si>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</si>
  <si>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</si>
  <si>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</si>
  <si>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</si>
  <si>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</si>
  <si>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</si>
  <si>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</si>
  <si>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</si>
  <si>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</si>
  <si>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</si>
  <si>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</si>
  <si>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</si>
  <si>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</si>
  <si>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</si>
  <si>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</si>
  <si>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</si>
  <si>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</si>
  <si>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</si>
  <si>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</si>
  <si>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</si>
  <si>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</si>
  <si>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</si>
  <si>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</si>
  <si>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</si>
  <si>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</si>
  <si>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</si>
  <si>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</si>
  <si>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</si>
  <si>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</si>
  <si>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</si>
  <si>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</si>
  <si>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</si>
  <si>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</si>
  <si>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</si>
  <si>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</si>
  <si>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</si>
  <si>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</si>
  <si>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</si>
  <si>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</si>
  <si>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</si>
  <si>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</si>
  <si>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</si>
  <si>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</si>
  <si>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</si>
  <si>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</si>
  <si>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</si>
  <si>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</si>
  <si>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</si>
  <si>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</si>
  <si>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</si>
  <si>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</si>
  <si>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</si>
  <si>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</si>
  <si>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</si>
  <si>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</si>
  <si>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</si>
  <si>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</si>
  <si>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</si>
  <si>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</si>
  <si>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</si>
  <si>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</si>
  <si>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</si>
  <si>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</si>
  <si>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</si>
  <si>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</si>
  <si>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</si>
  <si>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</si>
  <si>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</si>
  <si>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</si>
  <si>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</si>
  <si>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</si>
  <si>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</si>
  <si>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</si>
  <si>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</si>
  <si>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</si>
  <si>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</si>
  <si>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</si>
  <si>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</si>
  <si>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</si>
  <si>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</si>
  <si>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</si>
  <si>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</si>
  <si>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</si>
  <si>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</si>
  <si>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</si>
  <si>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</si>
  <si>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</si>
  <si>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</si>
  <si>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</si>
  <si>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</si>
  <si>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</si>
  <si>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</si>
  <si>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</si>
  <si>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</si>
  <si>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</si>
  <si>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</si>
  <si>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</si>
  <si>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</si>
  <si>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</si>
  <si>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</si>
  <si>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</si>
  <si>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</si>
  <si>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</si>
  <si>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</si>
  <si>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</si>
  <si>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</si>
  <si>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</si>
  <si>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</si>
  <si>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</si>
  <si>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</si>
  <si>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</si>
  <si>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</si>
  <si>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</si>
  <si>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</si>
  <si>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</si>
  <si>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</si>
  <si>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</si>
  <si>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</si>
  <si>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</si>
  <si>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</si>
  <si>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</si>
  <si>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</si>
  <si>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</si>
  <si>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</si>
  <si>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</si>
  <si>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</si>
  <si>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</si>
  <si>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</si>
  <si>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</si>
  <si>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</si>
  <si>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</si>
  <si>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</si>
  <si>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</si>
  <si>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</si>
  <si>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</si>
  <si>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</si>
  <si>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</si>
  <si>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</si>
  <si>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</si>
  <si>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</si>
  <si>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</si>
  <si>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</si>
  <si>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</si>
  <si>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</si>
  <si>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</si>
  <si>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</si>
  <si>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</si>
  <si>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</si>
  <si>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</si>
  <si>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</si>
  <si>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</si>
  <si>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</si>
  <si>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</si>
  <si>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</si>
  <si>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</si>
  <si>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</si>
  <si>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</si>
  <si>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</si>
  <si>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</si>
  <si>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</si>
  <si>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</si>
  <si>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</si>
  <si>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</si>
  <si>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</si>
  <si>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</si>
  <si>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</si>
  <si>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</si>
  <si>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</si>
  <si>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</si>
  <si>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</si>
  <si>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</si>
  <si>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</si>
  <si>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</si>
  <si>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</si>
  <si>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</si>
  <si>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</si>
  <si>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</si>
  <si>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</si>
  <si>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</si>
  <si>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</si>
  <si>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</si>
  <si>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</si>
  <si>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</si>
  <si>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</si>
  <si>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</si>
  <si>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</si>
  <si>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</si>
  <si>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</si>
  <si>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</si>
  <si>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</si>
  <si>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</si>
  <si>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</si>
  <si>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</si>
  <si>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</si>
  <si>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</si>
  <si>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</si>
  <si>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</si>
  <si>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</si>
  <si>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</si>
  <si>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</si>
  <si>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</si>
  <si>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</si>
  <si>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</si>
  <si>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</si>
  <si>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</si>
  <si>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</si>
  <si>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</si>
  <si>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</si>
  <si>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</si>
  <si>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</si>
  <si>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</si>
  <si>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</si>
  <si>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</si>
  <si>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</si>
  <si>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</si>
  <si>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</si>
  <si>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</si>
  <si>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</si>
  <si>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</si>
  <si>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</si>
  <si>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</si>
  <si>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</si>
  <si>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</si>
  <si>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</si>
  <si>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</si>
  <si>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</si>
  <si>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</si>
  <si>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</si>
  <si>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</si>
  <si>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</si>
  <si>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</si>
  <si>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</si>
  <si>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</si>
  <si>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</si>
  <si>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</si>
  <si>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</si>
  <si>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</si>
  <si>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</si>
  <si>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</si>
  <si>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</si>
  <si>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</si>
  <si>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</si>
  <si>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</si>
  <si>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</si>
  <si>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</si>
  <si>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</si>
  <si>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</si>
  <si>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</si>
  <si>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</si>
  <si>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</si>
  <si>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</si>
  <si>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</si>
  <si>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</si>
  <si>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</si>
  <si>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</si>
  <si>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</si>
  <si>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</si>
  <si>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</si>
  <si>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</si>
  <si>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</si>
  <si>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</si>
  <si>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</si>
  <si>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</si>
  <si>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</si>
  <si>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</si>
  <si>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</si>
  <si>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</si>
  <si>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</si>
  <si>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</si>
  <si>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</si>
  <si>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</si>
  <si>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</si>
  <si>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</si>
  <si>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</si>
  <si>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</si>
  <si>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</si>
  <si>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</si>
  <si>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</si>
  <si>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</si>
  <si>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</si>
  <si>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</si>
  <si>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</si>
  <si>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</si>
  <si>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</si>
  <si>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</si>
  <si>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</si>
  <si>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</si>
  <si>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</si>
  <si>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</si>
  <si>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</si>
  <si>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</si>
  <si>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</si>
  <si>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</si>
  <si>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</si>
  <si>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</si>
  <si>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</si>
  <si>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</si>
  <si>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</si>
  <si>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</si>
  <si>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</si>
  <si>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</si>
  <si>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</si>
  <si>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</si>
  <si>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</si>
  <si>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</si>
  <si>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</si>
  <si>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</si>
  <si>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</si>
  <si>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</si>
  <si>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</si>
  <si>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</si>
  <si>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</si>
  <si>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</si>
  <si>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</si>
  <si>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</si>
  <si>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</si>
  <si>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</si>
  <si>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</si>
  <si>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</si>
  <si>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</si>
  <si>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</si>
  <si>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</si>
  <si>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</si>
  <si>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</si>
  <si>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</si>
  <si>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</si>
  <si>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</si>
  <si>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</si>
  <si>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</si>
  <si>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</si>
  <si>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</si>
  <si>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</si>
  <si>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</si>
  <si>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</si>
  <si>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</si>
  <si>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</si>
  <si>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</si>
  <si>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</si>
  <si>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</si>
  <si>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</si>
  <si>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</si>
  <si>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</si>
  <si>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</si>
  <si>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</si>
  <si>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</si>
  <si>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</si>
  <si>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</si>
  <si>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</si>
  <si>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</si>
  <si>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</si>
  <si>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</si>
  <si>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</si>
  <si>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</si>
  <si>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</si>
  <si>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</si>
  <si>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</si>
  <si>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</si>
  <si>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</si>
  <si>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</si>
  <si>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</si>
  <si>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</si>
  <si>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</si>
  <si>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</si>
  <si>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</si>
  <si>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</si>
  <si>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</si>
  <si>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</si>
  <si>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</si>
  <si>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</si>
  <si>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</si>
  <si>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</si>
  <si>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</si>
  <si>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</si>
  <si>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</si>
  <si>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</si>
  <si>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</si>
  <si>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</si>
  <si>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</si>
  <si>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</si>
  <si>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</si>
  <si>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</si>
  <si>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</si>
  <si>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</si>
  <si>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</si>
  <si>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</si>
  <si>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</si>
  <si>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</si>
  <si>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</si>
  <si>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</si>
  <si>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</si>
  <si>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</si>
  <si>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</si>
  <si>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</si>
  <si>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</si>
  <si>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</si>
  <si>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</si>
  <si>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</si>
  <si>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</si>
  <si>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</si>
  <si>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</si>
  <si>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</si>
  <si>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</si>
  <si>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</si>
  <si>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</si>
  <si>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</si>
  <si>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</si>
  <si>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</si>
  <si>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</si>
  <si>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</si>
  <si>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</si>
  <si>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</si>
  <si>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</si>
  <si>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</si>
  <si>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</si>
  <si>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</si>
  <si>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</si>
  <si>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</si>
  <si>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</si>
  <si>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</si>
  <si>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</si>
  <si>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</si>
  <si>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</si>
  <si>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</si>
  <si>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</si>
  <si>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</si>
  <si>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</si>
  <si>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</si>
  <si>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</si>
  <si>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</si>
  <si>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</si>
  <si>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</si>
  <si>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</si>
  <si>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</si>
  <si>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</si>
  <si>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</si>
  <si>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</si>
  <si>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</si>
  <si>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</si>
  <si>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</si>
  <si>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</si>
  <si>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</si>
  <si>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</si>
  <si>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</si>
  <si>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</si>
  <si>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</si>
  <si>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</si>
  <si>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</si>
  <si>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</si>
  <si>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</si>
  <si>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</si>
  <si>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</si>
  <si>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</si>
  <si>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</si>
  <si>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</si>
  <si>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</si>
  <si>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</si>
  <si>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</si>
  <si>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</si>
  <si>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</si>
  <si>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</si>
  <si>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</si>
  <si>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</si>
  <si>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</si>
  <si>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</si>
  <si>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</si>
  <si>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</si>
  <si>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</si>
  <si>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</si>
  <si>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</si>
  <si>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</si>
  <si>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</si>
  <si>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</si>
  <si>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</si>
  <si>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</si>
  <si>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</si>
  <si>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</si>
  <si>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</si>
  <si>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</si>
  <si>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</si>
  <si>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</si>
  <si>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</si>
  <si>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</si>
  <si>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</si>
  <si>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</si>
  <si>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</si>
  <si>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</si>
  <si>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</si>
  <si>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</si>
  <si>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</si>
  <si>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</si>
  <si>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</si>
  <si>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</si>
  <si>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</si>
  <si>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</si>
  <si>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</si>
  <si>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</si>
  <si>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</si>
  <si>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</si>
  <si>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</si>
  <si>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</si>
  <si>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</si>
  <si>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</si>
  <si>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</si>
  <si>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</si>
  <si>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</si>
  <si>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</si>
  <si>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</si>
  <si>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</si>
  <si>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</si>
  <si>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</si>
  <si>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</si>
  <si>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</si>
  <si>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</si>
  <si>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</si>
  <si>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</si>
  <si>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</si>
  <si>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</si>
  <si>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</si>
  <si>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</si>
  <si>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</si>
  <si>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</si>
  <si>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</si>
  <si>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</si>
  <si>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</si>
  <si>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</si>
  <si>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</si>
  <si>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</si>
  <si>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</si>
  <si>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</si>
  <si>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</si>
  <si>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</si>
  <si>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</si>
  <si>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</si>
  <si>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</si>
  <si>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</si>
  <si>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</si>
  <si>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</si>
  <si>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</si>
  <si>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</si>
  <si>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</si>
  <si>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</si>
  <si>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</si>
  <si>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</si>
  <si>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</si>
  <si>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</si>
  <si>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</si>
  <si>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</si>
  <si>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</si>
  <si>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</si>
  <si>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</si>
  <si>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</si>
  <si>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</si>
  <si>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</si>
  <si>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</si>
  <si>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</si>
  <si>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</si>
  <si>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</si>
  <si>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</si>
  <si>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</si>
  <si>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</si>
  <si>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</si>
  <si>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</si>
  <si>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</si>
  <si>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</si>
  <si>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</si>
  <si>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</si>
  <si>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</si>
  <si>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</si>
  <si>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</si>
  <si>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</si>
  <si>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</si>
  <si>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</si>
  <si>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</si>
  <si>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</si>
  <si>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</si>
  <si>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</si>
  <si>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</si>
  <si>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</si>
  <si>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</si>
  <si>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</si>
  <si>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</si>
  <si>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</si>
  <si>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</si>
  <si>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</si>
  <si>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</si>
  <si>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</si>
  <si>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</si>
  <si>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</si>
  <si>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</si>
  <si>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</si>
  <si>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</si>
  <si>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</si>
  <si>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</si>
  <si>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</si>
  <si>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</si>
  <si>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</si>
  <si>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</si>
  <si>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</si>
  <si>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</si>
  <si>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</si>
  <si>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</si>
  <si>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</si>
  <si>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</si>
  <si>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</si>
  <si>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</si>
  <si>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</si>
  <si>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</si>
  <si>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</si>
  <si>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</si>
  <si>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</si>
  <si>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</si>
  <si>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</si>
  <si>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</si>
  <si>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</si>
  <si>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</si>
  <si>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</si>
  <si>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</si>
  <si>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</si>
  <si>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</si>
  <si>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</si>
  <si>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</si>
  <si>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</si>
  <si>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</si>
  <si>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</si>
  <si>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</si>
  <si>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</si>
  <si>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</si>
  <si>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</si>
  <si>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</si>
  <si>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</si>
  <si>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</si>
  <si>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</si>
  <si>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</si>
  <si>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</si>
  <si>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</si>
  <si>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</si>
  <si>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</si>
  <si>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</si>
  <si>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</si>
  <si>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</si>
  <si>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</si>
  <si>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</si>
  <si>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</si>
  <si>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</si>
  <si>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</si>
  <si>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</si>
  <si>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</si>
  <si>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</si>
  <si>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</si>
  <si>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</si>
  <si>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</si>
  <si>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</si>
  <si>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</si>
  <si>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</si>
  <si>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</si>
  <si>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</si>
  <si>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</si>
  <si>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</si>
  <si>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</si>
  <si>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</si>
  <si>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</si>
  <si>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</si>
  <si>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</si>
  <si>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</si>
  <si>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</si>
  <si>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</si>
  <si>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</si>
  <si>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</si>
  <si>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</si>
  <si>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</si>
  <si>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</si>
  <si>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</si>
  <si>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</si>
  <si>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</si>
  <si>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</si>
  <si>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</si>
  <si>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</si>
  <si>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</si>
  <si>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</si>
  <si>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</si>
  <si>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</si>
  <si>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</si>
  <si>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</si>
  <si>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</si>
  <si>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</si>
  <si>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</si>
  <si>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</si>
  <si>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</si>
  <si>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</si>
  <si>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</si>
  <si>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</si>
  <si>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</si>
  <si>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</si>
  <si>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</si>
  <si>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</si>
  <si>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</si>
  <si>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</si>
  <si>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</si>
  <si>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</si>
  <si>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</si>
  <si>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</si>
  <si>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</si>
  <si>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</si>
  <si>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</si>
  <si>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</si>
  <si>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</si>
  <si>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</si>
  <si>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</si>
  <si>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</si>
  <si>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</si>
  <si>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</si>
  <si>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</si>
  <si>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</si>
  <si>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</si>
  <si>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</si>
  <si>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</si>
  <si>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</si>
  <si>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</si>
  <si>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</si>
  <si>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</si>
  <si>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</si>
  <si>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</si>
  <si>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</si>
  <si>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</si>
  <si>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</si>
  <si>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</si>
  <si>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</si>
  <si>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</si>
  <si>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</si>
  <si>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</si>
  <si>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</si>
  <si>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</si>
  <si>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</si>
  <si>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</si>
  <si>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</si>
  <si>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</si>
  <si>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</si>
  <si>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</si>
  <si>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</si>
  <si>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</si>
  <si>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</si>
  <si>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</si>
  <si>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</si>
  <si>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</si>
  <si>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</si>
  <si>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</si>
  <si>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</si>
  <si>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</si>
  <si>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</si>
  <si>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</si>
  <si>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</si>
  <si>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</si>
  <si>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</si>
  <si>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</si>
  <si>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</si>
  <si>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</si>
  <si>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</si>
  <si>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</si>
  <si>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</si>
  <si>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</si>
  <si>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</si>
  <si>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</si>
  <si>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</si>
  <si>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</si>
  <si>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</si>
  <si>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</si>
  <si>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</si>
  <si>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</si>
  <si>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</si>
  <si>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</si>
  <si>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</si>
  <si>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</si>
  <si>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</si>
  <si>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</si>
  <si>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</si>
  <si>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</si>
  <si>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</si>
  <si>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</si>
  <si>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</si>
  <si>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</si>
  <si>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</si>
  <si>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</si>
  <si>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</si>
  <si>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</si>
  <si>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</si>
  <si>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</si>
  <si>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</si>
  <si>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</si>
  <si>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</si>
  <si>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</si>
  <si>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</si>
  <si>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</si>
  <si>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</si>
  <si>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</si>
  <si>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</si>
  <si>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</si>
  <si>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</si>
  <si>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</si>
  <si>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</si>
  <si>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</si>
  <si>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</si>
  <si>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</si>
  <si>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</si>
  <si>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</si>
  <si>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</si>
  <si>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</si>
  <si>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</si>
  <si>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</si>
  <si>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</si>
  <si>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</si>
  <si>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</si>
  <si>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</si>
  <si>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</si>
  <si>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</si>
  <si>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</si>
  <si>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</si>
  <si>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</si>
  <si>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</si>
  <si>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</si>
  <si>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</si>
  <si>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</si>
  <si>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</si>
  <si>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</si>
  <si>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</si>
  <si>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</si>
  <si>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</si>
  <si>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</si>
  <si>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</si>
  <si>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</si>
  <si>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</si>
  <si>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</si>
  <si>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</si>
  <si>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</si>
  <si>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</si>
  <si>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</si>
  <si>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</si>
  <si>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</si>
  <si>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</si>
  <si>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</si>
  <si>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</si>
  <si>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</si>
  <si>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</si>
  <si>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</si>
  <si>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</si>
  <si>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</si>
  <si>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</si>
  <si>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</si>
  <si>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</si>
  <si>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</si>
  <si>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</si>
  <si>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</si>
  <si>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</si>
  <si>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</si>
  <si>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</si>
  <si>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</si>
  <si>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</si>
  <si>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</si>
  <si>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</si>
  <si>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</si>
  <si>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</si>
  <si>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</si>
  <si>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</si>
  <si>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</si>
  <si>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</si>
  <si>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</si>
  <si>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</si>
  <si>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</si>
  <si>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</si>
  <si>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</si>
  <si>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</si>
  <si>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</si>
  <si>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</si>
  <si>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</si>
  <si>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</si>
  <si>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</si>
  <si>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</si>
  <si>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</si>
  <si>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</si>
  <si>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</si>
  <si>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</si>
  <si>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</si>
  <si>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</si>
  <si>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</si>
  <si>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</si>
  <si>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</si>
  <si>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</si>
  <si>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</si>
  <si>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</si>
  <si>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</si>
  <si>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</si>
  <si>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</si>
  <si>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</si>
  <si>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</si>
  <si>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</si>
  <si>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</si>
  <si>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</si>
  <si>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</si>
  <si>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</si>
  <si>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</si>
  <si>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</si>
  <si>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</si>
  <si>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</si>
  <si>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</si>
  <si>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</si>
  <si>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</si>
  <si>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</si>
  <si>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</si>
  <si>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</si>
  <si>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</si>
  <si>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</si>
  <si>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</si>
  <si>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</si>
  <si>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</si>
  <si>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</si>
  <si>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</si>
  <si>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</si>
  <si>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</si>
  <si>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</si>
  <si>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</si>
  <si>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</si>
  <si>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</si>
  <si>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</si>
  <si>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</si>
  <si>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</si>
  <si>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</si>
  <si>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</si>
  <si>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</si>
  <si>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</si>
  <si>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</si>
  <si>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</si>
  <si>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</si>
  <si>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</si>
  <si>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</si>
  <si>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</si>
  <si>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</si>
  <si>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</si>
  <si>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</si>
  <si>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</si>
  <si>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</si>
  <si>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</si>
  <si>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</si>
  <si>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</si>
  <si>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</si>
  <si>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</si>
  <si>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</si>
  <si>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</si>
  <si>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</si>
  <si>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</si>
  <si>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</si>
  <si>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</si>
  <si>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</si>
  <si>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</si>
  <si>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</si>
  <si>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</si>
  <si>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</si>
  <si>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</si>
  <si>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</si>
  <si>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</si>
  <si>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</si>
  <si>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</si>
  <si>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</si>
  <si>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</si>
  <si>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</si>
  <si>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</si>
  <si>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</si>
  <si>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</si>
  <si>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</si>
  <si>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</si>
  <si>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</si>
  <si>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</si>
  <si>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</si>
  <si>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</si>
  <si>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</si>
  <si>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</si>
  <si>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</si>
  <si>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</si>
  <si>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</si>
  <si>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</si>
  <si>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</si>
  <si>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</si>
  <si>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</si>
  <si>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</si>
  <si>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</si>
  <si>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</si>
  <si>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</si>
  <si>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</si>
  <si>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</si>
  <si>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</si>
  <si>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</si>
  <si>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</si>
  <si>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</si>
  <si>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</si>
  <si>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</si>
  <si>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</si>
  <si>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</si>
  <si>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</si>
  <si>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</si>
  <si>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</si>
  <si>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</si>
  <si>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</si>
  <si>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</si>
  <si>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</si>
  <si>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</si>
  <si>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</si>
  <si>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</si>
  <si>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</si>
  <si>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</si>
  <si>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</si>
  <si>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</si>
  <si>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</si>
  <si>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</si>
  <si>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</si>
  <si>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</si>
  <si>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</si>
  <si>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</si>
  <si>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</si>
  <si>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</si>
  <si>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</si>
  <si>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</si>
  <si>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</si>
  <si>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</si>
  <si>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</si>
  <si>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</si>
  <si>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</si>
  <si>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</si>
  <si>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</si>
  <si>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</si>
  <si>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</si>
  <si>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</si>
  <si>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</si>
  <si>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</si>
  <si>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</si>
  <si>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</si>
  <si>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</si>
  <si>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</si>
  <si>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</si>
  <si>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</si>
  <si>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</si>
  <si>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</si>
  <si>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</si>
  <si>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</si>
  <si>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</si>
  <si>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</si>
  <si>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</si>
  <si>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</si>
  <si>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</si>
  <si>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</si>
  <si>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</si>
  <si>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</si>
  <si>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</si>
  <si>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</si>
  <si>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</si>
  <si>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</si>
  <si>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</si>
  <si>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</si>
  <si>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</si>
  <si>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</si>
  <si>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</si>
  <si>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</si>
  <si>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</si>
  <si>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</si>
  <si>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</si>
  <si>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</si>
  <si>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</si>
  <si>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</si>
  <si>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</si>
  <si>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</si>
  <si>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</si>
  <si>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</si>
  <si>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</si>
  <si>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</si>
  <si>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</si>
  <si>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</si>
  <si>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</si>
  <si>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</si>
  <si>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</si>
  <si>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</si>
  <si>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</si>
  <si>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</si>
  <si>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</si>
  <si>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</si>
  <si>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</si>
  <si>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</si>
  <si>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</si>
  <si>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</si>
  <si>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</si>
  <si>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</si>
  <si>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</si>
  <si>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</si>
  <si>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</si>
  <si>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</si>
  <si>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</si>
  <si>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</si>
  <si>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</si>
  <si>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</si>
  <si>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</si>
  <si>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</si>
  <si>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</si>
  <si>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</si>
  <si>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</si>
  <si>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</si>
  <si>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</si>
  <si>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</si>
  <si>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</si>
  <si>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</si>
  <si>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</si>
  <si>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</si>
  <si>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</si>
  <si>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</si>
  <si>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</si>
  <si>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</si>
  <si>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</si>
  <si>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</si>
  <si>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</si>
  <si>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</si>
  <si>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</si>
  <si>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</si>
  <si>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</si>
  <si>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</si>
  <si>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</si>
  <si>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</si>
  <si>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</si>
  <si>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</si>
  <si>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</si>
  <si>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</si>
  <si>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</si>
  <si>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</si>
  <si>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</si>
  <si>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</si>
  <si>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</si>
  <si>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</si>
  <si>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</si>
  <si>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</si>
  <si>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</si>
  <si>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</si>
  <si>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</si>
  <si>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</si>
  <si>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</si>
  <si>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</si>
  <si>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</si>
  <si>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</si>
  <si>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</si>
  <si>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</si>
  <si>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</si>
  <si>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</si>
  <si>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</si>
  <si>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</si>
  <si>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</si>
  <si>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</si>
  <si>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</si>
  <si>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</si>
  <si>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</si>
  <si>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</si>
  <si>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</si>
  <si>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</si>
  <si>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</si>
  <si>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</si>
  <si>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</si>
  <si>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</si>
  <si>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</si>
  <si>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</si>
  <si>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</si>
  <si>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</si>
  <si>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</si>
  <si>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</si>
  <si>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</si>
  <si>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</si>
  <si>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</si>
  <si>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</si>
  <si>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</si>
  <si>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</si>
  <si>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</si>
  <si>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</si>
  <si>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</si>
  <si>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</si>
  <si>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</si>
  <si>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</si>
  <si>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</si>
  <si>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</si>
  <si>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</si>
  <si>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</si>
  <si>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</si>
  <si>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</si>
  <si>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</si>
  <si>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</si>
  <si>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</si>
  <si>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</si>
  <si>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</si>
  <si>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</si>
  <si>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</si>
  <si>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</si>
  <si>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</si>
  <si>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</si>
  <si>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</si>
  <si>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</si>
  <si>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</si>
  <si>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</si>
  <si>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</si>
  <si>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</si>
  <si>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</si>
  <si>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</si>
  <si>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</si>
  <si>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</si>
  <si>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</si>
  <si>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</si>
  <si>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</si>
  <si>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</si>
  <si>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</si>
  <si>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</si>
  <si>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</si>
  <si>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</si>
  <si>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</si>
  <si>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</si>
  <si>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</si>
  <si>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</si>
  <si>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</si>
  <si>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</si>
  <si>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</si>
  <si>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</si>
  <si>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</si>
  <si>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</si>
  <si>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</si>
  <si>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</si>
  <si>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</si>
  <si>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</si>
  <si>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</si>
  <si>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</si>
  <si>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</si>
  <si>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</si>
  <si>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</si>
  <si>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</si>
  <si>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</si>
  <si>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</si>
  <si>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</si>
  <si>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</si>
  <si>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</si>
  <si>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</si>
  <si>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</si>
  <si>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</si>
  <si>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</si>
  <si>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</si>
  <si>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</si>
  <si>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</si>
  <si>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</si>
  <si>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</si>
  <si>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</si>
  <si>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</si>
  <si>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</si>
  <si>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</si>
  <si>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</si>
  <si>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</si>
  <si>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</si>
  <si>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</si>
  <si>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</si>
  <si>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</si>
  <si>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</si>
  <si>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</si>
  <si>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</si>
  <si>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</si>
  <si>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</si>
  <si>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</si>
  <si>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</si>
  <si>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</si>
  <si>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</si>
  <si>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</si>
  <si>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</si>
  <si>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</si>
  <si>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</si>
  <si>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</si>
  <si>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</si>
  <si>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</si>
  <si>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</si>
  <si>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</si>
  <si>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</si>
  <si>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</si>
  <si>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</si>
  <si>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</si>
  <si>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</si>
  <si>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</si>
  <si>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</si>
  <si>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</si>
  <si>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</si>
  <si>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</si>
  <si>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</si>
  <si>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</si>
  <si>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</si>
  <si>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</si>
  <si>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</si>
  <si>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</si>
  <si>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</si>
  <si>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</si>
  <si>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</si>
  <si>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</si>
  <si>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</si>
  <si>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</si>
  <si>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</si>
  <si>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</si>
  <si>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</si>
  <si>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</si>
  <si>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</si>
  <si>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</si>
  <si>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</si>
  <si>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</si>
  <si>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</si>
  <si>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</si>
  <si>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</si>
  <si>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</si>
  <si>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</si>
  <si>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</si>
  <si>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</si>
  <si>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</si>
  <si>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</si>
  <si>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</si>
  <si>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</si>
  <si>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</si>
  <si>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</si>
  <si>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</si>
  <si>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</si>
  <si>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</si>
  <si>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</si>
  <si>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</si>
  <si>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</si>
  <si>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</si>
  <si>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</si>
  <si>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</si>
  <si>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</si>
  <si>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</si>
  <si>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</si>
  <si>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</si>
  <si>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</si>
  <si>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</si>
  <si>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</si>
  <si>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</si>
  <si>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</si>
  <si>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</si>
  <si>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</si>
  <si>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</si>
  <si>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</si>
  <si>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</si>
  <si>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</si>
  <si>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</si>
  <si>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</si>
  <si>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</si>
  <si>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</si>
  <si>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</si>
  <si>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</si>
  <si>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</si>
  <si>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</si>
  <si>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</si>
  <si>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</si>
  <si>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</si>
  <si>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</si>
  <si>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</si>
  <si>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</si>
  <si>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</si>
  <si>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</si>
  <si>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</si>
  <si>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</si>
  <si>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</si>
  <si>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</si>
  <si>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</si>
  <si>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</si>
  <si>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</si>
  <si>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</si>
  <si>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</si>
  <si>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</si>
  <si>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</si>
  <si>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</si>
  <si>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</si>
  <si>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</si>
  <si>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</si>
  <si>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</si>
  <si>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</si>
  <si>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</si>
  <si>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</si>
  <si>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</si>
  <si>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</si>
  <si>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</si>
  <si>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</si>
  <si>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</si>
  <si>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</si>
  <si>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</si>
  <si>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</si>
  <si>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</si>
  <si>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</si>
  <si>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</si>
  <si>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</si>
  <si>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</si>
  <si>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</si>
  <si>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</si>
  <si>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</si>
  <si>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</si>
  <si>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</si>
  <si>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</si>
  <si>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</si>
  <si>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</si>
  <si>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</si>
  <si>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</si>
  <si>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</si>
  <si>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</si>
  <si>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</si>
  <si>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</si>
  <si>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</si>
  <si>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</si>
  <si>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</si>
  <si>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</si>
  <si>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</si>
  <si>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</si>
  <si>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</si>
  <si>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</si>
  <si>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</si>
  <si>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</si>
  <si>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</si>
  <si>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</si>
  <si>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</si>
  <si>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</si>
  <si>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</si>
  <si>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</si>
  <si>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</si>
  <si>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</si>
  <si>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</si>
  <si>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</si>
  <si>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</si>
  <si>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</si>
  <si>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</si>
  <si>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</si>
  <si>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</si>
  <si>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</si>
  <si>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</si>
  <si>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</si>
  <si>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</si>
  <si>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</si>
  <si>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</si>
  <si>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</si>
  <si>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</si>
  <si>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</si>
  <si>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</si>
  <si>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</si>
  <si>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</si>
  <si>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</si>
  <si>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</si>
  <si>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</si>
  <si>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</si>
  <si>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</si>
  <si>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</si>
  <si>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</si>
  <si>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</si>
  <si>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</si>
  <si>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</si>
  <si>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</si>
  <si>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</si>
  <si>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</si>
  <si>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</si>
  <si>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</si>
  <si>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</si>
  <si>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</si>
  <si>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</si>
  <si>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</si>
  <si>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</si>
  <si>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</si>
  <si>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</si>
  <si>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</si>
  <si>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</si>
  <si>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</si>
  <si>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</si>
  <si>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</si>
  <si>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</si>
  <si>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</si>
  <si>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</si>
  <si>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</si>
  <si>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</si>
  <si>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</si>
  <si>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</si>
  <si>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</si>
  <si>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</si>
  <si>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</si>
  <si>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</si>
  <si>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</si>
  <si>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</si>
  <si>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</si>
  <si>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</si>
  <si>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</si>
  <si>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</si>
  <si>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</si>
  <si>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</si>
  <si>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</si>
  <si>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</si>
  <si>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</si>
  <si>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</si>
  <si>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</si>
  <si>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</si>
  <si>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</si>
  <si>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</si>
  <si>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</si>
  <si>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</si>
  <si>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</si>
  <si>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</si>
  <si>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</si>
  <si>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</si>
  <si>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</si>
  <si>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</si>
  <si>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</si>
  <si>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</si>
  <si>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</si>
  <si>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</si>
  <si>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</si>
  <si>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</si>
  <si>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</si>
  <si>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</si>
  <si>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</si>
  <si>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</si>
  <si>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</si>
  <si>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</si>
  <si>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</si>
  <si>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</si>
  <si>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</si>
  <si>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</si>
  <si>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</si>
  <si>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</si>
  <si>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</si>
  <si>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</si>
  <si>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</si>
  <si>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</si>
  <si>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</si>
  <si>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</si>
  <si>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</si>
  <si>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</si>
  <si>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</si>
  <si>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</si>
  <si>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</si>
  <si>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</si>
  <si>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</si>
  <si>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</si>
  <si>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</si>
  <si>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</si>
  <si>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</si>
  <si>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</si>
  <si>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</si>
  <si>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</si>
  <si>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</si>
  <si>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</si>
  <si>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</si>
  <si>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</si>
  <si>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</si>
  <si>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</si>
  <si>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</si>
  <si>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</si>
  <si>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</si>
  <si>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</si>
  <si>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</si>
  <si>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</si>
  <si>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</si>
  <si>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</si>
  <si>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</si>
  <si>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</si>
  <si>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</si>
  <si>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</si>
  <si>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</si>
  <si>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</si>
  <si>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</si>
  <si>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</si>
  <si>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</si>
  <si>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</si>
  <si>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</si>
  <si>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</si>
  <si>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</si>
  <si>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</si>
  <si>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</si>
  <si>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</si>
  <si>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</si>
  <si>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</si>
  <si>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</si>
  <si>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</si>
  <si>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</si>
  <si>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</si>
  <si>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</si>
  <si>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</si>
  <si>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</si>
  <si>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</si>
  <si>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</si>
  <si>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</si>
  <si>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</si>
  <si>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</si>
  <si>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</si>
  <si>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</si>
  <si>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</si>
  <si>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</si>
  <si>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</si>
  <si>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</si>
  <si>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</si>
  <si>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</si>
  <si>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</si>
  <si>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</si>
  <si>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</si>
  <si>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</si>
  <si>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</si>
  <si>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</si>
  <si>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</si>
  <si>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</si>
  <si>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</si>
  <si>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</si>
  <si>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</si>
  <si>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</si>
  <si>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</si>
  <si>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</si>
  <si>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</si>
  <si>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</si>
  <si>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</si>
  <si>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</si>
  <si>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</si>
  <si>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</si>
  <si>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</si>
  <si>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</si>
  <si>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</si>
  <si>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</si>
  <si>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</si>
  <si>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</si>
  <si>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</si>
  <si>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</si>
  <si>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</si>
  <si>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</si>
  <si>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</si>
  <si>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</si>
  <si>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</si>
  <si>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</si>
  <si>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</si>
  <si>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</si>
  <si>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</si>
  <si>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</si>
  <si>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</si>
  <si>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</si>
  <si>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</si>
  <si>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</si>
  <si>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</si>
  <si>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</si>
  <si>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</si>
  <si>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</si>
  <si>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</si>
  <si>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</si>
  <si>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</si>
  <si>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</si>
  <si>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</si>
  <si>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</si>
  <si>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</si>
  <si>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</si>
  <si>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</si>
  <si>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</si>
  <si>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</si>
  <si>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</si>
  <si>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</si>
  <si>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</si>
  <si>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</si>
  <si>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</si>
  <si>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</si>
  <si>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</si>
  <si>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</si>
  <si>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</si>
  <si>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</si>
  <si>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</si>
  <si>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</si>
  <si>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</si>
  <si>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</si>
  <si>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</si>
  <si>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</si>
  <si>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</si>
  <si>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</si>
  <si>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</si>
  <si>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</si>
  <si>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</si>
  <si>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</si>
  <si>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</si>
  <si>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</si>
  <si>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</si>
  <si>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</si>
  <si>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</si>
  <si>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</si>
  <si>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</si>
  <si>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</si>
  <si>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</si>
  <si>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</si>
  <si>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</si>
  <si>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</si>
  <si>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</si>
  <si>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</si>
  <si>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</si>
  <si>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</si>
  <si>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</si>
  <si>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</si>
  <si>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</si>
  <si>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</si>
  <si>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</si>
  <si>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</si>
  <si>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</si>
  <si>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</si>
  <si>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</si>
  <si>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</si>
  <si>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</si>
  <si>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</si>
  <si>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</si>
  <si>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</si>
  <si>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</si>
  <si>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</si>
  <si>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</si>
  <si>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</si>
  <si>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</si>
  <si>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</si>
  <si>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</si>
  <si>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</si>
  <si>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</si>
  <si>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</si>
  <si>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</si>
  <si>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</si>
  <si>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</si>
  <si>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</si>
  <si>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</si>
  <si>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</si>
  <si>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</si>
  <si>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</si>
  <si>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</si>
  <si>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</si>
  <si>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</si>
  <si>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</si>
  <si>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</si>
  <si>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</si>
  <si>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</si>
  <si>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</si>
  <si>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</si>
  <si>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</si>
  <si>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</si>
  <si>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</si>
  <si>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</si>
  <si>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</si>
  <si>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</si>
  <si>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</si>
  <si>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</si>
  <si>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</si>
  <si>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</si>
  <si>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</si>
  <si>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</si>
  <si>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</si>
  <si>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</si>
  <si>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</si>
  <si>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</si>
  <si>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</si>
  <si>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</si>
  <si>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</si>
  <si>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</si>
  <si>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</si>
  <si>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</si>
  <si>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</si>
  <si>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</si>
  <si>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</si>
  <si>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</si>
  <si>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</si>
  <si>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</si>
  <si>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</si>
  <si>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</si>
  <si>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</si>
  <si>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</si>
  <si>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</si>
  <si>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</si>
  <si>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</si>
  <si>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</si>
  <si>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</si>
  <si>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</si>
  <si>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</si>
  <si>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</si>
  <si>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</si>
  <si>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</si>
  <si>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</si>
  <si>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</si>
  <si>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</si>
  <si>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</si>
  <si>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</si>
  <si>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</si>
  <si>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</si>
  <si>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</si>
  <si>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</si>
  <si>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</si>
  <si>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</si>
  <si>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</si>
  <si>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</si>
  <si>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</si>
  <si>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</si>
  <si>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</si>
  <si>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</si>
  <si>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</si>
  <si>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</si>
  <si>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</si>
  <si>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</si>
  <si>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</si>
  <si>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</si>
  <si>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</si>
  <si>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</si>
  <si>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</si>
  <si>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</si>
  <si>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</si>
  <si>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</si>
  <si>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</si>
  <si>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</si>
  <si>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</si>
  <si>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</si>
  <si>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</si>
  <si>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</si>
  <si>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</si>
  <si>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</si>
  <si>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</si>
  <si>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</si>
  <si>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</si>
  <si>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</si>
  <si>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</si>
  <si>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</si>
  <si>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</si>
  <si>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</si>
  <si>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</si>
  <si>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</si>
  <si>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</si>
  <si>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</si>
  <si>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</si>
  <si>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</si>
  <si>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</si>
  <si>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</si>
  <si>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</si>
  <si>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</si>
  <si>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</si>
  <si>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</si>
  <si>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</si>
  <si>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</si>
  <si>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</si>
  <si>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</si>
  <si>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</si>
  <si>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</si>
  <si>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</si>
  <si>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</si>
  <si>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</si>
  <si>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</si>
  <si>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</si>
  <si>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</si>
  <si>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</si>
  <si>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</si>
  <si>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</si>
  <si>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</si>
  <si>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</si>
  <si>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</si>
  <si>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</si>
  <si>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</si>
  <si>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</si>
  <si>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</si>
  <si>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</si>
  <si>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</si>
  <si>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</si>
  <si>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</si>
  <si>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</si>
  <si>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</si>
  <si>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</si>
  <si>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</si>
  <si>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</si>
  <si>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</si>
  <si>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</si>
  <si>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</si>
  <si>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</si>
  <si>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</si>
  <si>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</si>
  <si>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</si>
  <si>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</si>
  <si>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</si>
  <si>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</si>
  <si>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</si>
  <si>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</si>
  <si>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</si>
  <si>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</si>
  <si>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</si>
  <si>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</si>
  <si>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</si>
  <si>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</si>
  <si>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</si>
  <si>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</si>
  <si>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</si>
  <si>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</si>
  <si>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</si>
  <si>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</si>
  <si>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</si>
  <si>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</si>
  <si>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</si>
  <si>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</si>
  <si>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</si>
  <si>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</si>
  <si>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</si>
  <si>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</si>
  <si>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</si>
  <si>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</si>
  <si>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</si>
  <si>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</si>
  <si>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</si>
  <si>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</si>
  <si>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</si>
  <si>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</si>
  <si>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</si>
  <si>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</si>
  <si>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</si>
  <si>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</si>
  <si>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</si>
  <si>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</si>
  <si>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</si>
  <si>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</si>
  <si>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</si>
  <si>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</si>
  <si>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</si>
  <si>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</si>
  <si>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</si>
  <si>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</si>
  <si>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</si>
  <si>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</si>
  <si>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</si>
  <si>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</si>
  <si>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</si>
  <si>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</si>
  <si>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</si>
  <si>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</si>
  <si>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</si>
  <si>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</si>
  <si>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</si>
  <si>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</si>
  <si>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</si>
  <si>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</si>
  <si>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</si>
  <si>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</si>
  <si>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</si>
  <si>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</si>
  <si>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</si>
  <si>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</si>
  <si>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</si>
  <si>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</si>
  <si>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</si>
  <si>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</si>
  <si>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</si>
  <si>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</si>
  <si>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</si>
  <si>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</si>
  <si>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</si>
  <si>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</si>
  <si>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</si>
  <si>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</si>
  <si>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</si>
  <si>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</si>
  <si>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</si>
  <si>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</si>
  <si>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</si>
  <si>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</si>
  <si>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</si>
  <si>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</si>
  <si>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</si>
  <si>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</si>
  <si>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</si>
  <si>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</si>
  <si>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</si>
  <si>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</si>
  <si>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</si>
  <si>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</si>
  <si>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</si>
  <si>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</si>
  <si>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</si>
  <si>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</si>
  <si>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</si>
  <si>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</si>
  <si>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</si>
  <si>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</si>
  <si>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</si>
  <si>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</si>
  <si>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</si>
  <si>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</si>
  <si>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</si>
  <si>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</si>
  <si>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</si>
  <si>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</si>
  <si>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</si>
  <si>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</si>
  <si>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</si>
  <si>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</si>
  <si>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</si>
  <si>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</si>
  <si>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</si>
  <si>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</si>
  <si>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</si>
  <si>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</si>
  <si>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</si>
  <si>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</si>
  <si>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</si>
  <si>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</si>
  <si>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</si>
  <si>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</si>
  <si>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</si>
  <si>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</si>
  <si>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</si>
  <si>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</si>
  <si>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</si>
  <si>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</si>
  <si>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</si>
  <si>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</si>
  <si>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</si>
  <si>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</si>
  <si>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</si>
  <si>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</si>
  <si>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</si>
  <si>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</si>
  <si>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</si>
  <si>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</si>
  <si>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</si>
  <si>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</si>
  <si>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</si>
  <si>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</si>
  <si>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</si>
  <si>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</si>
  <si>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</si>
  <si>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</si>
  <si>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</si>
  <si>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</si>
  <si>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</si>
  <si>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</si>
  <si>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</si>
  <si>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</si>
  <si>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</si>
  <si>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</si>
  <si>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</si>
  <si>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</si>
  <si>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</si>
  <si>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</si>
  <si>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</si>
  <si>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</si>
  <si>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</si>
  <si>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</si>
  <si>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</si>
  <si>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</si>
  <si>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</si>
  <si>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</si>
  <si>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</si>
  <si>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</si>
  <si>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</si>
  <si>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</si>
  <si>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</si>
  <si>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</si>
  <si>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</si>
  <si>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</si>
  <si>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</si>
  <si>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</si>
  <si>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</si>
  <si>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</si>
  <si>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</si>
  <si>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</si>
  <si>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</si>
  <si>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</si>
  <si>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</si>
  <si>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</si>
  <si>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</si>
  <si>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</si>
  <si>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</si>
  <si>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</si>
  <si>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</si>
  <si>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</si>
  <si>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</si>
  <si>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</si>
  <si>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</si>
  <si>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</si>
  <si>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</si>
  <si>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</si>
  <si>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</si>
  <si>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</si>
  <si>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</si>
  <si>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</si>
  <si>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</si>
  <si>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</si>
  <si>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</si>
  <si>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</si>
  <si>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</si>
  <si>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</si>
  <si>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</si>
  <si>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</si>
  <si>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</si>
  <si>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</si>
  <si>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</si>
  <si>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</si>
  <si>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</si>
  <si>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</si>
  <si>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</si>
  <si>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</si>
  <si>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</si>
  <si>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</si>
  <si>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</si>
  <si>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</si>
  <si>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</si>
  <si>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</si>
  <si>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</si>
  <si>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</si>
  <si>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</si>
  <si>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</si>
  <si>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</si>
  <si>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</si>
  <si>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</si>
  <si>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</si>
  <si>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</si>
  <si>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</si>
  <si>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</si>
  <si>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</si>
  <si>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</si>
  <si>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</si>
  <si>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</si>
  <si>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</si>
  <si>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</si>
  <si>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</si>
  <si>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</si>
  <si>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</si>
  <si>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</si>
  <si>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</si>
  <si>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</si>
  <si>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</si>
  <si>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</si>
  <si>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</si>
  <si>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</si>
  <si>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</si>
  <si>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</si>
  <si>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</si>
  <si>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</si>
  <si>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</si>
  <si>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</si>
  <si>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</si>
  <si>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</si>
  <si>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</si>
  <si>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</si>
  <si>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</si>
  <si>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</si>
  <si>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</si>
  <si>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</si>
  <si>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</si>
  <si>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</si>
  <si>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</si>
  <si>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</si>
  <si>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</si>
  <si>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</si>
  <si>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</si>
  <si>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</si>
  <si>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</si>
  <si>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</si>
  <si>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</si>
  <si>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</si>
  <si>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</si>
  <si>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</si>
  <si>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</si>
  <si>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</si>
  <si>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</si>
  <si>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</si>
  <si>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</si>
  <si>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</si>
  <si>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</si>
  <si>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</si>
  <si>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</si>
  <si>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</si>
  <si>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</si>
  <si>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</si>
  <si>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</si>
  <si>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</si>
  <si>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</si>
  <si>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</si>
  <si>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</si>
  <si>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</si>
  <si>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</si>
  <si>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</si>
  <si>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</si>
  <si>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</si>
  <si>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</si>
  <si>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</si>
  <si>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</si>
  <si>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</si>
  <si>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</si>
  <si>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</si>
  <si>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</si>
  <si>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</si>
  <si>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</si>
  <si>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</si>
  <si>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</si>
  <si>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</si>
  <si>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</si>
  <si>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</si>
  <si>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</si>
  <si>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</si>
  <si>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</si>
  <si>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</si>
  <si>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</si>
  <si>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</si>
  <si>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</si>
  <si>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</si>
  <si>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</si>
  <si>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</si>
  <si>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</si>
  <si>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</si>
  <si>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</si>
  <si>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</si>
  <si>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</si>
  <si>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</si>
  <si>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</si>
  <si>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</si>
  <si>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</si>
  <si>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</si>
  <si>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</si>
  <si>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</si>
  <si>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</si>
  <si>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</si>
  <si>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</si>
  <si>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</si>
  <si>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</si>
  <si>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</si>
  <si>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</si>
  <si>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</si>
  <si>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</si>
  <si>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</si>
  <si>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</si>
  <si>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</si>
  <si>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</si>
  <si>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</si>
  <si>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</si>
  <si>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</si>
  <si>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</si>
  <si>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</si>
  <si>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</si>
  <si>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</si>
  <si>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</si>
  <si>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</si>
  <si>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</si>
  <si>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</si>
  <si>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</si>
  <si>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</si>
  <si>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</si>
  <si>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</si>
  <si>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</si>
  <si>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</si>
  <si>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</si>
  <si>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</si>
  <si>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</si>
  <si>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</si>
  <si>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</si>
  <si>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</si>
  <si>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</si>
  <si>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</si>
  <si>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</si>
  <si>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</si>
  <si>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</si>
  <si>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</si>
  <si>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</si>
  <si>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</si>
  <si>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</si>
  <si>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</si>
  <si>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</si>
  <si>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</si>
  <si>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</si>
  <si>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</si>
  <si>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</si>
  <si>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</si>
  <si>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</si>
  <si>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</si>
  <si>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</si>
  <si>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</si>
  <si>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</si>
  <si>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</si>
  <si>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</si>
  <si>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</si>
  <si>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</si>
  <si>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</si>
  <si>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</si>
  <si>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</si>
  <si>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</si>
  <si>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</si>
  <si>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</si>
  <si>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</si>
  <si>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</si>
  <si>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</si>
  <si>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</si>
  <si>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</si>
  <si>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</si>
  <si>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</si>
  <si>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</si>
  <si>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</si>
  <si>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</si>
  <si>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</si>
  <si>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</si>
  <si>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</si>
  <si>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</si>
  <si>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</si>
  <si>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</si>
  <si>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</si>
  <si>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</si>
  <si>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</si>
  <si>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</si>
  <si>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</si>
  <si>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</si>
  <si>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</si>
  <si>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</si>
  <si>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</si>
  <si>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</si>
  <si>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</si>
  <si>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</si>
  <si>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</si>
  <si>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</si>
  <si>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</si>
  <si>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</si>
  <si>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</si>
  <si>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</si>
  <si>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</si>
  <si>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</si>
  <si>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</si>
  <si>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</si>
  <si>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</si>
  <si>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</si>
  <si>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</si>
  <si>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</si>
  <si>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</si>
  <si>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</si>
  <si>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</si>
  <si>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</si>
  <si>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</si>
  <si>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</si>
  <si>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</si>
  <si>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</si>
  <si>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</si>
  <si>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</si>
  <si>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</si>
  <si>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</si>
  <si>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</si>
  <si>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</si>
  <si>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</si>
  <si>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</si>
  <si>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</si>
  <si>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</si>
  <si>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</si>
  <si>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</si>
  <si>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</si>
  <si>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</si>
  <si>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</si>
  <si>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</si>
  <si>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</si>
  <si>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</si>
  <si>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</si>
  <si>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</si>
  <si>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</si>
  <si>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</si>
  <si>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</si>
  <si>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</si>
  <si>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</si>
  <si>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</si>
  <si>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</si>
  <si>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</si>
  <si>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</si>
  <si>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</si>
  <si>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</si>
  <si>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</si>
  <si>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</si>
  <si>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</si>
  <si>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</si>
  <si>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</si>
  <si>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</si>
  <si>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</si>
  <si>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</si>
  <si>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</si>
  <si>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</si>
  <si>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</si>
  <si>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</si>
  <si>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</si>
  <si>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</si>
  <si>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</si>
  <si>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</si>
  <si>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</si>
  <si>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</si>
  <si>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</si>
  <si>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</si>
  <si>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</si>
  <si>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</si>
  <si>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</si>
  <si>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</si>
  <si>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</si>
  <si>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</si>
  <si>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</si>
  <si>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</si>
  <si>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</si>
  <si>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</si>
  <si>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</si>
  <si>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</si>
  <si>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</si>
  <si>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</si>
  <si>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</si>
  <si>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</si>
  <si>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</si>
  <si>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</si>
  <si>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</si>
  <si>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</si>
  <si>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</si>
  <si>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</si>
  <si>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</si>
  <si>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</si>
  <si>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</si>
  <si>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</si>
  <si>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</si>
  <si>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</si>
  <si>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</si>
  <si>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</si>
  <si>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</si>
  <si>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</si>
  <si>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</si>
  <si>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</si>
  <si>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</si>
  <si>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</si>
  <si>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</si>
  <si>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</si>
  <si>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</si>
  <si>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</si>
  <si>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</si>
  <si>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</si>
  <si>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</si>
  <si>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</si>
  <si>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</si>
  <si>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</si>
  <si>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</si>
  <si>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</si>
  <si>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</si>
  <si>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</si>
  <si>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</si>
  <si>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</si>
  <si>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</si>
  <si>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</si>
  <si>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</si>
  <si>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</si>
  <si>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</si>
  <si>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</si>
  <si>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</si>
  <si>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</si>
  <si>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</si>
  <si>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</si>
  <si>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</si>
  <si>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</si>
  <si>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</si>
  <si>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</si>
  <si>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</si>
  <si>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</si>
  <si>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</si>
  <si>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</si>
  <si>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</si>
  <si>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</si>
  <si>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</si>
  <si>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</si>
  <si>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</si>
  <si>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</si>
  <si>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</si>
  <si>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</si>
  <si>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</si>
  <si>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</si>
  <si>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</si>
  <si>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</si>
  <si>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</si>
  <si>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</si>
  <si>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</si>
  <si>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</si>
  <si>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</si>
  <si>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</si>
  <si>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</si>
  <si>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</si>
  <si>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</si>
  <si>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</si>
  <si>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</si>
  <si>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</si>
  <si>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</si>
  <si>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</si>
  <si>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</si>
  <si>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</si>
  <si>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</si>
  <si>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</si>
  <si>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</si>
  <si>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</si>
  <si>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</si>
  <si>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</si>
  <si>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</si>
  <si>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</si>
  <si>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</si>
  <si>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</si>
  <si>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</si>
  <si>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</si>
  <si>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</si>
  <si>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</si>
  <si>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</si>
  <si>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</si>
  <si>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</si>
  <si>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</si>
  <si>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</si>
  <si>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</si>
  <si>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</si>
  <si>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</si>
  <si>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</si>
  <si>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</si>
  <si>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</si>
  <si>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</si>
  <si>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</si>
  <si>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</si>
  <si>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</si>
  <si>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</si>
  <si>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</si>
  <si>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</si>
  <si>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</si>
  <si>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</si>
  <si>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</si>
  <si>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</si>
  <si>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</si>
  <si>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</si>
  <si>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</si>
  <si>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</si>
  <si>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</si>
  <si>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</si>
  <si>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</si>
  <si>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</si>
  <si>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</si>
  <si>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</si>
  <si>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</si>
  <si>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</si>
  <si>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</si>
  <si>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</si>
  <si>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</si>
  <si>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</si>
  <si>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</si>
  <si>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</si>
  <si>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</si>
  <si>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</si>
  <si>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</si>
  <si>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</si>
  <si>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</si>
  <si>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</si>
  <si>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</si>
  <si>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</si>
  <si>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</si>
  <si>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</si>
  <si>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</si>
  <si>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</si>
  <si>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</si>
  <si>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</si>
  <si>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</si>
  <si>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</si>
  <si>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</si>
  <si>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</si>
  <si>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</si>
  <si>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</si>
  <si>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</si>
  <si>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</si>
  <si>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</si>
  <si>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</si>
  <si>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</si>
  <si>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</si>
  <si>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</si>
  <si>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</si>
  <si>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</si>
  <si>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</si>
  <si>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</si>
  <si>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</si>
  <si>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</si>
  <si>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</si>
  <si>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</si>
  <si>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</si>
  <si>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</si>
  <si>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</si>
  <si>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</si>
  <si>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</si>
  <si>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</si>
  <si>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</si>
  <si>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</si>
  <si>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</si>
  <si>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</si>
  <si>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</si>
  <si>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</si>
  <si>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</si>
  <si>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</si>
  <si>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</si>
  <si>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</si>
  <si>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</si>
  <si>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</si>
  <si>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</si>
  <si>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</si>
  <si>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</si>
  <si>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</si>
  <si>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</si>
  <si>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</si>
  <si>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</si>
  <si>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</si>
  <si>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</si>
  <si>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</si>
  <si>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</si>
  <si>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</si>
  <si>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</si>
  <si>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</si>
  <si>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</si>
  <si>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</si>
  <si>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</si>
  <si>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</si>
  <si>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</si>
  <si>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</si>
  <si>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</si>
  <si>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</si>
  <si>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</si>
  <si>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</si>
  <si>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</si>
  <si>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</si>
  <si>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</si>
  <si>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</si>
  <si>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</si>
  <si>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</si>
  <si>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</si>
  <si>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</si>
  <si>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</si>
  <si>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</si>
  <si>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</si>
  <si>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</si>
  <si>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</si>
  <si>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</si>
  <si>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</si>
  <si>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</si>
  <si>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</si>
  <si>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</si>
  <si>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</si>
  <si>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</si>
  <si>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</si>
  <si>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</si>
  <si>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</si>
  <si>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</si>
  <si>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</si>
  <si>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</si>
  <si>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</si>
  <si>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</si>
  <si>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</si>
  <si>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</si>
  <si>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</si>
  <si>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</si>
  <si>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</si>
  <si>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</si>
  <si>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</si>
  <si>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</si>
  <si>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</si>
  <si>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</si>
  <si>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</si>
  <si>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</si>
  <si>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</si>
  <si>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</si>
  <si>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</si>
  <si>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</si>
  <si>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</si>
  <si>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</si>
  <si>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</si>
  <si>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</si>
  <si>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</si>
  <si>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</si>
  <si>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</si>
  <si>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</si>
  <si>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</si>
  <si>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</si>
  <si>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</si>
  <si>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</si>
  <si>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</si>
  <si>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</si>
  <si>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</si>
  <si>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</si>
  <si>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</si>
  <si>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</si>
  <si>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</si>
  <si>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</si>
  <si>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</si>
  <si>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</si>
  <si>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</si>
  <si>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</si>
  <si>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</si>
  <si>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</si>
  <si>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</si>
  <si>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</si>
  <si>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</si>
  <si>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</si>
  <si>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</si>
  <si>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</si>
  <si>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</si>
  <si>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</si>
  <si>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</si>
  <si>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</si>
  <si>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</si>
  <si>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</si>
  <si>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</si>
  <si>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</si>
  <si>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</si>
  <si>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</si>
  <si>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</si>
  <si>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</si>
  <si>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</si>
  <si>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</si>
  <si>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</si>
  <si>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</si>
  <si>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</si>
  <si>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</si>
  <si>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</si>
  <si>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</si>
  <si>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</si>
  <si>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</si>
  <si>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</si>
  <si>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</si>
  <si>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</si>
  <si>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</si>
  <si>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</si>
  <si>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</si>
  <si>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</si>
  <si>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</si>
  <si>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</si>
  <si>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</si>
  <si>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</si>
  <si>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</si>
  <si>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</si>
  <si>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</si>
  <si>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</si>
  <si>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</si>
  <si>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</si>
  <si>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</si>
  <si>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</si>
  <si>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</si>
  <si>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</si>
  <si>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</si>
  <si>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</si>
  <si>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</si>
  <si>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</si>
  <si>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</si>
  <si>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</si>
  <si>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</si>
  <si>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</si>
  <si>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</si>
  <si>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</si>
  <si>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</si>
  <si>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</si>
  <si>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</si>
  <si>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</si>
  <si>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</si>
  <si>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</si>
  <si>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</si>
  <si>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</si>
  <si>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</si>
  <si>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</si>
  <si>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</si>
  <si>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</si>
  <si>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</si>
  <si>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</si>
  <si>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</si>
  <si>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</si>
  <si>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</si>
  <si>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</si>
  <si>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</si>
  <si>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</si>
  <si>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</si>
  <si>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</si>
  <si>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</si>
  <si>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</si>
  <si>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</si>
  <si>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</si>
  <si>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</si>
  <si>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</si>
  <si>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</si>
  <si>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</si>
  <si>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</si>
  <si>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</si>
  <si>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</si>
  <si>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</si>
  <si>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</si>
  <si>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</si>
  <si>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</si>
  <si>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</si>
  <si>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</si>
  <si>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</si>
  <si>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</si>
  <si>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</si>
  <si>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</si>
  <si>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</si>
  <si>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</si>
  <si>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</si>
  <si>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</si>
  <si>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</si>
  <si>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</si>
  <si>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</si>
  <si>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</si>
  <si>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</si>
  <si>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</si>
  <si>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</si>
  <si>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</si>
  <si>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</si>
  <si>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</si>
  <si>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</si>
  <si>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</si>
  <si>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</si>
  <si>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</si>
  <si>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</si>
  <si>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</si>
  <si>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</si>
  <si>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</si>
  <si>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</si>
  <si>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</si>
  <si>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</si>
  <si>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</si>
  <si>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</si>
  <si>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</si>
  <si>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</si>
  <si>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</si>
  <si>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</si>
  <si>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</si>
  <si>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</si>
  <si>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</si>
  <si>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</si>
  <si>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</si>
  <si>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</si>
  <si>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</si>
  <si>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</si>
  <si>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</si>
  <si>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</si>
  <si>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</si>
  <si>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</si>
  <si>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</si>
  <si>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</si>
  <si>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</si>
  <si>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</si>
  <si>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</si>
  <si>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</si>
  <si>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</si>
  <si>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</si>
  <si>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</si>
  <si>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</si>
  <si>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</si>
  <si>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</si>
  <si>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</si>
  <si>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</si>
  <si>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</si>
  <si>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</si>
  <si>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</si>
  <si>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</si>
  <si>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</si>
  <si>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</si>
  <si>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</si>
  <si>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</si>
  <si>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</si>
  <si>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</si>
  <si>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</si>
  <si>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</si>
  <si>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</si>
  <si>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</si>
  <si>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</si>
  <si>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</si>
  <si>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</si>
  <si>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</si>
  <si>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</si>
  <si>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</si>
  <si>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</si>
  <si>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</si>
  <si>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</si>
  <si>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</si>
  <si>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</si>
  <si>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</si>
  <si>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</si>
  <si>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</si>
  <si>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</si>
  <si>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</si>
  <si>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</si>
  <si>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</si>
  <si>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</si>
  <si>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</si>
  <si>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</si>
  <si>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</si>
  <si>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</si>
  <si>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</si>
  <si>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</si>
  <si>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</si>
  <si>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</si>
  <si>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</si>
  <si>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</si>
  <si>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</si>
  <si>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</si>
  <si>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</si>
  <si>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</si>
  <si>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</si>
  <si>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</si>
  <si>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</si>
  <si>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</si>
  <si>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</si>
  <si>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</si>
  <si>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</si>
  <si>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</si>
  <si>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</si>
  <si>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</si>
  <si>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</si>
  <si>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</si>
  <si>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</si>
  <si>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</si>
  <si>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</si>
  <si>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</si>
  <si>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</si>
  <si>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</si>
  <si>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</si>
  <si>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</si>
  <si>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</si>
  <si>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</si>
  <si>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</si>
  <si>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</si>
  <si>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</si>
  <si>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</si>
  <si>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</si>
  <si>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</si>
  <si>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</si>
  <si>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</si>
  <si>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</si>
  <si>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</si>
  <si>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</si>
  <si>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</si>
  <si>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</si>
  <si>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</si>
  <si>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</si>
  <si>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</si>
  <si>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</si>
  <si>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</si>
  <si>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</si>
  <si>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</si>
  <si>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</si>
  <si>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</si>
  <si>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</si>
  <si>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</si>
  <si>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</si>
  <si>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</si>
  <si>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</si>
  <si>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</si>
  <si>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</si>
  <si>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</si>
  <si>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</si>
  <si>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</si>
  <si>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</si>
  <si>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</si>
  <si>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</si>
  <si>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</si>
  <si>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</si>
  <si>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</si>
  <si>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</si>
  <si>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</si>
  <si>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</si>
  <si>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</si>
  <si>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</si>
  <si>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</si>
  <si>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</si>
  <si>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</si>
  <si>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</si>
  <si>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</si>
  <si>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</si>
  <si>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</si>
  <si>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</si>
  <si>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</si>
  <si>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</si>
  <si>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</si>
  <si>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</si>
  <si>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</si>
  <si>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</si>
  <si>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</si>
  <si>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</si>
  <si>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</si>
  <si>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</si>
  <si>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</si>
  <si>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</si>
  <si>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</si>
  <si>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</si>
  <si>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</si>
  <si>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</si>
  <si>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</si>
  <si>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</si>
  <si>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</si>
  <si>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</si>
  <si>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</si>
  <si>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</si>
  <si>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</si>
  <si>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</si>
  <si>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</si>
  <si>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</si>
  <si>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</si>
  <si>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</si>
  <si>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</si>
  <si>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</si>
  <si>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</si>
  <si>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</si>
  <si>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</si>
  <si>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</si>
  <si>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</si>
  <si>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</si>
  <si>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</si>
  <si>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</si>
  <si>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</si>
  <si>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</si>
  <si>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</si>
  <si>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</si>
  <si>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</si>
  <si>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</si>
  <si>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</si>
  <si>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</si>
  <si>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</si>
  <si>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</si>
  <si>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</si>
  <si>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</si>
  <si>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</si>
  <si>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</si>
  <si>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</si>
  <si>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</si>
  <si>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</si>
  <si>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</si>
  <si>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</si>
  <si>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</si>
  <si>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</si>
  <si>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</si>
  <si>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</si>
  <si>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</si>
  <si>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</si>
  <si>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</si>
  <si>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</si>
  <si>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</si>
  <si>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</si>
  <si>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</si>
  <si>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</si>
  <si>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</si>
  <si>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</si>
  <si>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</si>
  <si>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</si>
  <si>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</si>
  <si>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</si>
  <si>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</si>
  <si>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</si>
  <si>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</si>
  <si>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</si>
  <si>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</si>
  <si>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</si>
  <si>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</si>
  <si>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</si>
  <si>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</si>
  <si>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</si>
  <si>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</si>
  <si>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</si>
  <si>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</si>
  <si>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</si>
  <si>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</si>
  <si>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</si>
  <si>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</si>
  <si>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</si>
  <si>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</si>
  <si>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</si>
  <si>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</si>
  <si>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</si>
  <si>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</si>
  <si>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</si>
  <si>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</si>
  <si>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</si>
  <si>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</si>
  <si>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</si>
  <si>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</si>
  <si>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</si>
  <si>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</si>
  <si>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</si>
  <si>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</si>
  <si>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</si>
  <si>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</si>
  <si>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</si>
  <si>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</si>
  <si>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</si>
  <si>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</si>
  <si>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</si>
  <si>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</si>
  <si>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</si>
  <si>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</si>
  <si>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</si>
  <si>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</si>
  <si>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</si>
  <si>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</si>
  <si>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</si>
  <si>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</si>
  <si>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</si>
  <si>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</si>
  <si>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</si>
  <si>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</si>
  <si>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</si>
  <si>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</si>
  <si>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</si>
  <si>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</si>
  <si>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</si>
  <si>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</si>
  <si>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</si>
  <si>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</si>
  <si>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</si>
  <si>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</si>
  <si>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</si>
  <si>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</si>
  <si>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</si>
  <si>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</si>
  <si>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</si>
  <si>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</si>
  <si>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</si>
  <si>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</si>
  <si>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</si>
  <si>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</si>
  <si>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</si>
  <si>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</si>
  <si>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</si>
  <si>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</si>
  <si>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</si>
  <si>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</si>
  <si>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</si>
  <si>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</si>
  <si>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</si>
  <si>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</si>
  <si>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</si>
  <si>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</si>
  <si>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</si>
  <si>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</si>
  <si>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</si>
  <si>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</si>
  <si>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</si>
  <si>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</si>
  <si>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</si>
  <si>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</si>
  <si>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</si>
  <si>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</si>
  <si>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</si>
  <si>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</si>
  <si>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</si>
  <si>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</si>
  <si>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</si>
  <si>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</si>
  <si>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</si>
  <si>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</si>
  <si>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</si>
  <si>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</si>
  <si>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</si>
  <si>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</si>
  <si>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</si>
  <si>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</si>
  <si>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</si>
  <si>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</si>
  <si>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</si>
  <si>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</si>
  <si>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</si>
  <si>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</si>
  <si>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</si>
  <si>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</si>
  <si>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</si>
  <si>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</si>
  <si>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</si>
  <si>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</si>
  <si>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</si>
  <si>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</si>
  <si>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</si>
  <si>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</si>
  <si>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</si>
  <si>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</si>
  <si>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</si>
  <si>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</si>
  <si>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</si>
  <si>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</si>
  <si>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</si>
  <si>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</si>
  <si>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</si>
  <si>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</si>
  <si>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</si>
  <si>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</si>
  <si>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</si>
  <si>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</si>
  <si>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</si>
  <si>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</si>
  <si>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</si>
  <si>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</si>
  <si>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</si>
  <si>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</si>
  <si>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</si>
  <si>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</si>
  <si>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</si>
  <si>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</si>
  <si>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</si>
  <si>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</si>
  <si>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</si>
  <si>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</si>
  <si>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</si>
  <si>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</si>
  <si>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</si>
  <si>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</si>
  <si>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</si>
  <si>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</si>
  <si>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</si>
  <si>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</si>
  <si>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</si>
  <si>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</si>
  <si>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</si>
  <si>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</si>
  <si>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</si>
  <si>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</si>
  <si>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</si>
  <si>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</si>
  <si>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</si>
  <si>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</si>
  <si>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</si>
  <si>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</si>
  <si>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</si>
  <si>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</si>
  <si>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</si>
  <si>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</si>
  <si>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</si>
  <si>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</si>
  <si>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</si>
  <si>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</si>
  <si>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</si>
  <si>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</si>
  <si>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</si>
  <si>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</si>
  <si>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</si>
  <si>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</si>
  <si>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</si>
  <si>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</si>
  <si>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</si>
  <si>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</si>
  <si>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</si>
  <si>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</si>
  <si>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</si>
  <si>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</si>
  <si>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</si>
  <si>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</si>
  <si>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</si>
  <si>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</si>
  <si>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</si>
  <si>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</si>
  <si>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</si>
  <si>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</si>
  <si>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</si>
  <si>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</si>
  <si>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</si>
  <si>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</si>
  <si>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</si>
  <si>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</si>
  <si>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</si>
  <si>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</si>
  <si>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</si>
  <si>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</si>
  <si>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</si>
  <si>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</si>
  <si>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</si>
  <si>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</si>
  <si>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</si>
  <si>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</si>
  <si>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</si>
  <si>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</si>
  <si>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</si>
  <si>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</si>
  <si>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</si>
  <si>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</si>
  <si>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</si>
  <si>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</si>
  <si>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</si>
  <si>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</si>
  <si>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</si>
  <si>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</si>
  <si>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</si>
  <si>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</si>
  <si>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</si>
  <si>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</si>
  <si>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</si>
  <si>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</si>
  <si>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</si>
  <si>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</si>
  <si>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</si>
  <si>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</si>
  <si>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</si>
  <si>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</si>
  <si>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</si>
  <si>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</si>
  <si>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</si>
  <si>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</si>
  <si>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</si>
  <si>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</si>
  <si>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</si>
  <si>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</si>
  <si>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</si>
  <si>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</si>
  <si>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</si>
  <si>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</si>
  <si>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</si>
  <si>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</si>
  <si>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</si>
  <si>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</si>
  <si>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</si>
  <si>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</si>
  <si>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</si>
  <si>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</si>
  <si>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</si>
  <si>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</si>
  <si>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</si>
  <si>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</si>
  <si>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</si>
  <si>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</si>
  <si>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</si>
  <si>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</si>
  <si>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</si>
  <si>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</si>
  <si>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</si>
  <si>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</si>
  <si>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</si>
  <si>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</si>
  <si>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</si>
  <si>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</si>
  <si>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</si>
  <si>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</si>
  <si>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</si>
  <si>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</si>
  <si>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</si>
  <si>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</si>
  <si>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</si>
  <si>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</si>
  <si>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</si>
  <si>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</si>
  <si>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</si>
  <si>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</si>
  <si>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</si>
  <si>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</si>
  <si>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</si>
  <si>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</si>
  <si>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</si>
  <si>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</si>
  <si>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</si>
  <si>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</si>
  <si>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</si>
  <si>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</si>
  <si>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</si>
  <si>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</si>
  <si>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</si>
  <si>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</si>
  <si>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</si>
  <si>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</si>
  <si>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</si>
  <si>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</si>
  <si>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</si>
  <si>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</si>
  <si>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</si>
  <si>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</si>
  <si>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</si>
  <si>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</si>
  <si>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</si>
  <si>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</si>
  <si>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</si>
  <si>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</si>
  <si>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</si>
  <si>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</si>
  <si>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</si>
  <si>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</si>
  <si>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</si>
  <si>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</si>
  <si>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</si>
  <si>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</si>
  <si>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</si>
  <si>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</si>
  <si>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</si>
  <si>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</si>
  <si>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</si>
  <si>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</si>
  <si>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</si>
  <si>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</si>
  <si>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</si>
  <si>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</si>
  <si>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</si>
  <si>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</si>
  <si>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</si>
  <si>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</si>
  <si>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</si>
  <si>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</si>
  <si>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</si>
  <si>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</si>
  <si>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</si>
  <si>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</si>
  <si>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</si>
  <si>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</si>
  <si>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</si>
  <si>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</si>
  <si>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</si>
  <si>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</si>
  <si>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</si>
  <si>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</si>
  <si>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</si>
  <si>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</si>
  <si>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</si>
  <si>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</si>
  <si>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</si>
  <si>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</si>
  <si>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</si>
  <si>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</si>
  <si>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</si>
  <si>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</si>
  <si>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</si>
  <si>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</si>
  <si>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</si>
  <si>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</si>
  <si>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</si>
  <si>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</si>
  <si>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</si>
  <si>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</si>
  <si>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</si>
  <si>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</si>
  <si>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</si>
  <si>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</si>
  <si>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</si>
  <si>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</si>
  <si>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</si>
  <si>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</si>
  <si>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</si>
  <si>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</si>
  <si>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</si>
  <si>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</si>
  <si>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</si>
  <si>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</si>
  <si>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</si>
  <si>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</si>
  <si>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</si>
  <si>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</si>
  <si>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</si>
  <si>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</si>
  <si>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</si>
  <si>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</si>
  <si>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</si>
  <si>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</si>
  <si>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</si>
  <si>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</si>
  <si>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</si>
  <si>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</si>
  <si>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</si>
  <si>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</si>
  <si>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</si>
  <si>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</si>
  <si>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</si>
  <si>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</si>
  <si>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</si>
  <si>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</si>
  <si>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</si>
  <si>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</si>
  <si>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</si>
  <si>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</si>
  <si>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</si>
  <si>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</si>
  <si>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</si>
  <si>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</si>
  <si>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</si>
  <si>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</si>
  <si>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</si>
  <si>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</si>
  <si>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</si>
  <si>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</si>
  <si>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</si>
  <si>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</si>
  <si>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</si>
  <si>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</si>
  <si>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</si>
  <si>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</si>
  <si>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</si>
  <si>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</si>
  <si>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</si>
  <si>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</si>
  <si>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</si>
  <si>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</si>
  <si>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</si>
  <si>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</si>
  <si>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</si>
  <si>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</si>
  <si>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</si>
  <si>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</si>
  <si>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</si>
  <si>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</si>
  <si>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</si>
  <si>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</si>
  <si>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</si>
  <si>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</si>
  <si>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</si>
  <si>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</si>
  <si>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</si>
  <si>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</si>
  <si>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</si>
  <si>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</si>
  <si>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</si>
  <si>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</si>
  <si>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</si>
  <si>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</si>
  <si>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</si>
  <si>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</si>
  <si>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</si>
  <si>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</si>
  <si>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</si>
  <si>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</si>
  <si>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</si>
  <si>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</si>
  <si>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</si>
  <si>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</si>
  <si>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</si>
  <si>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</si>
  <si>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</si>
  <si>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</si>
  <si>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</si>
  <si>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</si>
  <si>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</si>
  <si>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</si>
  <si>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</si>
  <si>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</si>
  <si>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</si>
  <si>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</si>
  <si>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</si>
  <si>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</si>
  <si>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</si>
  <si>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</si>
  <si>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</si>
  <si>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</si>
  <si>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</si>
  <si>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</si>
  <si>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</si>
  <si>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</si>
  <si>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</si>
  <si>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</si>
  <si>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</si>
  <si>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</si>
  <si>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</si>
  <si>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</si>
  <si>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</si>
  <si>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</si>
  <si>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</si>
  <si>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</si>
  <si>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</si>
  <si>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</si>
  <si>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</si>
  <si>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</si>
  <si>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</si>
  <si>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</si>
  <si>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</si>
  <si>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</si>
  <si>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</si>
  <si>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</si>
  <si>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</si>
  <si>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</si>
  <si>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</si>
  <si>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</si>
  <si>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</si>
  <si>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</si>
  <si>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</si>
  <si>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</si>
  <si>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</si>
  <si>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</si>
  <si>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</si>
  <si>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</si>
  <si>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</si>
  <si>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</si>
  <si>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</si>
  <si>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</si>
  <si>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</si>
  <si>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</si>
  <si>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</si>
  <si>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</si>
  <si>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</si>
  <si>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</si>
  <si>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</si>
  <si>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</si>
  <si>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</si>
  <si>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</si>
  <si>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</si>
  <si>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</si>
  <si>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</si>
  <si>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</si>
  <si>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</si>
  <si>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</si>
  <si>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</si>
  <si>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</si>
  <si>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</si>
  <si>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</si>
  <si>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</si>
  <si>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</si>
  <si>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</si>
  <si>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</si>
  <si>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</si>
  <si>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</si>
  <si>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</si>
  <si>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</si>
  <si>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</si>
  <si>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</si>
  <si>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</si>
  <si>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</si>
  <si>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</si>
  <si>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</si>
  <si>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</si>
  <si>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</si>
  <si>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</si>
  <si>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</si>
  <si>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</si>
  <si>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</si>
  <si>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</si>
  <si>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</si>
  <si>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</si>
  <si>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</si>
  <si>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</si>
  <si>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</si>
  <si>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</si>
  <si>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</si>
  <si>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</si>
  <si>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</si>
  <si>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</si>
  <si>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</si>
  <si>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</si>
  <si>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</si>
  <si>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</si>
  <si>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</si>
  <si>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</si>
  <si>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</si>
  <si>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</si>
  <si>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</si>
  <si>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</si>
  <si>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</si>
  <si>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</si>
  <si>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</si>
  <si>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</si>
  <si>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</si>
  <si>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</si>
  <si>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</si>
  <si>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</si>
  <si>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</si>
  <si>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</si>
  <si>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</si>
  <si>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</si>
  <si>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</si>
  <si>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</si>
  <si>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</si>
  <si>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</si>
  <si>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</si>
  <si>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</si>
  <si>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</si>
  <si>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</si>
  <si>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</si>
  <si>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</si>
  <si>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</si>
  <si>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</si>
  <si>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</si>
  <si>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</si>
  <si>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</si>
  <si>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</si>
  <si>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</si>
  <si>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</si>
  <si>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</si>
  <si>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</si>
  <si>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</si>
  <si>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</si>
  <si>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</si>
  <si>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</si>
  <si>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</si>
  <si>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</si>
  <si>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</si>
  <si>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</si>
  <si>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</si>
  <si>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</si>
  <si>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</si>
  <si>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</si>
  <si>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</si>
  <si>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</si>
  <si>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</si>
  <si>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</si>
  <si>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</si>
  <si>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</si>
  <si>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</si>
  <si>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</si>
  <si>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</si>
  <si>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</si>
  <si>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</si>
  <si>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</si>
  <si>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</si>
  <si>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</si>
  <si>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</si>
  <si>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</si>
  <si>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</si>
  <si>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</si>
  <si>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</si>
  <si>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</si>
  <si>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</si>
  <si>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</si>
  <si>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</si>
  <si>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</si>
  <si>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</si>
  <si>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</si>
  <si>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</si>
  <si>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</si>
  <si>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</si>
  <si>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</si>
  <si>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</si>
  <si>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</si>
  <si>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</si>
  <si>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</si>
  <si>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</si>
  <si>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</si>
  <si>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</si>
  <si>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</si>
  <si>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</si>
  <si>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</si>
  <si>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</si>
  <si>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</si>
  <si>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</si>
  <si>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</si>
  <si>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</si>
  <si>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</si>
  <si>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</si>
  <si>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</si>
  <si>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</si>
  <si>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</si>
  <si>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</si>
  <si>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</si>
  <si>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</si>
  <si>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</si>
  <si>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</si>
  <si>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</si>
  <si>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</si>
  <si>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</si>
  <si>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</si>
  <si>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</si>
  <si>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</si>
  <si>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</si>
  <si>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</si>
  <si>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</si>
  <si>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</si>
  <si>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</si>
  <si>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</si>
  <si>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</si>
  <si>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</si>
  <si>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</si>
  <si>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</si>
  <si>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</si>
  <si>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</si>
  <si>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</si>
  <si>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</si>
  <si>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</si>
  <si>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</si>
  <si>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</si>
  <si>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</si>
  <si>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</si>
  <si>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</si>
  <si>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</si>
  <si>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</si>
  <si>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</si>
  <si>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</si>
  <si>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</si>
  <si>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</si>
  <si>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</si>
  <si>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</si>
  <si>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</si>
  <si>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</si>
  <si>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</si>
  <si>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</si>
  <si>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</si>
  <si>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</si>
  <si>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</si>
  <si>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</si>
  <si>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</si>
  <si>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</si>
  <si>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</si>
  <si>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</si>
  <si>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</si>
  <si>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</si>
  <si>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</si>
  <si>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</si>
  <si>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</si>
  <si>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</si>
  <si>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</si>
  <si>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</si>
  <si>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</si>
  <si>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</si>
  <si>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</si>
  <si>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</si>
  <si>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</si>
  <si>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</si>
  <si>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</si>
  <si>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</si>
  <si>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</si>
  <si>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</si>
  <si>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</si>
  <si>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</si>
  <si>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</si>
  <si>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</si>
  <si>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</si>
  <si>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</si>
  <si>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</si>
  <si>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</si>
  <si>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</si>
  <si>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</si>
  <si>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</si>
  <si>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</si>
  <si>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</si>
  <si>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</si>
  <si>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</si>
  <si>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</si>
  <si>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</si>
  <si>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</si>
  <si>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</si>
  <si>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</si>
  <si>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</si>
  <si>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</si>
  <si>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</si>
  <si>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</si>
  <si>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</si>
  <si>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</si>
  <si>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</si>
  <si>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</si>
  <si>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</si>
  <si>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</si>
  <si>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</si>
  <si>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</si>
  <si>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</si>
  <si>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</si>
  <si>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</si>
  <si>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</si>
  <si>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</si>
  <si>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</si>
  <si>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</si>
  <si>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</si>
  <si>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</si>
  <si>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</si>
  <si>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</si>
  <si>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</si>
  <si>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</si>
  <si>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</si>
  <si>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</si>
  <si>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</si>
  <si>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</si>
  <si>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</si>
  <si>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</si>
  <si>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</si>
  <si>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</si>
  <si>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</si>
  <si>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</si>
  <si>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</si>
  <si>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</si>
  <si>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</si>
  <si>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</si>
  <si>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</si>
  <si>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</si>
  <si>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</si>
  <si>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</si>
  <si>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</si>
  <si>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</si>
  <si>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</si>
  <si>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</si>
  <si>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</si>
  <si>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</si>
  <si>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</si>
  <si>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</si>
  <si>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</si>
  <si>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</si>
  <si>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</si>
  <si>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</si>
  <si>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</si>
  <si>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</si>
  <si>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</si>
  <si>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</si>
  <si>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</si>
  <si>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</si>
  <si>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</si>
  <si>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</si>
  <si>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</si>
  <si>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</si>
  <si>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</si>
  <si>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</si>
  <si>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</si>
  <si>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</si>
  <si>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</si>
  <si>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</si>
  <si>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</si>
  <si>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</si>
  <si>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</si>
  <si>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</si>
  <si>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</si>
  <si>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</si>
  <si>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</si>
  <si>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</si>
  <si>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</si>
  <si>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</si>
  <si>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</si>
  <si>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</si>
  <si>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</si>
  <si>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</si>
  <si>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</si>
  <si>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</si>
  <si>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</si>
  <si>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</si>
  <si>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</si>
  <si>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</si>
  <si>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</si>
  <si>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</si>
  <si>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</si>
  <si>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</si>
  <si>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</si>
  <si>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</si>
  <si>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</si>
  <si>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</si>
  <si>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</si>
  <si>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</si>
  <si>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</si>
  <si>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</si>
  <si>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</si>
  <si>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</si>
  <si>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</si>
  <si>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</si>
  <si>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</si>
  <si>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</si>
  <si>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</si>
  <si>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</si>
  <si>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</si>
  <si>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</si>
  <si>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</si>
  <si>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</si>
  <si>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</si>
  <si>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</si>
  <si>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</si>
  <si>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</si>
  <si>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</si>
  <si>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</si>
  <si>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</si>
  <si>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</si>
  <si>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</si>
  <si>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</si>
  <si>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</si>
  <si>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</si>
  <si>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</si>
  <si>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</si>
  <si>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</si>
  <si>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</si>
  <si>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</si>
  <si>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</si>
  <si>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</si>
  <si>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</si>
  <si>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</si>
  <si>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</si>
  <si>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</si>
  <si>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</si>
  <si>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</si>
  <si>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</si>
  <si>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</si>
  <si>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</si>
  <si>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</si>
  <si>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</si>
  <si>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</si>
  <si>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</si>
  <si>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</si>
  <si>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</si>
  <si>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</si>
  <si>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</si>
  <si>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</si>
  <si>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</si>
  <si>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</si>
  <si>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</si>
  <si>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</si>
  <si>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</si>
  <si>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</si>
  <si>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</si>
  <si>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</si>
  <si>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</si>
  <si>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</si>
  <si>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</si>
  <si>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</si>
  <si>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</si>
  <si>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</si>
  <si>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</si>
  <si>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</si>
  <si>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</si>
  <si>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</si>
  <si>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</si>
  <si>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</si>
  <si>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</si>
  <si>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</si>
  <si>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</si>
  <si>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</si>
  <si>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</si>
  <si>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</si>
  <si>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</si>
  <si>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</si>
  <si>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</si>
  <si>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</si>
  <si>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</si>
  <si>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</si>
  <si>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</si>
  <si>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</si>
  <si>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</si>
  <si>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</si>
  <si>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</si>
  <si>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</si>
  <si>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</si>
  <si>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</si>
  <si>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</si>
  <si>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</si>
  <si>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</si>
  <si>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</si>
  <si>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</si>
  <si>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</si>
  <si>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</si>
  <si>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</si>
  <si>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</si>
  <si>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</si>
  <si>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</si>
  <si>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</si>
  <si>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</si>
  <si>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</si>
  <si>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</si>
  <si>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</si>
  <si>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</si>
  <si>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</si>
  <si>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</si>
  <si>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</si>
  <si>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</si>
  <si>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</si>
  <si>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</si>
  <si>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</si>
  <si>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</si>
  <si>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</si>
  <si>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</si>
  <si>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</si>
  <si>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</si>
  <si>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</si>
  <si>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</si>
  <si>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</si>
  <si>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</si>
  <si>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</si>
  <si>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</si>
  <si>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</si>
  <si>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</si>
  <si>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</si>
  <si>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</si>
  <si>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</si>
  <si>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</si>
  <si>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</si>
  <si>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</si>
  <si>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</si>
  <si>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</si>
  <si>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</si>
  <si>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</si>
  <si>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</si>
  <si>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</si>
  <si>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</si>
  <si>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</si>
  <si>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</si>
  <si>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</si>
  <si>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</si>
  <si>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</si>
  <si>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</si>
  <si>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</si>
  <si>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</si>
  <si>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</si>
  <si>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</si>
  <si>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</si>
  <si>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</si>
  <si>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</si>
  <si>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</si>
  <si>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</si>
  <si>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</si>
  <si>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</si>
  <si>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</si>
  <si>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</si>
  <si>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</si>
  <si>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</si>
  <si>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</si>
  <si>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</si>
  <si>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</si>
  <si>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</si>
  <si>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</si>
  <si>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</si>
  <si>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</si>
  <si>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</si>
  <si>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</si>
  <si>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</si>
  <si>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</si>
  <si>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</si>
  <si>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</si>
  <si>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</si>
  <si>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</si>
  <si>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</si>
  <si>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</si>
  <si>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</si>
  <si>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</si>
  <si>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</si>
  <si>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</si>
  <si>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</si>
  <si>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</si>
  <si>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</si>
  <si>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</si>
  <si>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</si>
  <si>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</si>
  <si>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</si>
  <si>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</si>
  <si>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</si>
  <si>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</si>
  <si>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</si>
  <si>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</si>
  <si>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</si>
  <si>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</si>
  <si>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</si>
  <si>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</si>
  <si>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</si>
  <si>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</si>
  <si>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</si>
  <si>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</si>
  <si>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</si>
  <si>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</si>
  <si>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</si>
  <si>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</si>
  <si>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</si>
  <si>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</si>
  <si>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</si>
  <si>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</si>
  <si>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</si>
  <si>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</si>
  <si>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</si>
  <si>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</si>
  <si>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</si>
  <si>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</si>
  <si>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</si>
  <si>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</si>
  <si>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</si>
  <si>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</si>
  <si>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</si>
  <si>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</si>
  <si>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</si>
  <si>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</si>
  <si>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</si>
  <si>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</si>
  <si>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</si>
  <si>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</si>
  <si>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</si>
  <si>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</si>
  <si>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</si>
  <si>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</si>
  <si>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</si>
  <si>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</si>
  <si>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</si>
  <si>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</si>
  <si>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</si>
  <si>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</si>
  <si>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</si>
  <si>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</si>
  <si>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</si>
  <si>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</si>
  <si>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</si>
  <si>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</si>
  <si>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</si>
  <si>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</si>
  <si>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</si>
  <si>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</si>
  <si>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</si>
  <si>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</si>
  <si>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</si>
  <si>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</si>
  <si>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</si>
  <si>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</si>
  <si>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</si>
  <si>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</si>
  <si>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</si>
  <si>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</si>
  <si>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</si>
  <si>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</si>
  <si>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</si>
  <si>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</si>
  <si>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</si>
  <si>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</si>
  <si>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</si>
  <si>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</si>
  <si>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</si>
  <si>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</si>
  <si>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</si>
  <si>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</si>
  <si>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</si>
  <si>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</si>
  <si>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</si>
  <si>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</si>
  <si>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</si>
  <si>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</si>
  <si>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</si>
  <si>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</si>
  <si>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</si>
  <si>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</si>
  <si>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</si>
  <si>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</si>
  <si>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</si>
  <si>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</si>
  <si>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</si>
  <si>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</si>
  <si>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</si>
  <si>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</si>
  <si>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</si>
  <si>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</si>
  <si>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</si>
  <si>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</si>
  <si>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</si>
  <si>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</si>
  <si>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</si>
  <si>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</si>
  <si>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</si>
  <si>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</si>
  <si>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</si>
  <si>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</si>
  <si>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</si>
  <si>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</si>
  <si>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</si>
  <si>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</si>
  <si>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</si>
  <si>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</si>
  <si>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</si>
  <si>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</si>
  <si>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</si>
  <si>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</si>
  <si>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</si>
  <si>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</si>
  <si>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</si>
  <si>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</si>
  <si>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</si>
  <si>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</si>
  <si>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</si>
  <si>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</si>
  <si>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</si>
  <si>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</si>
  <si>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</si>
  <si>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</si>
  <si>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</si>
  <si>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</si>
  <si>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</si>
  <si>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</si>
  <si>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</si>
  <si>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</si>
  <si>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</si>
  <si>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</si>
  <si>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</si>
  <si>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</si>
  <si>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</si>
  <si>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</si>
  <si>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</si>
  <si>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</si>
  <si>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</si>
  <si>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</si>
  <si>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</si>
  <si>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</si>
  <si>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</si>
  <si>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</si>
  <si>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</si>
  <si>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</si>
  <si>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</si>
  <si>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</si>
  <si>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</si>
  <si>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</si>
  <si>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</si>
  <si>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</si>
  <si>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</si>
  <si>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</si>
  <si>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</si>
  <si>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</si>
  <si>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</si>
  <si>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</si>
  <si>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</si>
  <si>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</si>
  <si>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</si>
  <si>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</si>
  <si>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</si>
  <si>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</si>
  <si>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</si>
  <si>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</si>
  <si>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</si>
  <si>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</si>
  <si>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</si>
  <si>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</si>
  <si>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</si>
  <si>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</si>
  <si>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</si>
  <si>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</si>
  <si>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</si>
  <si>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</si>
  <si>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</si>
  <si>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</si>
  <si>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</si>
  <si>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</si>
  <si>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</si>
  <si>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</si>
  <si>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</si>
  <si>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</si>
  <si>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</si>
  <si>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</si>
  <si>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</si>
  <si>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</si>
  <si>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</si>
  <si>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</si>
  <si>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</si>
  <si>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</si>
  <si>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</si>
  <si>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</si>
  <si>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</si>
  <si>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</si>
  <si>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</si>
  <si>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</si>
  <si>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</si>
  <si>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</si>
  <si>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</si>
  <si>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</si>
  <si>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</si>
  <si>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</si>
  <si>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</si>
  <si>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</si>
  <si>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</si>
  <si>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</si>
  <si>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</si>
  <si>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</si>
  <si>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</si>
  <si>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</si>
  <si>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</si>
  <si>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</si>
  <si>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</si>
  <si>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</si>
  <si>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</si>
  <si>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</si>
  <si>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</si>
  <si>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</si>
  <si>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</si>
  <si>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</si>
  <si>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</si>
  <si>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</si>
  <si>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</si>
  <si>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</si>
  <si>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</si>
  <si>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</si>
  <si>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</si>
  <si>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</si>
  <si>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</si>
  <si>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</si>
  <si>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</si>
  <si>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</si>
  <si>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</si>
  <si>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</si>
  <si>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</si>
  <si>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</si>
  <si>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</si>
  <si>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</si>
  <si>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</si>
  <si>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</si>
  <si>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</si>
  <si>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</si>
  <si>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</si>
  <si>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</si>
  <si>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</si>
  <si>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</si>
  <si>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</si>
  <si>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</si>
  <si>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</si>
  <si>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</si>
  <si>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</si>
  <si>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</si>
  <si>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</si>
  <si>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</si>
  <si>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</si>
  <si>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</si>
  <si>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</si>
  <si>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</si>
  <si>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</si>
  <si>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</si>
  <si>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</si>
  <si>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</si>
  <si>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</si>
  <si>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</si>
  <si>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</si>
  <si>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</si>
  <si>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</si>
  <si>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</si>
  <si>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</si>
  <si>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</si>
  <si>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</si>
  <si>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</si>
  <si>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</si>
  <si>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</si>
  <si>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</si>
  <si>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</si>
  <si>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</si>
  <si>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</si>
  <si>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</si>
  <si>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</si>
  <si>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</si>
  <si>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</si>
  <si>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</si>
  <si>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</si>
  <si>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</si>
  <si>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</si>
  <si>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</si>
  <si>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</si>
  <si>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</si>
  <si>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</si>
  <si>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</si>
  <si>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</si>
  <si>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</si>
  <si>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</si>
  <si>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</si>
  <si>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</si>
  <si>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</si>
  <si>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</si>
  <si>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</si>
  <si>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</si>
  <si>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</si>
  <si>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</si>
  <si>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</si>
  <si>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</si>
  <si>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</si>
  <si>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</si>
  <si>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</si>
  <si>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</si>
  <si>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</si>
  <si>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</si>
  <si>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</si>
  <si>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</si>
  <si>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</si>
  <si>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</si>
  <si>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</si>
  <si>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</si>
  <si>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</si>
  <si>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</si>
  <si>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</si>
  <si>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</si>
  <si>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</si>
  <si>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</si>
  <si>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</si>
  <si>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</si>
  <si>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</si>
  <si>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</si>
  <si>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</si>
  <si>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</si>
  <si>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</si>
  <si>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</si>
  <si>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</si>
  <si>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</si>
  <si>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</si>
  <si>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</si>
  <si>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</si>
  <si>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</si>
  <si>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</si>
  <si>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</si>
  <si>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</si>
  <si>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</si>
  <si>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</si>
  <si>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</si>
  <si>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</si>
  <si>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</si>
  <si>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</si>
  <si>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</si>
  <si>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</si>
  <si>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</si>
  <si>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</si>
  <si>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</si>
  <si>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</si>
  <si>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</si>
  <si>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</si>
  <si>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</si>
  <si>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</si>
  <si>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</si>
  <si>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</si>
  <si>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</si>
  <si>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</si>
  <si>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</si>
  <si>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</si>
  <si>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</si>
  <si>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</si>
  <si>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</si>
  <si>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</si>
  <si>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</si>
  <si>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</si>
  <si>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</si>
  <si>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</si>
  <si>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</si>
  <si>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</si>
  <si>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</si>
  <si>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</si>
  <si>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</si>
  <si>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</si>
  <si>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</si>
  <si>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</si>
  <si>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</si>
  <si>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</si>
  <si>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</si>
  <si>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</si>
  <si>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</si>
  <si>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</si>
  <si>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</si>
  <si>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</si>
  <si>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</si>
  <si>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</si>
  <si>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</si>
  <si>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</si>
  <si>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</si>
  <si>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</si>
  <si>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</si>
  <si>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</si>
  <si>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</si>
  <si>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</si>
  <si>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</si>
  <si>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</si>
  <si>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</si>
  <si>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</si>
  <si>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</si>
  <si>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</si>
  <si>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</si>
  <si>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</si>
  <si>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</si>
  <si>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</si>
  <si>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</si>
  <si>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</si>
  <si>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</si>
  <si>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</si>
  <si>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</si>
  <si>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</si>
  <si>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</si>
  <si>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</si>
  <si>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</si>
  <si>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</si>
  <si>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</si>
  <si>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</si>
  <si>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</si>
  <si>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</si>
  <si>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</si>
  <si>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</si>
  <si>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</si>
  <si>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</si>
  <si>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</si>
  <si>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</si>
  <si>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</si>
  <si>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</si>
  <si>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</si>
  <si>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</si>
  <si>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</si>
  <si>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</si>
  <si>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</si>
  <si>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</si>
  <si>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</si>
  <si>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</si>
  <si>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</si>
  <si>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</si>
  <si>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</si>
  <si>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</si>
  <si>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</si>
  <si>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</si>
  <si>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</si>
  <si>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</si>
  <si>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</si>
  <si>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</si>
  <si>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</si>
  <si>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</si>
  <si>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</si>
  <si>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</si>
  <si>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</si>
  <si>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</si>
  <si>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</si>
  <si>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</si>
  <si>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</si>
  <si>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</si>
  <si>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</si>
  <si>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</si>
  <si>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</si>
  <si>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</si>
  <si>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</si>
  <si>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</si>
  <si>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</si>
  <si>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</si>
  <si>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</si>
  <si>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</si>
  <si>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</si>
  <si>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</si>
  <si>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</si>
  <si>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</si>
  <si>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</si>
  <si>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</si>
  <si>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</si>
  <si>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</si>
  <si>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</si>
  <si>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</si>
  <si>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</si>
  <si>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</si>
  <si>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</si>
  <si>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</si>
  <si>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</si>
  <si>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</si>
  <si>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</si>
  <si>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</si>
  <si>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</si>
  <si>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</si>
  <si>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</si>
  <si>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</si>
  <si>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</si>
  <si>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</si>
  <si>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</si>
  <si>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</si>
  <si>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</si>
  <si>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</si>
  <si>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</si>
  <si>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</si>
  <si>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</si>
  <si>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</si>
  <si>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</si>
  <si>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</si>
  <si>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</si>
  <si>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</si>
  <si>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</si>
  <si>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</si>
  <si>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</si>
  <si>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</si>
  <si>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</si>
  <si>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</si>
  <si>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</si>
  <si>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</si>
  <si>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</si>
  <si>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</si>
  <si>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</si>
  <si>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</si>
  <si>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</si>
  <si>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</si>
  <si>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</si>
  <si>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</si>
  <si>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</si>
  <si>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</si>
  <si>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</si>
  <si>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</si>
  <si>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</si>
  <si>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</si>
  <si>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</si>
  <si>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</si>
  <si>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</si>
  <si>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</si>
  <si>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</si>
  <si>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</si>
  <si>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</si>
  <si>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</si>
  <si>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</si>
  <si>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</si>
  <si>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</si>
  <si>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</si>
  <si>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</si>
  <si>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</si>
  <si>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</si>
  <si>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</si>
  <si>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</si>
  <si>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</si>
  <si>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</si>
  <si>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</si>
  <si>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</si>
  <si>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</si>
  <si>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</si>
  <si>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</si>
  <si>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</si>
  <si>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</si>
  <si>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</si>
  <si>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</si>
  <si>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</si>
  <si>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</si>
  <si>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</si>
  <si>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</si>
  <si>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</si>
  <si>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</si>
  <si>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</si>
  <si>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</si>
  <si>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</si>
  <si>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</si>
  <si>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</si>
  <si>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</si>
  <si>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</si>
  <si>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</si>
  <si>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</si>
  <si>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</si>
  <si>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</si>
  <si>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</si>
  <si>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</si>
  <si>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</si>
  <si>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</si>
  <si>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</si>
  <si>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</si>
  <si>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</si>
  <si>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</si>
  <si>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</si>
  <si>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</si>
  <si>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</si>
  <si>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</si>
  <si>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</si>
  <si>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</si>
  <si>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</si>
  <si>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</si>
  <si>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</si>
  <si>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</si>
  <si>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</si>
  <si>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</si>
  <si>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</si>
  <si>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</si>
  <si>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</si>
  <si>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</si>
  <si>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</si>
  <si>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</si>
  <si>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</si>
  <si>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</si>
  <si>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</si>
  <si>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</si>
  <si>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</si>
  <si>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</si>
  <si>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</si>
  <si>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</si>
  <si>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</si>
  <si>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</si>
  <si>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</si>
  <si>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</si>
  <si>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</si>
  <si>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</si>
  <si>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</si>
  <si>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</si>
  <si>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</si>
  <si>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</si>
  <si>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</si>
  <si>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</si>
  <si>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</si>
  <si>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</si>
  <si>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</si>
  <si>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</si>
  <si>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</si>
  <si>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</si>
  <si>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</si>
  <si>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</si>
  <si>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</si>
  <si>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</si>
  <si>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</si>
  <si>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</si>
  <si>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</si>
  <si>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</si>
  <si>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</si>
  <si>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</si>
  <si>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</si>
  <si>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</si>
  <si>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</si>
  <si>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</si>
  <si>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</si>
  <si>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</si>
  <si>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</si>
  <si>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</si>
  <si>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</si>
  <si>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</si>
  <si>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</si>
  <si>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</si>
  <si>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</si>
  <si>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</si>
  <si>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</si>
  <si>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</si>
  <si>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</si>
  <si>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</si>
  <si>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</si>
  <si>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</si>
  <si>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</si>
  <si>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</si>
  <si>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</si>
  <si>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</si>
  <si>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</si>
  <si>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</si>
  <si>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</si>
  <si>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</si>
  <si>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</si>
  <si>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</si>
  <si>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</si>
  <si>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</si>
  <si>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</si>
  <si>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</si>
  <si>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</si>
  <si>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</si>
  <si>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</si>
  <si>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</si>
  <si>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</si>
  <si>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</si>
  <si>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</si>
  <si>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</si>
  <si>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</si>
  <si>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</si>
  <si>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</si>
  <si>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</si>
  <si>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</si>
  <si>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</si>
  <si>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</si>
  <si>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</si>
  <si>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</si>
  <si>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</si>
  <si>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</si>
  <si>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</si>
  <si>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</si>
  <si>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</si>
  <si>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</si>
  <si>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</si>
  <si>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</si>
  <si>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</si>
  <si>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</si>
  <si>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</si>
  <si>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</si>
  <si>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</si>
  <si>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</si>
  <si>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</si>
  <si>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</si>
  <si>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</si>
  <si>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</si>
  <si>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</si>
  <si>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</si>
  <si>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</si>
  <si>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</si>
  <si>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</si>
  <si>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</si>
  <si>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</si>
  <si>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</si>
  <si>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</si>
  <si>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</si>
  <si>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</si>
  <si>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</si>
  <si>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</si>
  <si>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</si>
  <si>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</si>
  <si>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</si>
  <si>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</si>
  <si>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</si>
  <si>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</si>
  <si>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</si>
  <si>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</si>
  <si>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</si>
  <si>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</si>
  <si>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</si>
  <si>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</si>
  <si>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</si>
  <si>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</si>
  <si>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</si>
  <si>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</si>
  <si>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</si>
  <si>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</si>
  <si>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</si>
  <si>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</si>
  <si>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</si>
  <si>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</si>
  <si>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</si>
  <si>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</si>
  <si>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</si>
  <si>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</si>
  <si>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</si>
  <si>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</si>
  <si>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</si>
  <si>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</si>
  <si>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</si>
  <si>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</si>
  <si>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</si>
  <si>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</si>
  <si>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</si>
  <si>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</si>
  <si>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</si>
  <si>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</si>
  <si>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</si>
  <si>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</si>
  <si>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</si>
  <si>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</si>
  <si>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</si>
  <si>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</si>
  <si>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</si>
  <si>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</si>
  <si>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</si>
  <si>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</si>
  <si>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</si>
  <si>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</si>
  <si>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</si>
  <si>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</si>
  <si>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</si>
  <si>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</si>
  <si>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</si>
  <si>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</si>
  <si>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</si>
  <si>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</si>
  <si>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</si>
  <si>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</si>
  <si>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</si>
  <si>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</si>
  <si>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</si>
  <si>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</si>
  <si>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</si>
  <si>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</si>
  <si>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</si>
  <si>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</si>
  <si>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</si>
  <si>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</si>
  <si>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</si>
  <si>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</si>
  <si>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</si>
  <si>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</si>
  <si>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</si>
  <si>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</si>
  <si>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</si>
  <si>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</si>
  <si>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</si>
  <si>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</si>
  <si>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</si>
  <si>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</si>
  <si>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</si>
  <si>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</si>
  <si>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</si>
  <si>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</si>
  <si>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</si>
  <si>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</si>
  <si>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</si>
  <si>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</si>
  <si>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</si>
  <si>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</si>
  <si>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</si>
  <si>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</si>
  <si>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</si>
  <si>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</si>
  <si>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</si>
  <si>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</si>
  <si>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</si>
  <si>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</si>
  <si>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</si>
  <si>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</si>
  <si>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</si>
  <si>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</si>
  <si>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</si>
  <si>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</si>
  <si>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</si>
  <si>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</si>
  <si>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</si>
  <si>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</si>
  <si>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</si>
  <si>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</si>
  <si>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</si>
  <si>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</si>
  <si>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</si>
  <si>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</si>
  <si>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</si>
  <si>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Upper</t>
  </si>
  <si>
    <t>Lower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</si>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</sst>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  <xf numFmtId="0" fontId="0" fillId="0" borderId="0" xfId="1" applyNumberFormat="1" applyFont="1"/>
    <xf numFmtId="165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F1-4AAF-AE67-8DA1F3E508F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F1-4AAF-AE67-8DA1F3E508F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F1-4AAF-AE67-8DA1F3E50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684223"/>
        <c:axId val="1826686303"/>
      </c:lineChart>
      <c:catAx>
        <c:axId val="182668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686303"/>
        <c:crosses val="autoZero"/>
        <c:auto val="1"/>
        <c:lblAlgn val="ctr"/>
        <c:lblOffset val="100"/>
        <c:noMultiLvlLbl val="0"/>
      </c:catAx>
      <c:valAx>
        <c:axId val="182668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68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D3-4691-A656-1B88ABFEDDC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D3-4691-A656-1B88ABFEDDC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D3-4691-A656-1B88ABFED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326767"/>
        <c:axId val="1811779167"/>
      </c:lineChart>
      <c:catAx>
        <c:axId val="181632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779167"/>
        <c:crosses val="autoZero"/>
        <c:auto val="1"/>
        <c:lblAlgn val="ctr"/>
        <c:lblOffset val="100"/>
        <c:noMultiLvlLbl val="0"/>
      </c:catAx>
      <c:valAx>
        <c:axId val="181177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32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304155730533681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1-4406-A345-0690DCAD0F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11-4406-A345-0690DCAD0F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11-4406-A345-0690DCAD0F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11-4406-A345-0690DCAD0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1944736"/>
        <c:axId val="661945984"/>
      </c:barChart>
      <c:catAx>
        <c:axId val="66194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45984"/>
        <c:crosses val="autoZero"/>
        <c:auto val="1"/>
        <c:lblAlgn val="ctr"/>
        <c:lblOffset val="100"/>
        <c:noMultiLvlLbl val="0"/>
      </c:catAx>
      <c:valAx>
        <c:axId val="66194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4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4B-4AB9-AB25-9859C8D29679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4B-4AB9-AB25-9859C8D29679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4B-4AB9-AB25-9859C8D29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841248"/>
        <c:axId val="665841664"/>
      </c:barChart>
      <c:catAx>
        <c:axId val="66584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41664"/>
        <c:crosses val="autoZero"/>
        <c:auto val="1"/>
        <c:lblAlgn val="ctr"/>
        <c:lblOffset val="100"/>
        <c:noMultiLvlLbl val="0"/>
      </c:catAx>
      <c:valAx>
        <c:axId val="66584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4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8-49F4-BF31-2104DFC8B87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8-49F4-BF31-2104DFC8B87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48-49F4-BF31-2104DFC8B87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48-49F4-BF31-2104DFC8B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650752"/>
        <c:axId val="435647008"/>
      </c:lineChart>
      <c:catAx>
        <c:axId val="43565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47008"/>
        <c:crosses val="autoZero"/>
        <c:auto val="1"/>
        <c:lblAlgn val="ctr"/>
        <c:lblOffset val="100"/>
        <c:noMultiLvlLbl val="0"/>
      </c:catAx>
      <c:valAx>
        <c:axId val="43564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5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695325</xdr:colOff>
      <xdr:row>2</xdr:row>
      <xdr:rowOff>134937</xdr:rowOff>
    </xdr:from>
    <xdr:to>
      <xdr:col>16</xdr:col>
      <xdr:colOff>219075</xdr:colOff>
      <xdr:row>22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5C1419-E6E2-4F4E-B63E-47EDE81DD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492124</xdr:colOff>
      <xdr:row>16</xdr:row>
      <xdr:rowOff>20634</xdr:rowOff>
    </xdr:from>
    <xdr:to>
      <xdr:col>16</xdr:col>
      <xdr:colOff>142874</xdr:colOff>
      <xdr:row>38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BFEBE-F050-4B6A-A847-6C49B4163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14</xdr:row>
      <xdr:rowOff>98425</xdr:rowOff>
    </xdr:from>
    <xdr:to>
      <xdr:col>6</xdr:col>
      <xdr:colOff>301625</xdr:colOff>
      <xdr:row>29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A3CD9-536A-4B99-8B3A-02E44C7C4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127000</xdr:colOff>
      <xdr:row>0</xdr:row>
      <xdr:rowOff>38100</xdr:rowOff>
    </xdr:from>
    <xdr:to>
      <xdr:col>16</xdr:col>
      <xdr:colOff>444389</xdr:colOff>
      <xdr:row>15</xdr:row>
      <xdr:rowOff>31481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BEDC45-F257-4A50-80FA-13EC2B939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5700" y="38100"/>
          <a:ext cx="4584589" cy="27556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152406</xdr:colOff>
      <xdr:row>0</xdr:row>
      <xdr:rowOff>25400</xdr:rowOff>
    </xdr:from>
    <xdr:to>
      <xdr:col>17</xdr:col>
      <xdr:colOff>57150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67F153-E41E-41A9-A2A2-E34FD836D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28575</xdr:rowOff>
    </xdr:from>
    <xdr:to>
      <xdr:col>6</xdr:col>
      <xdr:colOff>292100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B02D8-667F-4484-A3D1-B20914B61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0</xdr:row>
      <xdr:rowOff>0</xdr:rowOff>
    </xdr:from>
    <xdr:to>
      <xdr:col>14</xdr:col>
      <xdr:colOff>317389</xdr:colOff>
      <xdr:row>14</xdr:row>
      <xdr:rowOff>177531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0622D9-A4D4-4AFC-826E-D588719A7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9500" y="0"/>
          <a:ext cx="4584589" cy="275563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" refreshedDate="44458.564108101855" createdVersion="7" refreshedVersion="7" minRefreshableVersion="3" recordCount="4114" xr:uid="{EF8B1885-14D9-4BFE-807A-8F8D5E09ABF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" refreshedDate="44458.571221296297" createdVersion="7" refreshedVersion="7" minRefreshableVersion="3" recordCount="4114" xr:uid="{981C339B-951B-449F-8DFF-D55677126F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" refreshedDate="44464.590904282406" createdVersion="7" refreshedVersion="7" minRefreshableVersion="3" recordCount="4114" xr:uid="{7E7E3D87-405F-4956-BB49-CAF9FCE6476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FE76B-E270-4567-B285-07260102CBED}" name="PivotTable3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7C8581-57A8-4C9D-B9C6-87D78013EAFA}" name="PivotTable1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2E644-2D8F-4D55-8B07-5EDA3A3458CB}" name="PivotTable2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8EC285-F25A-4601-B311-6C60280AD5CC}" name="PivotTable3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8"/>
  <sheetViews>
    <sheetView tabSelected="1" zoomScaleNormal="100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R1" sqref="R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36328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2.453125" customWidth="1"/>
    <col min="19" max="19" width="22" bestFit="1" customWidth="1"/>
    <col min="20" max="20" width="25.6328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s="10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s="10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0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0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0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0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0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0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0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0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0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0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0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0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0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0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0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0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0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0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0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0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0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0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0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0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0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0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0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0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0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0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0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0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0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0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0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0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0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0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0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0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0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0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0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0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0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0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0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0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0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0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s="10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0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s="10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0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0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0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s="1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s="10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s="10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s="10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s="10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s="10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s="10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s="10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s="10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s="10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s="1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s="10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s="10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s="10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s="10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s="10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s="10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s="10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s="10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s="10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s="1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s="10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s="10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s="10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s="10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s="10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s="10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s="10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s="10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s="10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s="1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s="10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s="10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s="10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s="10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s="10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s="10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s="10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s="10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s="10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s="1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s="10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s="10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s="10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s="10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s="10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s="10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s="10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s="10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s="10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s="1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s="10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s="10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s="10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s="10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s="10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s="10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s="10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s="10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s="10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s="1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s="10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s="10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s="10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s="10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s="10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s="10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s="10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s="10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s="10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s="1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s="10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s="10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s="10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s="10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s="10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s="10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s="10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s="10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s="10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s="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s="10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s="10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s="10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s="10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s="10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s="10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s="10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s="10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s="10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s="1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s="10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s="10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s="10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s="10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s="10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s="10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s="10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s="10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s="10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s="1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s="10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s="10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s="10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s="10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s="10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s="10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s="10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s="10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s="10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s="1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s="10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s="10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s="10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s="10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s="10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s="10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s="10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s="10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s="10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s="1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s="10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s="10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s="10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s="10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s="10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s="10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s="10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s="10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s="10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s="1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s="10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s="10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s="10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s="10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s="10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s="10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s="10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s="10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s="10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s="1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s="10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s="10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s="10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s="10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s="10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s="10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s="10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s="10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s="10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s="1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s="10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s="10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s="10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s="10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s="10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s="10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s="10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s="10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s="10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s="1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s="10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s="10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s="10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s="10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s="10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s="10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s="10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s="10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s="10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s="1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s="10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s="10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s="10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s="10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s="10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s="10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s="10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s="10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s="10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s="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s="10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s="10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s="10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s="10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s="10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s="10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s="10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s="10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s="10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s="1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s="10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s="10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s="10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s="10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s="10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s="10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s="10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s="10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s="10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s="1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s="10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s="10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s="10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s="10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s="10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s="10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s="10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s="10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s="10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s="1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s="10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s="10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s="10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s="10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s="10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s="10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s="10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s="10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s="10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s="1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s="10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s="10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s="10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s="10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s="10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s="10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s="10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s="10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s="10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s="1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s="10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s="10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s="10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s="10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s="10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s="10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s="10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s="10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s="10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s="1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s="10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s="10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s="10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s="10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s="10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s="10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s="10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s="10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s="10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s="1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s="10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s="10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s="10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s="10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s="10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s="10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s="10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s="10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s="10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s="1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s="10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s="10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s="10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s="10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s="10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s="10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s="10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s="10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s="10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s="1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s="10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s="10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s="10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s="10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s="10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s="10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s="10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s="10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s="10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s="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s="10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s="10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s="10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s="10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s="10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s="10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s="10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s="10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s="10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s="1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s="10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s="10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s="10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s="10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s="10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s="10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s="10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s="10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s="10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s="1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s="10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s="10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s="10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s="10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s="10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s="10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s="10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s="10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s="10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s="1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s="10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s="10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s="10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s="10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s="10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s="10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s="10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s="10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s="10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s="1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s="10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s="10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s="10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s="10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s="10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s="10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s="10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s="10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s="10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s="1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s="10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s="10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s="10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s="10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s="10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s="10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s="10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s="10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s="10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s="1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s="10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s="10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s="10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s="10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s="10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s="10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s="10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s="10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s="10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s="1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s="10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s="10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s="10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s="10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s="10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s="10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s="10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s="10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s="10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s="1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s="10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s="10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s="10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s="10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s="10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s="10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s="10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s="10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s="10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s="1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s="10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s="10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s="10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s="10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s="10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s="10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s="10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s="10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s="10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s="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s="10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s="10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s="10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s="10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s="10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s="10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s="10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s="10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s="10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s="1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s="10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s="10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s="10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s="10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s="10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s="10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s="10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s="10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s="10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s="1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s="10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s="10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s="10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s="10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s="10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s="10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s="10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s="10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s="10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s="1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s="10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s="10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s="10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s="10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s="10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s="10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s="10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s="10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s="10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s="1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s="10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s="10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s="10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s="10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s="10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s="10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s="10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s="10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s="10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s="1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s="10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s="10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s="10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s="10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s="10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s="10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s="10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s="10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s="10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s="1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s="10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s="10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s="10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s="10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s="10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s="10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s="10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s="10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s="10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s="1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s="10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s="10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s="10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s="10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s="10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s="10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s="10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s="10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s="10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s="1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s="10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s="10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s="10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s="10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s="10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s="10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s="10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s="10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s="10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s="1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s="10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s="10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s="10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s="10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s="10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s="10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s="10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s="10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s="10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s="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s="10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s="10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s="10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s="10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s="10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s="10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s="10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s="10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s="10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s="1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s="10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s="10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s="10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s="10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s="10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s="10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s="10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s="10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s="10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s="1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s="10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s="10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s="10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s="10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s="10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s="10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s="10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s="10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s="10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s="1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s="10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s="10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s="10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s="10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s="10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s="10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s="10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s="10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s="10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s="1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s="10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s="10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s="10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s="10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s="10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s="10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s="10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s="10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s="10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s="1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s="10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s="10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s="10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s="10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s="10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s="10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s="10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s="10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s="10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s="1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s="10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s="10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s="10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s="10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s="10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s="10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s="10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s="10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s="10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s="1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s="10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s="10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s="10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s="10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s="10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s="10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s="10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s="10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s="10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s="1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s="10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s="10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s="10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s="10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s="10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s="10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s="10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s="10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s="10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s="1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s="10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s="10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s="10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s="10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s="10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s="10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s="10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s="10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s="10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s="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s="10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s="10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s="10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s="10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s="10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s="10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s="10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s="10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s="10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s="1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s="10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s="10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s="10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s="10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s="10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s="10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s="10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s="10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s="10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s="1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s="10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s="10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s="10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s="10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s="10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s="10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s="10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s="10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s="10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s="1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s="10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s="10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s="10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s="10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s="10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s="10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s="10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s="10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s="10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s="1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s="10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s="10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s="10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s="10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s="10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s="10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s="10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s="10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s="10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s="1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s="10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s="10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s="10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s="10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s="10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s="10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s="10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s="10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s="10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s="1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s="10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s="10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s="10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s="10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s="10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s="10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s="10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s="10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s="10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s="1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s="10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s="10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s="10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s="10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s="10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s="10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s="10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s="10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s="10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s="1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s="10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s="10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s="10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s="10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s="10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s="10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s="10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s="10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s="10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s="1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s="10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s="10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s="10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s="10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s="10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s="10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s="10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s="10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s="10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s="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s="10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s="10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s="10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s="10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s="10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s="10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s="10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s="10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s="10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s="1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s="10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s="10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s="10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s="10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s="10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s="10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s="10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s="10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s="10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s="1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s="10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s="10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s="10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s="10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s="10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s="10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s="10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s="10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s="10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s="1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s="10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s="10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s="10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s="10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s="10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s="10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s="10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s="10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s="10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s="1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s="10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s="10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s="10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s="10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s="10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s="10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s="10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s="10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s="10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s="1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s="10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s="10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s="10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s="10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s="10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s="10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s="10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s="10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s="10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s="1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s="10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s="10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s="10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s="10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s="10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s="10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s="10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s="10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s="10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s="1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s="10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s="10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s="10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s="10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s="10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s="10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s="10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s="10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s="10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s="1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s="10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s="10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s="10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s="10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s="10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s="10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s="10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s="10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s="10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s="1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s="10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s="10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s="10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s="10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s="10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s="10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s="10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s="10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s="10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s="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s="10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s="10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s="10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s="10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s="10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s="10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s="10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s="10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s="10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s="1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s="10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s="10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s="10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s="10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s="10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s="10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s="10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s="10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s="10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s="1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s="10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s="10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s="10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s="10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s="10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s="10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s="10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s="10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s="10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s="1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s="10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s="10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s="10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s="10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s="10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s="10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s="10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s="10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s="10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s="1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s="10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s="10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s="10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s="10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s="10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s="10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s="10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s="10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s="10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s="1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s="10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s="10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s="10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s="10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s="10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s="10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s="10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s="10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s="10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s="1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s="10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s="10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s="10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s="10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s="10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s="10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s="10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s="10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s="10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s="1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s="10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s="10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s="10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s="10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s="10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s="10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s="10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s="10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s="10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s="1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s="10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s="10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s="10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s="10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s="10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s="10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s="10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s="10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s="10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s="1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s="10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s="10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s="10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s="10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s="10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s="10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s="10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s="10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s="10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s="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s="10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s="10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s="10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s="10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s="10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s="10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s="10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s="10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s="10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s="1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s="10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s="10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s="10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s="10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s="10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s="10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s="10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s="10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s="10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s="1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s="10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s="10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s="10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s="10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s="10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s="10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s="10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s="10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s="10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s="1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s="10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s="10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s="10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s="10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s="10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s="10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s="10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s="10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s="10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s="1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s="10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s="10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s="10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s="10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s="10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s="10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s="10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s="10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s="10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s="1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s="10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s="10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s="10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s="10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s="10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s="10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s="10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s="10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s="10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s="1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s="10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s="10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s="10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s="10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s="10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s="10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s="10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s="10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s="10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s="1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s="10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s="10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s="10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s="10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s="10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s="10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s="10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s="10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s="10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s="1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s="10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s="10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s="10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s="10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s="10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s="10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s="10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s="10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s="10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s="1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s="10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s="10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s="10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s="10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s="10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s="10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s="10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s="10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s="10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s="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s="10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s="10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s="10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s="10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s="10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s="10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s="10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s="10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s="10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s="1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s="10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s="10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s="10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s="10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s="10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s="10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s="10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s="10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s="10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s="1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s="10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s="10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s="10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s="10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s="10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s="10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s="10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s="10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s="10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s="1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s="10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s="10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s="10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s="10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s="10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s="10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s="10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s="10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s="10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s="1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s="10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s="10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s="10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s="10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s="10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s="10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s="10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s="10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s="10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s="1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s="10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s="10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s="10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s="10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s="10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s="10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s="10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s="10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s="10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s="1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s="10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s="10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s="10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s="10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s="10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s="10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s="10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s="10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s="10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s="1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s="10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s="10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s="10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s="10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s="10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s="10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s="10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s="10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s="10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s="1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s="10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s="10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s="10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s="10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s="10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s="10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s="10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s="10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s="10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s="1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s="10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s="10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s="10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s="10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s="10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s="10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s="10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s="10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s="10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s="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s="10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s="10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s="10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s="10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s="10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s="10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s="10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s="10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s="10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s="1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s="10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s="10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s="10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s="10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s="10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s="10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s="10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s="10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s="10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s="1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s="10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s="10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s="10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s="10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s="10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s="10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s="10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s="10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s="10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s="1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s="10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s="10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s="10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s="10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s="10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s="10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s="10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s="10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s="10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s="1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s="10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s="10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s="10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s="10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s="10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s="10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s="10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s="10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s="10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s="1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s="10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s="10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s="10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s="10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s="10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s="10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s="10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s="10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s="10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s="1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s="10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s="10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s="10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s="10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s="10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s="10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s="10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s="10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s="10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s="1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s="10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s="10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s="10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s="10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s="10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s="10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s="10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s="10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s="10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s="1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s="10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s="10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s="10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s="10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s="10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s="10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s="10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s="10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s="10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s="1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s="10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s="10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s="10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s="10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s="10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s="10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s="10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s="10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s="10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s="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s="10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s="10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s="10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s="10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s="10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s="10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s="10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s="10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s="10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s="1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s="10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s="10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s="10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s="10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s="10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s="10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s="10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s="10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s="10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s="1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s="10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s="10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s="10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s="10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s="10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s="10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s="10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s="10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s="10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s="1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s="10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s="10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s="10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s="10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s="10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s="10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s="10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s="10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s="10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s="1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s="10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s="10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s="10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s="10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s="10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s="10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s="10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s="10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s="10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s="1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s="10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s="10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s="10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s="10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s="10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s="10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s="10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s="10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s="10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s="1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s="10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s="10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s="10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s="10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s="10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s="10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s="10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s="10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s="10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s="1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s="10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s="10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s="10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s="10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s="10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s="10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s="10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s="10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s="10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s="1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s="10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s="10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s="10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s="10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s="10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s="10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s="10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s="10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s="10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s="1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s="10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s="10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s="10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s="10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s="10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s="10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s="10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s="10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s="10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s="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s="10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s="10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s="10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s="10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s="10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s="10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s="10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s="10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s="10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s="1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s="10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s="10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s="10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s="10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s="10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s="10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s="10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s="10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s="10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s="1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s="10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s="10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s="10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s="10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s="10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s="10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s="10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s="10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s="10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s="1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s="10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s="10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s="10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s="10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s="10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s="10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s="10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s="10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s="10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s="1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s="10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s="10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s="10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s="10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s="10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s="10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s="10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s="10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s="10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s="1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s="10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s="10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s="10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s="10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s="10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s="10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s="10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s="10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s="10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s="1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s="10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s="10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s="10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s="10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s="10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s="10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s="10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s="10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s="10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s="1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s="10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s="10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s="10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s="10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s="10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s="10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s="10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s="10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s="10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s="1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s="10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s="10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s="10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s="10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s="10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s="10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s="10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s="10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s="10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s="1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s="10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s="10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s="10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s="10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s="10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s="10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s="10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s="10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s="10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s="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s="10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s="10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s="10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s="10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s="10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s="10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s="10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s="10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s="10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s="1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s="10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s="10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s="10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s="10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s="10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s="10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s="10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s="10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s="10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s="1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s="10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s="10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s="10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s="10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s="10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s="10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s="10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s="10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s="10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s="1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s="10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s="10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s="10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s="10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s="10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s="10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s="10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s="10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s="10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s="1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s="10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s="10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s="10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s="10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s="10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s="10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s="10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s="10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s="10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s="1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s="10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s="10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s="10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s="10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s="10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s="10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s="10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s="10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s="10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s="1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s="10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s="10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s="10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s="10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s="10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s="10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s="10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s="10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s="10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s="1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s="10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s="10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s="10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s="10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s="10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s="10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s="10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s="10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s="10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s="1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s="10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s="10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s="10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s="10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s="10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s="10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s="10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s="10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s="10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s="1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s="10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s="10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s="10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s="10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s="10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s="10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s="10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s="10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s="10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s="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s="10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s="10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s="10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s="10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s="10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s="10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s="10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s="10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s="10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s="1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s="10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s="10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s="10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s="10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s="10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s="10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s="10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s="10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s="10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s="1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s="10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s="10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s="10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s="10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s="10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s="10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s="10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s="10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s="10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s="1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s="10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s="10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s="10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s="10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s="10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s="10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s="10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s="10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s="10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s="1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s="10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s="10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s="10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s="10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s="10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s="10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s="10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s="10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s="10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s="1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s="10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s="10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s="10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s="10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s="10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s="10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s="10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s="10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s="10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s="1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s="10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s="10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s="10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s="10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s="10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s="10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s="10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s="10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s="10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s="1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s="10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s="10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s="10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s="10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s="10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s="10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s="10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s="10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s="10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s="1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s="10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s="10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s="10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s="10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s="10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s="10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s="10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s="10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s="10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s="1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s="10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s="10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s="10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s="10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s="10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s="10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s="10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s="10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s="10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s="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s="10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s="10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s="10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s="10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s="10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s="10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s="10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s="10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s="10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s="1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s="10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s="10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s="10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s="10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s="10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s="10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s="10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s="10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s="10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s="1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s="10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s="10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s="10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s="10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s="10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s="10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s="10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s="10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s="10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s="1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s="10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s="10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s="10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s="10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s="10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s="10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s="10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s="10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s="10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s="1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s="10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s="10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s="10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s="10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s="10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s="10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s="10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s="10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s="10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s="1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s="10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s="10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s="10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s="10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s="10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s="10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s="10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s="10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s="10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s="1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s="10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s="10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s="10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s="10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s="10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s="10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s="10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s="10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s="10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s="1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s="10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s="10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s="10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s="10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s="10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s="10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s="10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s="10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s="10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s="1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s="10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s="10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s="10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s="10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s="10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s="10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s="10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s="10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s="10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s="1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s="10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s="10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s="10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s="10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s="10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s="10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s="10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s="10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s="10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s="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s="10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s="10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s="10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s="10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s="10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s="10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s="10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s="10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s="10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s="1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s="10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s="10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s="10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s="10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s="10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s="10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s="10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s="10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s="10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s="1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s="10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s="10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s="10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s="10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s="10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s="10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s="10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s="10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s="10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s="1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s="10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s="10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s="10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s="10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s="10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s="10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s="10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s="10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s="10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s="1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s="10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s="10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s="10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s="10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s="10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s="10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s="10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s="10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s="10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s="1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s="10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s="10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s="10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s="10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s="10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s="10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s="10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s="10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s="10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s="1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s="10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s="10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s="10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s="10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s="10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s="10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s="10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s="10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s="10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s="1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s="10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s="10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s="10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s="10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s="10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s="10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s="10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s="10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s="10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s="1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s="10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s="10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s="10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s="10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s="10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s="10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s="10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s="10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s="10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s="1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s="10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s="10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s="10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s="10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s="10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s="10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s="10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s="10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s="10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s="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s="10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s="10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s="10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s="10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s="10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s="10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s="10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s="10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s="10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s="1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s="10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s="10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s="10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s="10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s="10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s="10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s="10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s="10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s="10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s="1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s="10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s="10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s="10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s="10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s="10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s="10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s="10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s="10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s="10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s="1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s="10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s="10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s="10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s="10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s="10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s="10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s="10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s="10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s="10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s="1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s="10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s="10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s="10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s="10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s="10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s="10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s="10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s="10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s="10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s="1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s="10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s="10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s="10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s="10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s="10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s="10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s="10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s="10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s="10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s="1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s="10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s="10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s="10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s="10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s="10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s="10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s="10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s="10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s="10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s="1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s="10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s="10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s="10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s="10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s="10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s="10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s="10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s="10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s="10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s="1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s="10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s="10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s="10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s="10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s="10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s="10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s="10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s="10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s="10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s="1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s="10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s="10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s="10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s="10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s="10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s="10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s="10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s="10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s="10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s="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s="10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s="10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s="10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s="10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s="10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s="10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s="10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s="10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s="10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s="1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s="10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s="10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s="10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s="10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s="10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s="10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s="10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s="10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s="10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s="1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s="10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s="10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s="10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s="10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s="10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s="10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s="10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s="10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s="10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s="1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s="10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s="10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s="10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s="10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s="10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s="10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s="10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s="10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s="10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s="1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s="10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s="10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s="10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s="10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s="10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s="10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s="10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s="10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s="10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s="1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s="10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s="10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s="10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s="10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s="10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s="10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s="10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s="10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s="10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s="1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s="10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s="10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s="10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s="10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s="10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s="10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s="10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s="10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s="10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s="1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s="10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s="10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s="10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s="10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s="10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s="10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s="10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s="10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s="10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s="1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s="10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s="10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s="10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s="10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s="10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s="10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s="10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s="10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s="10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s="1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s="10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s="10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s="10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s="10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s="10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s="10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s="10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s="10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s="10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s="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s="10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s="10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s="10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s="10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s="10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s="10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s="10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s="10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s="10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s="1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s="10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s="10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s="10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s="10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s="10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s="10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s="10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s="10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s="10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s="1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s="10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s="10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s="10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s="10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s="10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s="10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s="10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s="10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s="10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s="1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s="10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s="10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s="10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s="10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s="10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s="10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s="10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s="10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s="10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s="1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s="10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s="10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s="10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s="10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s="10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s="10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s="10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s="10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s="10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s="1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s="10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s="10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s="10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s="10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s="10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s="10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s="10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s="10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s="10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s="1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s="10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s="10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s="10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s="10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s="10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s="10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s="10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s="10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s="10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s="1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s="10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s="10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s="10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s="10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s="10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s="10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s="10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s="10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s="10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s="1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s="10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s="10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s="10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s="10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s="10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s="10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s="10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s="10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s="10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s="1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s="10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s="10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s="10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s="10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s="10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s="10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s="10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s="10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s="10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s="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s="10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s="10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s="10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s="10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s="10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s="10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s="10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s="10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s="10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s="1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s="10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s="10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s="10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s="10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s="10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s="10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s="10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s="10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s="10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s="1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s="10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s="10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s="10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s="10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s="10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s="10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s="10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s="10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s="10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s="1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s="10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s="10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s="10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s="10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s="10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s="10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s="10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s="10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s="10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s="1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s="10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s="10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s="10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s="10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s="10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s="10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s="10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s="10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s="10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s="1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s="10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s="10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s="10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s="10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s="10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s="10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s="10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s="10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s="10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s="1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s="10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s="10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s="10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s="10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s="10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s="10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s="10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s="10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s="10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s="1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s="10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s="10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s="10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s="10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s="10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s="10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s="10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s="10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s="10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s="1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s="10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s="10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s="10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s="10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s="10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s="10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s="10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s="10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s="10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s="1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s="10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s="10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s="10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s="10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s="10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s="10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s="10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s="10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s="10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s="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s="10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s="10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s="10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s="10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s="10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s="10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s="10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s="10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s="10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s="1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s="10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s="10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s="10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s="10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s="10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s="10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s="10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s="10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s="10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s="1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s="10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s="10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s="10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s="10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s="10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s="10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s="10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s="10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s="10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s="1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s="10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s="10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s="10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s="10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s="10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s="10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s="10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s="10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s="10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s="1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s="10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s="10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s="10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s="10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s="10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s="10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s="10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s="10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s="10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s="1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s="10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s="10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s="10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s="10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s="10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s="10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s="10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s="10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s="10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s="1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s="10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s="10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s="10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s="10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s="10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s="10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s="10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s="10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s="10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s="1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s="10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s="10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s="10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s="10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s="10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s="10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s="10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s="10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s="10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s="1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s="10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s="10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s="10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s="10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s="10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s="10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s="10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s="10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s="10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s="1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s="10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s="10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s="10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s="10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s="10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s="10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s="10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s="10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s="10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s="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s="10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s="10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s="10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s="10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s="10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s="10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s="10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s="10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s="10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s="1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s="10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s="10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s="10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s="10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s="10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s="10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s="10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s="10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s="10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s="1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s="10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s="10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s="10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s="10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s="10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s="10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s="10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s="10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s="10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s="1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s="10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s="10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s="10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s="10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s="10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s="10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s="10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s="10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s="10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s="1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s="10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s="10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s="10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s="10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s="10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s="10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s="10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s="10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s="10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s="1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s="10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s="10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s="10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s="10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s="10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s="10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s="10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s="10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s="10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s="1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s="10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s="10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s="10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s="10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s="10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s="10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s="10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s="10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s="10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s="1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s="10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s="10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s="10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s="10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s="10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s="10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s="10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s="10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s="10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s="1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s="10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s="10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s="10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s="10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s="10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s="10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s="10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s="10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s="10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s="1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s="10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s="10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s="10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s="10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s="10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s="10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s="10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s="10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s="10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s="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s="10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s="10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s="10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s="10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s="10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s="10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s="10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s="10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s="10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s="1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s="10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s="10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s="10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s="10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s="10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s="10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s="10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s="10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s="10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s="1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s="10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s="10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s="10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s="10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s="10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s="10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s="10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s="10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s="10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s="1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s="10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s="10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s="10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s="10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s="10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s="10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s="10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s="10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s="10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s="1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s="10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s="10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s="10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s="10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s="10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s="10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s="10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s="10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s="10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s="1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s="10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s="10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s="10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s="10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s="10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s="10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s="10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s="10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s="10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s="1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s="10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s="10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s="10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s="10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s="10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s="10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s="10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s="10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s="10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s="1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s="10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s="10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s="10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s="10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s="10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s="10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s="10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s="10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s="10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s="1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s="10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s="10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s="10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s="10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s="10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s="10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s="10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s="10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s="10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s="1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s="10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s="10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s="10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s="10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s="10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s="10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s="10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s="10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s="10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s="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s="10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s="10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s="10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s="10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s="10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s="10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s="10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s="10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s="10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s="1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s="10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s="10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s="10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s="10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s="10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s="10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s="10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s="10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s="10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s="1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s="10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s="10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s="10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s="10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s="10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s="10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s="10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s="10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s="10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s="1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s="10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s="10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s="10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s="10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s="10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s="10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s="10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s="10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s="10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s="1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s="10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s="10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s="10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s="10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s="10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s="10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s="10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s="10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s="10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s="1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s="10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s="10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s="10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s="10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s="10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s="10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s="10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s="10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s="10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s="1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s="10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s="10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s="10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s="10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s="10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s="10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s="10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s="10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s="10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s="1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s="10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s="10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s="10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s="10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s="10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s="10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s="10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s="10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s="10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s="1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s="10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s="10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s="10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s="10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s="10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s="10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s="10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s="10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s="10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s="1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s="10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s="10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s="10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s="10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s="10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s="10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s="10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s="10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s="10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s="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s="10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s="10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s="10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s="10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s="10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s="10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s="10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s="10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s="10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s="1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s="10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s="10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s="10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s="10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s="10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s="10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s="10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s="10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s="10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s="1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s="10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s="10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s="10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s="10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s="10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s="10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s="10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s="10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s="10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s="1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s="10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s="10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s="10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s="10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s="10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s="10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s="10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s="10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s="10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s="1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s="10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s="10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s="10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s="10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s="10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s="10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s="10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s="10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s="10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s="1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s="10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s="10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s="10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s="10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s="10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s="10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s="10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s="10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s="10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s="1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s="10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s="10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s="10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s="10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s="10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s="10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s="10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s="10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s="10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s="1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s="10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s="10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s="10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s="10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s="10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s="10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s="10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s="10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s="10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s="1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s="10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s="10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s="10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s="10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s="10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s="10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s="10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s="10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s="10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s="1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s="10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s="10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s="10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s="10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s="10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s="10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s="10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s="10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s="10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s="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s="10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s="10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s="10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s="10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s="10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s="10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s="10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s="10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s="10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s="1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s="10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s="10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s="10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s="10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s="10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s="10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s="10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s="10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s="10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s="1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s="10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s="10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s="10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s="10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s="10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s="10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s="10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s="10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s="10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s="1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s="10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s="10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s="10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s="10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s="10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s="10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s="10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s="10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s="10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s="1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s="10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s="10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s="10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s="10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s="10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s="10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s="10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s="10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s="10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s="1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s="10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s="10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s="10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s="10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s="10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s="10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s="10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s="10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s="10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s="1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s="10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s="10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s="10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s="10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s="10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s="10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s="10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s="10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s="10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s="1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s="10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s="10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s="10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s="10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s="10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s="10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s="10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s="10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s="10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s="1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s="10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s="10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s="10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s="10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s="10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s="10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s="10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s="10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s="10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s="1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s="10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s="10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s="10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s="10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s="10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s="10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s="10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s="10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s="10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s="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s="10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s="10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s="10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s="10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s="10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s="10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s="10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s="10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s="10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s="1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s="10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s="10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s="10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s="10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s="10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s="10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s="10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s="10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s="10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s="1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s="10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s="10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s="10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s="10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s="10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s="10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s="10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s="10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s="10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s="1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s="10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s="10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s="10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s="10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s="10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s="10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s="10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s="10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s="10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s="1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s="10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s="10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s="10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s="10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s="10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s="10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s="10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s="10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s="10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s="1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s="10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s="10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s="10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s="10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s="10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s="10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s="10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s="10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s="10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s="1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s="10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s="10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s="10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s="10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s="10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s="10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s="10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s="10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s="10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s="1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s="10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s="10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s="10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s="10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s="10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s="10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s="10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s="10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s="10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s="1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s="10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s="10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s="10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s="10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s="10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s="10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s="10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s="10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s="10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s="1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s="10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s="10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s="10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s="10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s="10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s="10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s="10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s="10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s="10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s="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s="10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s="10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s="10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s="10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s="10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s="10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s="10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s="10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s="10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s="1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s="10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s="10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s="10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s="10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s="10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s="10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s="10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s="10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s="10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s="1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s="10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s="10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s="10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s="10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s="10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s="10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s="10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s="10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s="10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s="1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s="10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s="10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s="10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s="10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s="10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s="10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s="10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s="10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s="10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s="1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s="10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s="10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s="10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s="10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s="10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s="10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s="10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s="10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s="10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s="1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s="10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s="10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s="10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s="10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s="10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s="10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s="10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s="10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s="10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s="1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s="10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s="10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s="10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s="10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s="10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s="10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s="10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s="10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s="10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s="1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s="10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s="10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s="10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s="10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s="10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s="10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s="10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s="10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s="10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s="1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s="10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s="10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s="10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s="10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s="10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s="10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s="10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s="10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s="10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s="1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s="10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s="10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s="10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s="10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s="10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s="10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s="10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s="10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s="10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s="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s="10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s="10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s="10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s="10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s="10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s="10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s="10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s="10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s="10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s="1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s="10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s="10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s="10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s="10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s="10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s="10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s="10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s="10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s="10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s="1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s="10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s="10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s="10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s="10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s="10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s="10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s="10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s="10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s="10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s="1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s="10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s="10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s="10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s="10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s="10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s="10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s="10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s="10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s="10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s="1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s="10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s="10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s="10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s="10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s="10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s="10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s="10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s="10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s="10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s="1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s="10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s="10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s="10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s="10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s="10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s="10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s="10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s="10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s="10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s="1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s="10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s="10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s="10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s="10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s="10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s="10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s="10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s="10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s="10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s="1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s="10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s="10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s="10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s="10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s="10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s="10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s="10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s="10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s="10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s="1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s="10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s="10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s="10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s="10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s="10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s="10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s="10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s="10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s="10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s="1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s="10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s="10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s="10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s="10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s="10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s="10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s="10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s="10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s="10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s="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s="10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s="10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s="10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s="10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s="10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s="10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s="10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s="10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s="10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s="1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s="10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s="10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s="10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s="10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s="10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s="10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s="10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s="10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s="10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s="1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s="10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s="10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s="10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s="10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s="10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s="10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s="10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s="10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s="10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s="1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s="10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s="10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s="10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s="10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s="10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s="10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s="10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s="10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s="10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s="1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s="10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s="10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s="10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s="10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s="10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s="10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s="10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s="10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s="10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s="1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s="10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s="10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s="10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s="10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s="10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s="10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s="10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s="10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s="10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s="1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s="10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s="10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s="10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s="10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s="10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s="10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s="10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s="10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s="10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s="1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s="10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s="10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s="10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s="10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s="10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s="10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s="10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s="10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s="10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s="1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s="10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s="10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s="10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s="10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s="10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s="10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s="10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s="10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s="10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s="1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s="10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s="10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s="10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s="10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s="10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s="10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s="10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s="10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s="10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s="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s="10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s="10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s="10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s="10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s="10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s="10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s="10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s="10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s="10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s="1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s="10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s="10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s="10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s="10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s="10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s="10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s="10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s="10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s="10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s="1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s="10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s="10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s="10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s="10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s="10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s="10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s="10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s="10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s="10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s="1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s="10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s="10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s="10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s="10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s="10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s="10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s="10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s="10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s="10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s="1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s="10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s="10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s="10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s="10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s="10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s="10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s="10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s="10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s="10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s="1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s="10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s="10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s="10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s="10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s="10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s="10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s="10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s="10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s="10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s="1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s="10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s="10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s="10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s="10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s="10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s="10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s="10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s="10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s="10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s="1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s="10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s="10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s="10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s="10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s="10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s="10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s="10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s="10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s="10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s="1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s="10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s="10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s="10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s="10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s="10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s="10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s="10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s="10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s="10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s="1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s="10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s="10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s="10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s="10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s="10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s="10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s="10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s="10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s="10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s="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s="10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s="10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s="10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s="10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s="10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s="10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s="10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s="10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s="10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s="1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s="10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s="10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s="10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s="10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s="10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s="10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s="10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s="10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s="10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s="1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s="10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s="10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s="10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s="10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s="10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s="10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s="10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s="10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s="10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s="1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s="10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s="10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s="10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s="10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s="10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s="10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s="10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s="10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s="10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s="1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s="10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s="10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s="10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s="10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s="10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s="10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s="10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s="10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s="10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s="1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s="10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s="10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s="10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s="10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s="10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s="10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s="10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s="10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s="10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s="1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s="10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s="10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s="10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s="10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s="10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s="10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s="10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s="10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s="10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s="1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s="10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s="10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s="10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s="10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s="10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s="10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s="10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s="10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s="10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s="1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s="10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s="10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s="10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s="10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s="10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s="10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s="10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s="10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s="10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s="1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s="10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s="10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s="10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s="10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s="10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s="10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s="10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s="10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s="10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s="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s="10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s="10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s="10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s="10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s="10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s="10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s="10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s="10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s="10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s="1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s="10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s="10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s="10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s="10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s="10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s="10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s="10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s="10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s="10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s="1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s="10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s="10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s="10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s="10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s="10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s="10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s="10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s="10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s="10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s="1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s="10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s="10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s="10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s="10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s="10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s="10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s="10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s="10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s="10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s="1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s="10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s="10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s="10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s="10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s="10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s="10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s="10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s="10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s="10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s="1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s="10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s="10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s="10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s="10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s="10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s="10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s="10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s="10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s="10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s="1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s="10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s="10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s="10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s="10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s="10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s="10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s="10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s="10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s="10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s="1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s="10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s="10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s="10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s="10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s="10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s="10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s="10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s="10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s="10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s="1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s="10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s="10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s="10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s="10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s="10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s="10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s="10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s="10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s="10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s="1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s="10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s="10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s="10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s="10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s="10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s="10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s="10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s="10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s="10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s="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s="10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s="10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s="10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s="10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s="10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s="10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s="10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s="10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s="10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s="1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s="10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s="10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s="10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s="10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s="10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s="10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s="10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s="10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s="10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s="1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s="10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s="10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s="10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s="10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s="10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s="10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s="10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s="10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s="10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s="1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s="10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s="10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s="10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s="10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s="10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s="10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s="10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s="10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s="10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s="1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s="10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s="10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s="10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s="10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s="10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s="10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s="10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s="10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s="10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s="1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s="10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s="10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s="10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s="10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s="10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s="10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s="10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s="10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s="10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s="1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s="10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s="10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s="10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s="10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s="10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s="10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s="10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s="10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s="10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s="1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s="10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s="10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s="10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s="10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s="10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s="10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s="10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s="10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s="10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s="1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s="10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s="10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s="10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s="10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s="10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s="10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s="10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s="10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s="10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s="1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s="10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s="10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s="10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s="10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s="10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s="10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s="10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s="10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s="10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s="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s="10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s="10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s="10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s="10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s="10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s="10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s="10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s="10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s="10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s="1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s="10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s="10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s="10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s="10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s="10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s="10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s="10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s="10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s="10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s="1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s="10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s="10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s="10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s="10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s="10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s="10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s="10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s="10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s="10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s="1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s="10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s="10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s="10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s="10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s="10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s="10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s="10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s="10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s="10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s="1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s="10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s="10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s="10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s="10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s="10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s="10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s="10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s="10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s="10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s="1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s="10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s="10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s="10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s="10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s="10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s="10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s="10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s="10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s="10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s="1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s="10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s="10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s="10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s="10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s="10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s="10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s="10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s="10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s="10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s="1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s="10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s="10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s="10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s="10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s="10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s="10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s="10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s="10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s="10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s="1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s="10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s="10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s="10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s="10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s="10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s="10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s="10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s="10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s="10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s="1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s="10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s="10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s="10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s="10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s="10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s="10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s="10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s="10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s="10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s="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s="10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s="10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s="10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s="10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s="10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s="10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s="10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s="10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s="10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s="1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s="10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s="10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s="10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s="10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s="10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s="10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s="10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s="10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s="10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s="1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s="10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s="10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s="10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s="10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s="10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s="10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s="10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s="10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s="10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s="1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s="10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s="10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s="10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s="10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s="10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s="10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s="10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s="10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s="10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s="1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s="10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s="10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s="10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s="10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s="10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s="10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s="10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s="10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s="10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s="1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s="10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s="10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s="10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s="10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s="10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s="10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s="10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s="10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s="10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s="1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s="10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s="10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s="10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s="10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s="10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s="10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s="10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s="10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s="10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s="1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s="10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s="10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s="10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s="10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s="10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s="10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s="10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s="10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s="10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s="1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s="10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s="10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s="10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s="10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s="10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s="10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s="10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s="10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s="10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s="1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s="10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s="10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s="10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s="10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s="10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s="10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s="10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s="10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s="10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s="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s="10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s="10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s="10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s="10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s="10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s="10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s="10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s="10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s="10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s="1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s="10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s="10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s="10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s="10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s="10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s="10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s="10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s="10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s="10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s="1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s="10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s="10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s="10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s="10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s="10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s="10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s="10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s="10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s="10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s="1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s="10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s="10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s="10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s="10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s="10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s="10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s="10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s="10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s="10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s="1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s="10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s="10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s="10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s="10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s="10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s="10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s="10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s="10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s="10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s="1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s="10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s="10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s="10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s="10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s="10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s="10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s="10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s="10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s="10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s="1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s="10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s="10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s="10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s="10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s="10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s="10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s="10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s="10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s="10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s="1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s="10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s="10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s="10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s="10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s="10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s="10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s="10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s="10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s="10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s="1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s="10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s="10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s="10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s="10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s="10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s="10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s="10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s="10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s="10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s="1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s="10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s="10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s="10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s="10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s="10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s="10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s="10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s="10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s="10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s="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s="10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s="10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s="10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s="10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s="10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s="10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s="10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s="10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s="10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s="1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s="10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s="10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s="10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s="10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s="10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s="10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s="10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s="10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s="10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s="1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s="10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s="10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s="10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s="10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s="10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s="10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s="10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s="10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s="10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s="1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s="10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s="10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s="10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s="10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s="10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s="10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s="10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s="10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s="10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s="1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s="10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s="10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s="10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s="10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s="10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s="10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s="10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s="10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s="10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s="1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s="10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s="10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s="10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s="10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s="10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s="10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s="10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s="10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s="10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s="1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s="10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s="10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s="10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s="10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s="10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s="10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s="10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s="10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s="10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s="1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s="10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s="10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s="10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s="10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s="10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s="10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s="10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s="10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s="10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s="1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s="10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s="10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s="10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s="10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s="10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s="10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s="10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s="10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s="10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s="1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s="10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s="10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s="10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s="10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s="10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s="10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s="10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s="10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s="10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s="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s="10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s="10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s="10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s="10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s="10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  <row r="4118" spans="1:21" x14ac:dyDescent="0.35">
      <c r="E4118" s="8" t="s">
        <v>8389</v>
      </c>
    </row>
  </sheetData>
  <autoFilter ref="A1:U4115" xr:uid="{00000000-0001-0000-0000-000000000000}"/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rgb="FF00206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80E77-64A0-4991-B5CD-F97540BD5371}">
  <dimension ref="A1:E18"/>
  <sheetViews>
    <sheetView workbookViewId="0">
      <selection activeCell="C11" sqref="C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29BD8-8E3B-4C4D-8EA5-8AF3B9C06342}">
  <dimension ref="A1:M14"/>
  <sheetViews>
    <sheetView workbookViewId="0">
      <selection activeCell="B16" sqref="B16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9.453125" bestFit="1" customWidth="1"/>
  </cols>
  <sheetData>
    <row r="1" spans="1:13" x14ac:dyDescent="0.3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  <c r="L1" t="s">
        <v>8419</v>
      </c>
      <c r="M1" t="s">
        <v>8418</v>
      </c>
    </row>
    <row r="2" spans="1:13" x14ac:dyDescent="0.35">
      <c r="A2" t="s">
        <v>8406</v>
      </c>
      <c r="B2">
        <f>COUNTIFS(Kickstarter!D:D,"&lt;"&amp;M2,Kickstarter!R:R,"plays",Kickstarter!F:F,"Successful")</f>
        <v>141</v>
      </c>
      <c r="C2">
        <f>COUNTIFS(Kickstarter!D:D,"&lt;"&amp;M2,Kickstarter!R:R,"plays",Kickstarter!F:F,"Failed")</f>
        <v>45</v>
      </c>
      <c r="D2">
        <f>COUNTIFS(Kickstarter!D:D,"&lt;"&amp;M2,Kickstarter!R:R,"plays",Kickstarter!F:F,"Canceled")</f>
        <v>0</v>
      </c>
      <c r="E2">
        <f>SUM(B2:D2)</f>
        <v>186</v>
      </c>
      <c r="F2" s="20">
        <f>B2/$E2</f>
        <v>0.75806451612903225</v>
      </c>
      <c r="G2" s="20">
        <f t="shared" ref="G2:H2" si="0">C2/$E2</f>
        <v>0.24193548387096775</v>
      </c>
      <c r="H2" s="20">
        <f t="shared" si="0"/>
        <v>0</v>
      </c>
      <c r="L2">
        <v>0</v>
      </c>
      <c r="M2">
        <v>1000</v>
      </c>
    </row>
    <row r="3" spans="1:13" x14ac:dyDescent="0.35">
      <c r="A3" t="s">
        <v>8407</v>
      </c>
      <c r="B3">
        <f>COUNTIFS(Kickstarter!D:D,"&gt;="&amp;L3,Kickstarter!D:D,"&lt;"&amp;M3,Kickstarter!R:R,"plays",Kickstarter!F:F,"Successful")</f>
        <v>388</v>
      </c>
      <c r="C3">
        <f>COUNTIFS(Kickstarter!D:D,"&gt;="&amp;L3,Kickstarter!D:D,"&lt;"&amp;M3,Kickstarter!R:R,"plays",Kickstarter!F:F,"Failed")</f>
        <v>146</v>
      </c>
      <c r="D3">
        <f>COUNTIFS(Kickstarter!D:D,"&gt;="&amp;L3,Kickstarter!D:D,"&lt;"&amp;M3,Kickstarter!R:R,"plays",Kickstarter!F:F,"Canceled")</f>
        <v>0</v>
      </c>
      <c r="E3">
        <f t="shared" ref="E3:E13" si="1">SUM(B3:D3)</f>
        <v>534</v>
      </c>
      <c r="F3" s="20">
        <f t="shared" ref="F3:F13" si="2">B3/$E3</f>
        <v>0.72659176029962547</v>
      </c>
      <c r="G3" s="20">
        <f t="shared" ref="G3:G13" si="3">C3/$E3</f>
        <v>0.27340823970037453</v>
      </c>
      <c r="H3" s="20">
        <f t="shared" ref="H3:H13" si="4">D3/$E3</f>
        <v>0</v>
      </c>
      <c r="L3">
        <v>1000</v>
      </c>
      <c r="M3">
        <v>5000</v>
      </c>
    </row>
    <row r="4" spans="1:13" x14ac:dyDescent="0.35">
      <c r="A4" t="s">
        <v>8408</v>
      </c>
      <c r="B4">
        <f>COUNTIFS(Kickstarter!D:D,"&gt;="&amp;L4,Kickstarter!D:D,"&lt;"&amp;M4,Kickstarter!R:R,"plays",Kickstarter!F:F,"Successful")</f>
        <v>93</v>
      </c>
      <c r="C4">
        <f>COUNTIFS(Kickstarter!D:D,"&gt;="&amp;L4,Kickstarter!D:D,"&lt;"&amp;M4,Kickstarter!R:R,"plays",Kickstarter!F:F,"Failed")</f>
        <v>76</v>
      </c>
      <c r="D4">
        <f>COUNTIFS(Kickstarter!D:D,"&gt;="&amp;L4,Kickstarter!D:D,"&lt;"&amp;M4,Kickstarter!R:R,"plays",Kickstarter!F:F,"Canceled")</f>
        <v>0</v>
      </c>
      <c r="E4">
        <f t="shared" si="1"/>
        <v>169</v>
      </c>
      <c r="F4" s="20">
        <f t="shared" si="2"/>
        <v>0.55029585798816572</v>
      </c>
      <c r="G4" s="20">
        <f t="shared" si="3"/>
        <v>0.44970414201183434</v>
      </c>
      <c r="H4" s="20">
        <f t="shared" si="4"/>
        <v>0</v>
      </c>
      <c r="L4">
        <v>5000</v>
      </c>
      <c r="M4">
        <v>10000</v>
      </c>
    </row>
    <row r="5" spans="1:13" x14ac:dyDescent="0.35">
      <c r="A5" t="s">
        <v>8409</v>
      </c>
      <c r="B5">
        <f>COUNTIFS(Kickstarter!D:D,"&gt;="&amp;L5,Kickstarter!D:D,"&lt;"&amp;M5,Kickstarter!R:R,"plays",Kickstarter!F:F,"Successful")</f>
        <v>39</v>
      </c>
      <c r="C5">
        <f>COUNTIFS(Kickstarter!D:D,"&gt;="&amp;L5,Kickstarter!D:D,"&lt;"&amp;M5,Kickstarter!R:R,"plays",Kickstarter!F:F,"Failed")</f>
        <v>33</v>
      </c>
      <c r="D5">
        <f>COUNTIFS(Kickstarter!D:D,"&gt;="&amp;L5,Kickstarter!D:D,"&lt;"&amp;M5,Kickstarter!R:R,"plays",Kickstarter!F:F,"Canceled")</f>
        <v>0</v>
      </c>
      <c r="E5">
        <f t="shared" si="1"/>
        <v>72</v>
      </c>
      <c r="F5" s="20">
        <f t="shared" si="2"/>
        <v>0.54166666666666663</v>
      </c>
      <c r="G5" s="20">
        <f t="shared" si="3"/>
        <v>0.45833333333333331</v>
      </c>
      <c r="H5" s="20">
        <f t="shared" si="4"/>
        <v>0</v>
      </c>
      <c r="L5">
        <v>10000</v>
      </c>
      <c r="M5">
        <v>15000</v>
      </c>
    </row>
    <row r="6" spans="1:13" x14ac:dyDescent="0.35">
      <c r="A6" t="s">
        <v>8410</v>
      </c>
      <c r="B6">
        <f>COUNTIFS(Kickstarter!D:D,"&gt;="&amp;L6,Kickstarter!D:D,"&lt;"&amp;M6,Kickstarter!R:R,"plays",Kickstarter!F:F,"Successful")</f>
        <v>12</v>
      </c>
      <c r="C6">
        <f>COUNTIFS(Kickstarter!D:D,"&gt;="&amp;L6,Kickstarter!D:D,"&lt;"&amp;M6,Kickstarter!R:R,"plays",Kickstarter!F:F,"Failed")</f>
        <v>12</v>
      </c>
      <c r="D6">
        <f>COUNTIFS(Kickstarter!D:D,"&gt;="&amp;L6,Kickstarter!D:D,"&lt;"&amp;M6,Kickstarter!R:R,"plays",Kickstarter!F:F,"Canceled")</f>
        <v>0</v>
      </c>
      <c r="E6">
        <f t="shared" si="1"/>
        <v>24</v>
      </c>
      <c r="F6" s="20">
        <f t="shared" si="2"/>
        <v>0.5</v>
      </c>
      <c r="G6" s="20">
        <f t="shared" si="3"/>
        <v>0.5</v>
      </c>
      <c r="H6" s="20">
        <f t="shared" si="4"/>
        <v>0</v>
      </c>
      <c r="L6">
        <v>15000</v>
      </c>
      <c r="M6">
        <v>20000</v>
      </c>
    </row>
    <row r="7" spans="1:13" x14ac:dyDescent="0.35">
      <c r="A7" t="s">
        <v>8411</v>
      </c>
      <c r="B7">
        <f>COUNTIFS(Kickstarter!D:D,"&gt;="&amp;L7,Kickstarter!D:D,"&lt;"&amp;M7,Kickstarter!R:R,"plays",Kickstarter!F:F,"Successful")</f>
        <v>9</v>
      </c>
      <c r="C7">
        <f>COUNTIFS(Kickstarter!D:D,"&gt;="&amp;L7,Kickstarter!D:D,"&lt;"&amp;M7,Kickstarter!R:R,"plays",Kickstarter!F:F,"Failed")</f>
        <v>11</v>
      </c>
      <c r="D7">
        <f>COUNTIFS(Kickstarter!D:D,"&gt;="&amp;L7,Kickstarter!D:D,"&lt;"&amp;M7,Kickstarter!R:R,"plays",Kickstarter!F:F,"Canceled")</f>
        <v>0</v>
      </c>
      <c r="E7">
        <f t="shared" si="1"/>
        <v>20</v>
      </c>
      <c r="F7" s="20">
        <f t="shared" si="2"/>
        <v>0.45</v>
      </c>
      <c r="G7" s="20">
        <f t="shared" si="3"/>
        <v>0.55000000000000004</v>
      </c>
      <c r="H7" s="20">
        <f t="shared" si="4"/>
        <v>0</v>
      </c>
      <c r="L7">
        <v>20000</v>
      </c>
      <c r="M7">
        <v>25000</v>
      </c>
    </row>
    <row r="8" spans="1:13" x14ac:dyDescent="0.35">
      <c r="A8" t="s">
        <v>8412</v>
      </c>
      <c r="B8">
        <f>COUNTIFS(Kickstarter!D:D,"&gt;="&amp;L8,Kickstarter!D:D,"&lt;"&amp;M8,Kickstarter!R:R,"plays",Kickstarter!F:F,"Successful")</f>
        <v>1</v>
      </c>
      <c r="C8">
        <f>COUNTIFS(Kickstarter!D:D,"&gt;="&amp;L8,Kickstarter!D:D,"&lt;"&amp;M8,Kickstarter!R:R,"plays",Kickstarter!F:F,"Failed")</f>
        <v>4</v>
      </c>
      <c r="D8">
        <f>COUNTIFS(Kickstarter!D:D,"&gt;="&amp;L8,Kickstarter!D:D,"&lt;"&amp;M8,Kickstarter!R:R,"plays",Kickstarter!F:F,"Canceled")</f>
        <v>0</v>
      </c>
      <c r="E8">
        <f t="shared" si="1"/>
        <v>5</v>
      </c>
      <c r="F8" s="20">
        <f t="shared" si="2"/>
        <v>0.2</v>
      </c>
      <c r="G8" s="20">
        <f t="shared" si="3"/>
        <v>0.8</v>
      </c>
      <c r="H8" s="20">
        <f t="shared" si="4"/>
        <v>0</v>
      </c>
      <c r="L8">
        <v>25000</v>
      </c>
      <c r="M8">
        <v>30000</v>
      </c>
    </row>
    <row r="9" spans="1:13" x14ac:dyDescent="0.35">
      <c r="A9" t="s">
        <v>8413</v>
      </c>
      <c r="B9">
        <f>COUNTIFS(Kickstarter!D:D,"&gt;="&amp;L9,Kickstarter!D:D,"&lt;"&amp;M9,Kickstarter!R:R,"plays",Kickstarter!F:F,"Successful")</f>
        <v>3</v>
      </c>
      <c r="C9">
        <f>COUNTIFS(Kickstarter!D:D,"&gt;="&amp;L9,Kickstarter!D:D,"&lt;"&amp;M9,Kickstarter!R:R,"plays",Kickstarter!F:F,"Failed")</f>
        <v>8</v>
      </c>
      <c r="D9">
        <f>COUNTIFS(Kickstarter!D:D,"&gt;="&amp;L9,Kickstarter!D:D,"&lt;"&amp;M9,Kickstarter!R:R,"plays",Kickstarter!F:F,"Canceled")</f>
        <v>0</v>
      </c>
      <c r="E9">
        <f t="shared" si="1"/>
        <v>11</v>
      </c>
      <c r="F9" s="20">
        <f t="shared" si="2"/>
        <v>0.27272727272727271</v>
      </c>
      <c r="G9" s="20">
        <f t="shared" si="3"/>
        <v>0.72727272727272729</v>
      </c>
      <c r="H9" s="20">
        <f t="shared" si="4"/>
        <v>0</v>
      </c>
      <c r="L9">
        <v>30000</v>
      </c>
      <c r="M9">
        <v>35000</v>
      </c>
    </row>
    <row r="10" spans="1:13" x14ac:dyDescent="0.35">
      <c r="A10" t="s">
        <v>8414</v>
      </c>
      <c r="B10">
        <f>COUNTIFS(Kickstarter!D:D,"&gt;="&amp;L10,Kickstarter!D:D,"&lt;"&amp;M10,Kickstarter!R:R,"plays",Kickstarter!F:F,"Successful")</f>
        <v>4</v>
      </c>
      <c r="C10">
        <f>COUNTIFS(Kickstarter!D:D,"&gt;="&amp;L10,Kickstarter!D:D,"&lt;"&amp;M10,Kickstarter!R:R,"plays",Kickstarter!F:F,"Failed")</f>
        <v>2</v>
      </c>
      <c r="D10">
        <f>COUNTIFS(Kickstarter!D:D,"&gt;="&amp;L10,Kickstarter!D:D,"&lt;"&amp;M10,Kickstarter!R:R,"plays",Kickstarter!F:F,"Canceled")</f>
        <v>0</v>
      </c>
      <c r="E10">
        <f t="shared" si="1"/>
        <v>6</v>
      </c>
      <c r="F10" s="20">
        <f t="shared" si="2"/>
        <v>0.66666666666666663</v>
      </c>
      <c r="G10" s="20">
        <f t="shared" si="3"/>
        <v>0.33333333333333331</v>
      </c>
      <c r="H10" s="20">
        <f t="shared" si="4"/>
        <v>0</v>
      </c>
      <c r="L10">
        <v>35000</v>
      </c>
      <c r="M10">
        <v>40000</v>
      </c>
    </row>
    <row r="11" spans="1:13" x14ac:dyDescent="0.35">
      <c r="A11" t="s">
        <v>8415</v>
      </c>
      <c r="B11">
        <f>COUNTIFS(Kickstarter!D:D,"&gt;="&amp;L11,Kickstarter!D:D,"&lt;"&amp;M11,Kickstarter!R:R,"plays",Kickstarter!F:F,"Successful")</f>
        <v>2</v>
      </c>
      <c r="C11">
        <f>COUNTIFS(Kickstarter!D:D,"&gt;="&amp;L11,Kickstarter!D:D,"&lt;"&amp;M11,Kickstarter!R:R,"plays",Kickstarter!F:F,"Failed")</f>
        <v>1</v>
      </c>
      <c r="D11">
        <f>COUNTIFS(Kickstarter!D:D,"&gt;="&amp;L11,Kickstarter!D:D,"&lt;"&amp;M11,Kickstarter!R:R,"plays",Kickstarter!F:F,"Canceled")</f>
        <v>0</v>
      </c>
      <c r="E11">
        <f t="shared" si="1"/>
        <v>3</v>
      </c>
      <c r="F11" s="20">
        <f t="shared" si="2"/>
        <v>0.66666666666666663</v>
      </c>
      <c r="G11" s="20">
        <f t="shared" si="3"/>
        <v>0.33333333333333331</v>
      </c>
      <c r="H11" s="20">
        <f t="shared" si="4"/>
        <v>0</v>
      </c>
      <c r="L11">
        <v>40000</v>
      </c>
      <c r="M11">
        <v>45000</v>
      </c>
    </row>
    <row r="12" spans="1:13" x14ac:dyDescent="0.35">
      <c r="A12" t="s">
        <v>8416</v>
      </c>
      <c r="B12">
        <f>COUNTIFS(Kickstarter!D:D,"&gt;="&amp;L12,Kickstarter!D:D,"&lt;"&amp;M12,Kickstarter!R:R,"plays",Kickstarter!F:F,"Successful")</f>
        <v>0</v>
      </c>
      <c r="C12">
        <f>COUNTIFS(Kickstarter!D:D,"&gt;="&amp;L12,Kickstarter!D:D,"&lt;"&amp;M12,Kickstarter!R:R,"plays",Kickstarter!F:F,"Failed")</f>
        <v>1</v>
      </c>
      <c r="D12">
        <f>COUNTIFS(Kickstarter!D:D,"&gt;="&amp;L12,Kickstarter!D:D,"&lt;"&amp;M12,Kickstarter!R:R,"plays",Kickstarter!F:F,"Canceled")</f>
        <v>0</v>
      </c>
      <c r="E12">
        <f t="shared" si="1"/>
        <v>1</v>
      </c>
      <c r="F12" s="20">
        <f t="shared" si="2"/>
        <v>0</v>
      </c>
      <c r="G12" s="20">
        <f t="shared" si="3"/>
        <v>1</v>
      </c>
      <c r="H12" s="20">
        <f t="shared" si="4"/>
        <v>0</v>
      </c>
      <c r="L12">
        <v>45000</v>
      </c>
      <c r="M12">
        <v>50000</v>
      </c>
    </row>
    <row r="13" spans="1:13" x14ac:dyDescent="0.35">
      <c r="A13" t="s">
        <v>8417</v>
      </c>
      <c r="B13">
        <f>COUNTIFS(Kickstarter!D:D,"&gt;="&amp;L13,Kickstarter!R:R,"plays",Kickstarter!F:F,"Successful")</f>
        <v>2</v>
      </c>
      <c r="C13">
        <f>COUNTIFS(Kickstarter!D:D,"&gt;="&amp;L13,Kickstarter!R:R,"plays",Kickstarter!F:F,"Failed")</f>
        <v>14</v>
      </c>
      <c r="D13">
        <f>COUNTIFS(Kickstarter!D:D,"&gt;="&amp;L13,Kickstarter!R:R,"plays",Kickstarter!F:F,"Canceled")</f>
        <v>0</v>
      </c>
      <c r="E13">
        <f t="shared" si="1"/>
        <v>16</v>
      </c>
      <c r="F13" s="20">
        <f t="shared" si="2"/>
        <v>0.125</v>
      </c>
      <c r="G13" s="20">
        <f t="shared" si="3"/>
        <v>0.875</v>
      </c>
      <c r="H13" s="20">
        <f t="shared" si="4"/>
        <v>0</v>
      </c>
      <c r="L13">
        <v>50000</v>
      </c>
    </row>
    <row r="14" spans="1:13" x14ac:dyDescent="0.35">
      <c r="A14" t="s">
        <v>8420</v>
      </c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55A9B-42EA-4780-8305-6B5D71EA54F9}">
  <dimension ref="A1:F6"/>
  <sheetViews>
    <sheetView topLeftCell="A16" workbookViewId="0">
      <selection activeCell="F10" sqref="F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EDE10-921B-42FA-80BA-893294F2E981}">
  <dimension ref="A1:E6"/>
  <sheetViews>
    <sheetView workbookViewId="0">
      <selection activeCell="S13" sqref="S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8364</v>
      </c>
    </row>
    <row r="3" spans="1:5" x14ac:dyDescent="0.35">
      <c r="A3" s="11" t="s">
        <v>8363</v>
      </c>
      <c r="B3" s="11" t="s">
        <v>8362</v>
      </c>
    </row>
    <row r="4" spans="1:5" x14ac:dyDescent="0.35">
      <c r="A4" s="11" t="s">
        <v>8360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35">
      <c r="A5" s="12" t="s">
        <v>8316</v>
      </c>
      <c r="B5" s="13">
        <v>353</v>
      </c>
      <c r="C5" s="13">
        <v>19</v>
      </c>
      <c r="D5" s="13">
        <v>694</v>
      </c>
      <c r="E5" s="13">
        <v>1066</v>
      </c>
    </row>
    <row r="6" spans="1:5" x14ac:dyDescent="0.35">
      <c r="A6" s="12" t="s">
        <v>8361</v>
      </c>
      <c r="B6" s="13">
        <v>353</v>
      </c>
      <c r="C6" s="13">
        <v>19</v>
      </c>
      <c r="D6" s="13">
        <v>694</v>
      </c>
      <c r="E6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8BC77-59F1-47F9-BA14-A7816BE5FEEC}">
  <dimension ref="A1:F18"/>
  <sheetViews>
    <sheetView workbookViewId="0">
      <selection activeCell="G17" sqref="G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8362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74B9-6F27-4D71-9948-0E2AC680590C}">
  <dimension ref="A1:F6"/>
  <sheetViews>
    <sheetView workbookViewId="0">
      <selection activeCell="E29" sqref="E29"/>
    </sheetView>
  </sheetViews>
  <sheetFormatPr defaultRowHeight="14.5" x14ac:dyDescent="0.35"/>
  <cols>
    <col min="1" max="1" width="31.08984375" bestFit="1" customWidth="1"/>
    <col min="2" max="2" width="42.7265625" customWidth="1"/>
    <col min="3" max="4" width="10.08984375" bestFit="1" customWidth="1"/>
    <col min="5" max="5" width="15.90625" bestFit="1" customWidth="1"/>
  </cols>
  <sheetData>
    <row r="1" spans="1:6" x14ac:dyDescent="0.3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ht="43.5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7">
        <f>VLOOKUP(A2,Kickstarter!B:E,3,FALSE)</f>
        <v>2000</v>
      </c>
      <c r="D2" s="17">
        <f>VLOOKUP(A2,Kickstarter!B:E,4,FALSE)</f>
        <v>2020</v>
      </c>
      <c r="E2" s="17">
        <f>VLOOKUP(A2,Kickstarter!B:T,15,FALSE)</f>
        <v>51.79</v>
      </c>
      <c r="F2" s="18">
        <f>VLOOKUP(B2,Kickstarter!C:U,10,FALSE)</f>
        <v>39</v>
      </c>
    </row>
    <row r="3" spans="1:6" ht="43.5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7">
        <f>VLOOKUP(A3,Kickstarter!B:E,3,FALSE)</f>
        <v>2000</v>
      </c>
      <c r="D3" s="17">
        <f>VLOOKUP(A3,Kickstarter!B:E,4,FALSE)</f>
        <v>2020</v>
      </c>
      <c r="E3" s="17">
        <f>VLOOKUP(A3,Kickstarter!B:T,15,FALSE)</f>
        <v>36.07</v>
      </c>
      <c r="F3" s="18">
        <f>VLOOKUP(B3,Kickstarter!C:U,10,FALSE)</f>
        <v>56</v>
      </c>
    </row>
    <row r="4" spans="1:6" ht="43.5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7">
        <f>VLOOKUP(A4,Kickstarter!B:E,3,FALSE)</f>
        <v>1500</v>
      </c>
      <c r="D4" s="17">
        <f>VLOOKUP(A4,Kickstarter!B:E,4,FALSE)</f>
        <v>2576</v>
      </c>
      <c r="E4" s="17">
        <f>VLOOKUP(A4,Kickstarter!B:T,15,FALSE)</f>
        <v>33.03</v>
      </c>
      <c r="F4" s="18">
        <f>VLOOKUP(B4,Kickstarter!C:U,10,FALSE)</f>
        <v>78</v>
      </c>
    </row>
    <row r="5" spans="1:6" ht="43.5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7">
        <f>VLOOKUP(A5,Kickstarter!B:E,3,FALSE)</f>
        <v>1000</v>
      </c>
      <c r="D5" s="17">
        <f>VLOOKUP(A5,Kickstarter!B:E,4,FALSE)</f>
        <v>1168</v>
      </c>
      <c r="E5" s="17">
        <f>VLOOKUP(A5,Kickstarter!B:T,15,FALSE)</f>
        <v>44.92</v>
      </c>
      <c r="F5" s="18">
        <f>VLOOKUP(B5,Kickstarter!C:U,10,FALSE)</f>
        <v>26</v>
      </c>
    </row>
    <row r="6" spans="1:6" ht="58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7">
        <f>VLOOKUP(A6,Kickstarter!B:E,3,FALSE)</f>
        <v>4000</v>
      </c>
      <c r="D6" s="17">
        <f>VLOOKUP(A6,Kickstarter!B:E,4,FALSE)</f>
        <v>4137</v>
      </c>
      <c r="E6" s="17">
        <f>VLOOKUP(A6,Kickstarter!B:T,15,FALSE)</f>
        <v>36.61</v>
      </c>
      <c r="F6" s="18">
        <f>VLOOKUP(B6,Kickstarter!C:U,10,FALSE)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033-5341-44C1-B7CD-83E679BE6B24}">
  <dimension ref="A1:C14"/>
  <sheetViews>
    <sheetView workbookViewId="0">
      <selection activeCell="C14" sqref="C11:C14"/>
    </sheetView>
  </sheetViews>
  <sheetFormatPr defaultRowHeight="14.5" x14ac:dyDescent="0.35"/>
  <cols>
    <col min="1" max="1" width="26.36328125" customWidth="1"/>
    <col min="2" max="2" width="10.54296875" customWidth="1"/>
    <col min="3" max="3" width="11.08984375" bestFit="1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8385</v>
      </c>
      <c r="B2" s="19" t="e">
        <f>AVERAGE(#REF!)</f>
        <v>#REF!</v>
      </c>
      <c r="C2" s="19" t="e">
        <f>AVERAGE(#REF!)</f>
        <v>#REF!</v>
      </c>
    </row>
    <row r="3" spans="1:3" x14ac:dyDescent="0.35">
      <c r="A3" t="s">
        <v>8386</v>
      </c>
      <c r="B3" s="19" t="e">
        <f>MEDIAN(#REF!)</f>
        <v>#REF!</v>
      </c>
      <c r="C3" s="19" t="e">
        <f>MEDIAN(#REF!)</f>
        <v>#REF!</v>
      </c>
    </row>
    <row r="4" spans="1:3" x14ac:dyDescent="0.35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35">
      <c r="A5" t="s">
        <v>8392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35">
      <c r="A6" t="s">
        <v>8393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35">
      <c r="A7" t="s">
        <v>8394</v>
      </c>
      <c r="B7" s="19" t="e">
        <f>B5-B6</f>
        <v>#REF!</v>
      </c>
      <c r="C7" s="19" t="e">
        <f>C5-C6</f>
        <v>#REF!</v>
      </c>
    </row>
    <row r="9" spans="1:3" x14ac:dyDescent="0.35">
      <c r="A9" t="s">
        <v>8387</v>
      </c>
      <c r="B9" s="19" t="e">
        <f>AVERAGE(#REF!)</f>
        <v>#REF!</v>
      </c>
      <c r="C9" s="19" t="e">
        <f>AVERAGE(#REF!)</f>
        <v>#REF!</v>
      </c>
    </row>
    <row r="10" spans="1:3" x14ac:dyDescent="0.35">
      <c r="A10" t="s">
        <v>8388</v>
      </c>
      <c r="B10" s="19" t="e">
        <f>MEDIAN(#REF!)</f>
        <v>#REF!</v>
      </c>
      <c r="C10" s="19" t="e">
        <f>MEDIAN(#REF!)</f>
        <v>#REF!</v>
      </c>
    </row>
    <row r="11" spans="1:3" x14ac:dyDescent="0.35">
      <c r="A11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35">
      <c r="A12" t="s">
        <v>8396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35">
      <c r="A13" t="s">
        <v>8397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35">
      <c r="A14" t="s">
        <v>8398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US Kickstarter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benja</cp:lastModifiedBy>
  <dcterms:created xsi:type="dcterms:W3CDTF">2017-04-20T15:17:24Z</dcterms:created>
  <dcterms:modified xsi:type="dcterms:W3CDTF">2021-09-25T22:32:33Z</dcterms:modified>
</cp:coreProperties>
</file>