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Préstamo" sheetId="2" r:id="rId5"/>
  </sheets>
  <definedNames/>
  <calcPr/>
</workbook>
</file>

<file path=xl/sharedStrings.xml><?xml version="1.0" encoding="utf-8"?>
<sst xmlns="http://schemas.openxmlformats.org/spreadsheetml/2006/main" count="31" uniqueCount="24">
  <si>
    <t>Base</t>
  </si>
  <si>
    <t>Capital</t>
  </si>
  <si>
    <t>Act/Act</t>
  </si>
  <si>
    <t>Plazo en años</t>
  </si>
  <si>
    <t>Act/360</t>
  </si>
  <si>
    <t>Plazo</t>
  </si>
  <si>
    <t>Tipo</t>
  </si>
  <si>
    <t>Pagos anuales</t>
  </si>
  <si>
    <t>Act/365</t>
  </si>
  <si>
    <t>Total Préstamo</t>
  </si>
  <si>
    <t>Tipo interés</t>
  </si>
  <si>
    <t>30/360 EUR</t>
  </si>
  <si>
    <t>Fecha inicio</t>
  </si>
  <si>
    <t>Fecha vencimiento</t>
  </si>
  <si>
    <t>Tabla 1</t>
  </si>
  <si>
    <t>Tabla 2</t>
  </si>
  <si>
    <t>Fechas</t>
  </si>
  <si>
    <t>Amortización</t>
  </si>
  <si>
    <t>Saldo vivo</t>
  </si>
  <si>
    <t>Frac.año entre pagos</t>
  </si>
  <si>
    <t>Intereses</t>
  </si>
  <si>
    <t>Pagos</t>
  </si>
  <si>
    <t>Tipo Interés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</si>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</sst>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* #,##0.00\ [$€]_-;\-* #,##0.00\ [$€]_-;_-* &quot;-&quot;??\ [$€]_-;_-@"/>
    <numFmt numFmtId="165" formatCode="#,##0.00\ &quot;€&quot;;[Red]\-#,##0.00\ &quot;€&quot;"/>
    <numFmt numFmtId="166" formatCode="D/M/YYYY"/>
    <numFmt numFmtId="167" formatCode="d\-mmm\-yy"/>
    <numFmt numFmtId="168" formatCode="_-* #,##0.00\ &quot;€&quot;_-;\-* #,##0.00\ &quot;€&quot;_-;_-* &quot;-&quot;??\ &quot;€&quot;_-;_-@"/>
    <numFmt numFmtId="169" formatCode="0.000"/>
    <numFmt numFmtId="170" formatCode="_-* #,##0.00\ [$€-42E]_-;\-* #,##0.00\ [$€-42E]_-;_-* &quot;-&quot;??\ [$€-42E]_-;_-@"/>
    <numFmt numFmtId="171" formatCode="_-* #,##0.00\ [$€-C0A]_-;\-* #,##0.00\ [$€-C0A]_-;_-* &quot;-&quot;??\ [$€-C0A]_-;_-@"/>
  </numFmts>
  <fonts count="9">
    <font>
      <sz val="10.0"/>
      <color rgb="FF000000"/>
      <name val="Arial"/>
      <scheme val="minor"/>
    </font>
    <font>
      <b/>
      <sz val="10.0"/>
      <color rgb="FFD84519"/>
      <name val="Arial"/>
    </font>
    <font>
      <b/>
      <sz val="10.0"/>
      <color rgb="FFFFFFFF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b/>
      <sz val="10.0"/>
      <color rgb="FFD84519"/>
      <name val="Calibri"/>
    </font>
    <font/>
    <font>
      <b/>
      <sz val="10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4519"/>
        <bgColor rgb="FFD84519"/>
      </patternFill>
    </fill>
    <fill>
      <patternFill patternType="solid">
        <fgColor rgb="FFFDE9D9"/>
        <bgColor rgb="FFFDE9D9"/>
      </patternFill>
    </fill>
    <fill>
      <patternFill patternType="solid">
        <fgColor rgb="FFFFFF99"/>
        <bgColor rgb="FFFFFF99"/>
      </patternFill>
    </fill>
  </fills>
  <borders count="34">
    <border/>
    <border>
      <left style="thin">
        <color rgb="FFD84519"/>
      </left>
      <right/>
      <top style="thin">
        <color rgb="FFD84519"/>
      </top>
      <bottom/>
    </border>
    <border>
      <left style="thin">
        <color rgb="FFD84519"/>
      </left>
      <right style="thin">
        <color rgb="FFD84519"/>
      </right>
      <top style="thin">
        <color rgb="FFD84519"/>
      </top>
      <bottom/>
    </border>
    <border>
      <left style="thin">
        <color rgb="FFD84519"/>
      </left>
      <top style="thin">
        <color rgb="FFD84519"/>
      </top>
    </border>
    <border>
      <right style="thin">
        <color rgb="FFD84519"/>
      </right>
      <top style="thin">
        <color rgb="FFD84519"/>
      </top>
    </border>
    <border>
      <left style="thin">
        <color rgb="FFD84519"/>
      </left>
      <right/>
      <top/>
      <bottom/>
    </border>
    <border>
      <left style="thin">
        <color rgb="FFD84519"/>
      </left>
      <right style="thin">
        <color rgb="FFD84519"/>
      </right>
      <top/>
      <bottom/>
    </border>
    <border>
      <left style="thin">
        <color rgb="FFD84519"/>
      </left>
    </border>
    <border>
      <right style="thin">
        <color rgb="FFD84519"/>
      </right>
    </border>
    <border>
      <left style="thin">
        <color rgb="FFD84519"/>
      </left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right/>
      <top style="thin">
        <color rgb="FFD84519"/>
      </top>
      <bottom style="thin">
        <color rgb="FFD84519"/>
      </bottom>
    </border>
    <border>
      <left/>
      <right/>
      <top style="thin">
        <color rgb="FFD84519"/>
      </top>
      <bottom style="thin">
        <color rgb="FFD84519"/>
      </bottom>
    </border>
    <border>
      <left/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bottom style="thin">
        <color rgb="FFD84519"/>
      </bottom>
    </border>
    <border>
      <right style="thin">
        <color rgb="FFD84519"/>
      </right>
      <bottom style="thin">
        <color rgb="FFD84519"/>
      </bottom>
    </border>
    <border>
      <left style="thin">
        <color rgb="FFD84519"/>
      </left>
      <right/>
      <top/>
      <bottom style="thin">
        <color rgb="FFD84519"/>
      </bottom>
    </border>
    <border>
      <left style="thin">
        <color rgb="FFD84519"/>
      </left>
      <right style="thin">
        <color rgb="FFD84519"/>
      </right>
      <bottom style="thin">
        <color rgb="FFD84519"/>
      </bottom>
    </border>
    <border>
      <bottom style="double">
        <color rgb="FFD84519"/>
      </bottom>
    </border>
    <border>
      <left style="thin">
        <color rgb="FFD84519"/>
      </left>
      <top style="thin">
        <color rgb="FFD84519"/>
      </top>
      <bottom style="thin">
        <color rgb="FFD84519"/>
      </bottom>
    </border>
    <border>
      <top style="thin">
        <color rgb="FFD84519"/>
      </top>
      <bottom style="thin">
        <color rgb="FFD84519"/>
      </bottom>
    </border>
    <border>
      <right style="thin">
        <color rgb="FFD84519"/>
      </right>
      <top style="thin">
        <color rgb="FFD84519"/>
      </top>
      <bottom style="thin">
        <color rgb="FFD84519"/>
      </bottom>
    </border>
    <border>
      <left/>
      <right style="thin">
        <color rgb="FFD84519"/>
      </right>
      <top/>
      <bottom/>
    </border>
    <border>
      <left style="thin">
        <color rgb="FFD84519"/>
      </left>
      <right style="thin">
        <color rgb="FFD84519"/>
      </right>
      <top style="thin">
        <color rgb="FFD84519"/>
      </top>
    </border>
    <border>
      <left style="thin">
        <color rgb="FFD84519"/>
      </left>
      <right style="hair">
        <color rgb="FFD84519"/>
      </right>
      <top style="thin">
        <color rgb="FFD84519"/>
      </top>
      <bottom style="hair">
        <color rgb="FFD84519"/>
      </bottom>
    </border>
    <border>
      <left style="hair">
        <color rgb="FFD84519"/>
      </left>
      <right style="hair">
        <color rgb="FFD84519"/>
      </right>
      <top style="thin">
        <color rgb="FFD84519"/>
      </top>
      <bottom style="hair">
        <color rgb="FFD84519"/>
      </bottom>
    </border>
    <border>
      <left style="hair">
        <color rgb="FFD84519"/>
      </left>
      <right style="thin">
        <color rgb="FFD84519"/>
      </right>
      <top style="thin">
        <color rgb="FFD84519"/>
      </top>
      <bottom style="hair">
        <color rgb="FFD84519"/>
      </bottom>
    </border>
    <border>
      <left style="thin">
        <color rgb="FFD84519"/>
      </left>
      <right style="thin">
        <color rgb="FFD84519"/>
      </right>
    </border>
    <border>
      <left style="thin">
        <color rgb="FFD84519"/>
      </left>
      <right style="hair">
        <color rgb="FFD84519"/>
      </right>
      <top style="hair">
        <color rgb="FFD84519"/>
      </top>
      <bottom style="hair">
        <color rgb="FFD84519"/>
      </bottom>
    </border>
    <border>
      <left style="hair">
        <color rgb="FFD84519"/>
      </left>
      <right style="hair">
        <color rgb="FFD84519"/>
      </right>
      <top style="hair">
        <color rgb="FFD84519"/>
      </top>
      <bottom style="hair">
        <color rgb="FFD84519"/>
      </bottom>
    </border>
    <border>
      <left style="hair">
        <color rgb="FFD84519"/>
      </left>
      <right style="thin">
        <color rgb="FFD84519"/>
      </right>
      <top style="hair">
        <color rgb="FFD84519"/>
      </top>
      <bottom style="hair">
        <color rgb="FFD84519"/>
      </bottom>
    </border>
    <border>
      <left/>
      <right style="thin">
        <color rgb="FFD84519"/>
      </right>
      <top/>
      <bottom style="thin">
        <color rgb="FFD84519"/>
      </bottom>
    </border>
    <border>
      <left style="thin">
        <color rgb="FFD84519"/>
      </left>
      <right style="hair">
        <color rgb="FFD84519"/>
      </right>
      <top style="hair">
        <color rgb="FFD84519"/>
      </top>
      <bottom style="thin">
        <color rgb="FFD84519"/>
      </bottom>
    </border>
    <border>
      <left style="hair">
        <color rgb="FFD84519"/>
      </left>
      <right style="hair">
        <color rgb="FFD84519"/>
      </right>
      <top style="hair">
        <color rgb="FFD84519"/>
      </top>
      <bottom style="thin">
        <color rgb="FFD84519"/>
      </bottom>
    </border>
    <border>
      <left style="hair">
        <color rgb="FFD84519"/>
      </left>
      <right style="thin">
        <color rgb="FFD84519"/>
      </right>
      <top style="hair">
        <color rgb="FFD84519"/>
      </top>
      <bottom style="thin">
        <color rgb="FFD84519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3" fontId="3" numFmtId="164" xfId="0" applyAlignment="1" applyBorder="1" applyFill="1" applyFont="1" applyNumberFormat="1">
      <alignment horizontal="right"/>
    </xf>
    <xf borderId="0" fillId="0" fontId="4" numFmtId="0" xfId="0" applyFont="1"/>
    <xf borderId="3" fillId="0" fontId="4" numFmtId="0" xfId="0" applyBorder="1" applyFont="1"/>
    <xf borderId="4" fillId="0" fontId="4" numFmtId="0" xfId="0" applyBorder="1" applyFont="1"/>
    <xf borderId="5" fillId="2" fontId="2" numFmtId="0" xfId="0" applyBorder="1" applyFont="1"/>
    <xf borderId="6" fillId="3" fontId="3" numFmtId="0" xfId="0" applyAlignment="1" applyBorder="1" applyFont="1">
      <alignment horizontal="right"/>
    </xf>
    <xf borderId="7" fillId="0" fontId="4" numFmtId="0" xfId="0" applyBorder="1" applyFont="1"/>
    <xf borderId="8" fillId="0" fontId="4" numFmtId="0" xfId="0" applyBorder="1" applyFont="1"/>
    <xf borderId="9" fillId="2" fontId="2" numFmtId="0" xfId="0" applyAlignment="1" applyBorder="1" applyFont="1">
      <alignment horizontal="center"/>
    </xf>
    <xf borderId="9" fillId="3" fontId="4" numFmtId="0" xfId="0" applyBorder="1" applyFont="1"/>
    <xf borderId="2" fillId="3" fontId="4" numFmtId="10" xfId="0" applyBorder="1" applyFont="1" applyNumberFormat="1"/>
    <xf borderId="9" fillId="3" fontId="4" numFmtId="10" xfId="0" applyBorder="1" applyFont="1" applyNumberFormat="1"/>
    <xf borderId="10" fillId="2" fontId="2" numFmtId="0" xfId="0" applyAlignment="1" applyBorder="1" applyFont="1">
      <alignment horizontal="center"/>
    </xf>
    <xf borderId="10" fillId="3" fontId="4" numFmtId="165" xfId="0" applyBorder="1" applyFont="1" applyNumberFormat="1"/>
    <xf borderId="11" fillId="3" fontId="4" numFmtId="165" xfId="0" applyBorder="1" applyFont="1" applyNumberFormat="1"/>
    <xf borderId="12" fillId="3" fontId="4" numFmtId="165" xfId="0" applyBorder="1" applyFont="1" applyNumberFormat="1"/>
    <xf borderId="6" fillId="3" fontId="3" numFmtId="9" xfId="0" applyAlignment="1" applyBorder="1" applyFont="1" applyNumberFormat="1">
      <alignment horizontal="right"/>
    </xf>
    <xf borderId="13" fillId="0" fontId="4" numFmtId="0" xfId="0" applyBorder="1" applyFont="1"/>
    <xf borderId="14" fillId="0" fontId="4" numFmtId="0" xfId="0" applyBorder="1" applyFont="1"/>
    <xf borderId="9" fillId="3" fontId="4" numFmtId="165" xfId="0" applyBorder="1" applyFont="1" applyNumberFormat="1"/>
    <xf borderId="0" fillId="0" fontId="5" numFmtId="9" xfId="0" applyFont="1" applyNumberFormat="1"/>
    <xf borderId="6" fillId="3" fontId="3" numFmtId="166" xfId="0" applyAlignment="1" applyBorder="1" applyFont="1" applyNumberFormat="1">
      <alignment horizontal="right"/>
    </xf>
    <xf borderId="15" fillId="2" fontId="2" numFmtId="0" xfId="0" applyBorder="1" applyFont="1"/>
    <xf borderId="16" fillId="0" fontId="3" numFmtId="167" xfId="0" applyBorder="1" applyFont="1" applyNumberFormat="1"/>
    <xf borderId="17" fillId="0" fontId="6" numFmtId="0" xfId="0" applyAlignment="1" applyBorder="1" applyFont="1">
      <alignment horizontal="center"/>
    </xf>
    <xf borderId="17" fillId="0" fontId="7" numFmtId="0" xfId="0" applyBorder="1" applyFont="1"/>
    <xf borderId="0" fillId="0" fontId="5" numFmtId="10" xfId="0" applyFont="1" applyNumberFormat="1"/>
    <xf borderId="11" fillId="2" fontId="2" numFmtId="0" xfId="0" applyAlignment="1" applyBorder="1" applyFont="1">
      <alignment horizontal="center"/>
    </xf>
    <xf borderId="12" fillId="2" fontId="2" numFmtId="0" xfId="0" applyAlignment="1" applyBorder="1" applyFont="1">
      <alignment horizontal="center"/>
    </xf>
    <xf borderId="18" fillId="2" fontId="8" numFmtId="0" xfId="0" applyAlignment="1" applyBorder="1" applyFont="1">
      <alignment horizontal="center"/>
    </xf>
    <xf borderId="19" fillId="0" fontId="7" numFmtId="0" xfId="0" applyBorder="1" applyFont="1"/>
    <xf borderId="20" fillId="0" fontId="7" numFmtId="0" xfId="0" applyBorder="1" applyFont="1"/>
    <xf borderId="7" fillId="0" fontId="3" numFmtId="166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2" xfId="0" applyAlignment="1" applyFont="1" applyNumberFormat="1">
      <alignment horizontal="right"/>
    </xf>
    <xf borderId="8" fillId="0" fontId="4" numFmtId="2" xfId="0" applyAlignment="1" applyBorder="1" applyFont="1" applyNumberFormat="1">
      <alignment horizontal="right"/>
    </xf>
    <xf borderId="7" fillId="0" fontId="4" numFmtId="0" xfId="0" applyAlignment="1" applyBorder="1" applyFont="1">
      <alignment horizontal="center"/>
    </xf>
    <xf borderId="21" fillId="4" fontId="4" numFmtId="168" xfId="0" applyAlignment="1" applyBorder="1" applyFill="1" applyFont="1" applyNumberFormat="1">
      <alignment horizontal="center"/>
    </xf>
    <xf borderId="1" fillId="4" fontId="4" numFmtId="168" xfId="0" applyAlignment="1" applyBorder="1" applyFont="1" applyNumberFormat="1">
      <alignment horizontal="center"/>
    </xf>
    <xf borderId="18" fillId="0" fontId="4" numFmtId="0" xfId="0" applyAlignment="1" applyBorder="1" applyFont="1">
      <alignment horizontal="center"/>
    </xf>
    <xf borderId="19" fillId="0" fontId="4" numFmtId="0" xfId="0" applyAlignment="1" applyBorder="1" applyFont="1">
      <alignment horizontal="center"/>
    </xf>
    <xf borderId="20" fillId="0" fontId="4" numFmtId="0" xfId="0" applyAlignment="1" applyBorder="1" applyFont="1">
      <alignment horizontal="center"/>
    </xf>
    <xf borderId="7" fillId="0" fontId="4" numFmtId="166" xfId="0" applyAlignment="1" applyBorder="1" applyFont="1" applyNumberFormat="1">
      <alignment horizontal="center"/>
    </xf>
    <xf borderId="0" fillId="0" fontId="4" numFmtId="168" xfId="0" applyAlignment="1" applyFont="1" applyNumberFormat="1">
      <alignment horizontal="center"/>
    </xf>
    <xf borderId="0" fillId="0" fontId="4" numFmtId="169" xfId="0" applyAlignment="1" applyFont="1" applyNumberFormat="1">
      <alignment horizontal="center"/>
    </xf>
    <xf borderId="0" fillId="0" fontId="4" numFmtId="170" xfId="0" applyAlignment="1" applyFont="1" applyNumberFormat="1">
      <alignment horizontal="right"/>
    </xf>
    <xf borderId="8" fillId="0" fontId="4" numFmtId="168" xfId="0" applyAlignment="1" applyBorder="1" applyFont="1" applyNumberFormat="1">
      <alignment horizontal="right"/>
    </xf>
    <xf borderId="7" fillId="0" fontId="4" numFmtId="10" xfId="0" applyAlignment="1" applyBorder="1" applyFont="1" applyNumberFormat="1">
      <alignment horizontal="center" shrinkToFit="0" wrapText="1"/>
    </xf>
    <xf borderId="21" fillId="3" fontId="4" numFmtId="165" xfId="0" applyAlignment="1" applyBorder="1" applyFont="1" applyNumberFormat="1">
      <alignment horizontal="center"/>
    </xf>
    <xf borderId="22" fillId="2" fontId="8" numFmtId="0" xfId="0" applyAlignment="1" applyBorder="1" applyFont="1">
      <alignment horizontal="center" textRotation="90" vertical="center"/>
    </xf>
    <xf borderId="22" fillId="0" fontId="4" numFmtId="10" xfId="0" applyAlignment="1" applyBorder="1" applyFont="1" applyNumberFormat="1">
      <alignment horizontal="center" shrinkToFit="0" wrapText="1"/>
    </xf>
    <xf borderId="23" fillId="3" fontId="4" numFmtId="171" xfId="0" applyAlignment="1" applyBorder="1" applyFont="1" applyNumberFormat="1">
      <alignment horizontal="center"/>
    </xf>
    <xf borderId="24" fillId="3" fontId="4" numFmtId="171" xfId="0" applyAlignment="1" applyBorder="1" applyFont="1" applyNumberFormat="1">
      <alignment horizontal="center"/>
    </xf>
    <xf borderId="25" fillId="3" fontId="4" numFmtId="171" xfId="0" applyAlignment="1" applyBorder="1" applyFont="1" applyNumberFormat="1">
      <alignment horizontal="center"/>
    </xf>
    <xf borderId="0" fillId="0" fontId="4" numFmtId="165" xfId="0" applyAlignment="1" applyFont="1" applyNumberFormat="1">
      <alignment horizontal="right"/>
    </xf>
    <xf borderId="7" fillId="0" fontId="4" numFmtId="10" xfId="0" applyAlignment="1" applyBorder="1" applyFont="1" applyNumberFormat="1">
      <alignment horizontal="center"/>
    </xf>
    <xf borderId="26" fillId="0" fontId="7" numFmtId="0" xfId="0" applyBorder="1" applyFont="1"/>
    <xf borderId="26" fillId="0" fontId="4" numFmtId="10" xfId="0" applyAlignment="1" applyBorder="1" applyFont="1" applyNumberFormat="1">
      <alignment horizontal="center"/>
    </xf>
    <xf borderId="27" fillId="3" fontId="4" numFmtId="171" xfId="0" applyAlignment="1" applyBorder="1" applyFont="1" applyNumberFormat="1">
      <alignment horizontal="center"/>
    </xf>
    <xf borderId="28" fillId="3" fontId="4" numFmtId="171" xfId="0" applyAlignment="1" applyBorder="1" applyFont="1" applyNumberFormat="1">
      <alignment horizontal="center"/>
    </xf>
    <xf borderId="29" fillId="3" fontId="4" numFmtId="171" xfId="0" applyAlignment="1" applyBorder="1" applyFont="1" applyNumberFormat="1">
      <alignment horizontal="center"/>
    </xf>
    <xf borderId="13" fillId="0" fontId="4" numFmtId="10" xfId="0" applyAlignment="1" applyBorder="1" applyFont="1" applyNumberFormat="1">
      <alignment horizontal="center"/>
    </xf>
    <xf borderId="30" fillId="3" fontId="4" numFmtId="165" xfId="0" applyAlignment="1" applyBorder="1" applyFont="1" applyNumberFormat="1">
      <alignment horizontal="center"/>
    </xf>
    <xf borderId="16" fillId="0" fontId="7" numFmtId="0" xfId="0" applyBorder="1" applyFont="1"/>
    <xf borderId="16" fillId="0" fontId="4" numFmtId="10" xfId="0" applyAlignment="1" applyBorder="1" applyFont="1" applyNumberFormat="1">
      <alignment horizontal="center"/>
    </xf>
    <xf borderId="31" fillId="3" fontId="4" numFmtId="171" xfId="0" applyAlignment="1" applyBorder="1" applyFont="1" applyNumberFormat="1">
      <alignment horizontal="center"/>
    </xf>
    <xf borderId="32" fillId="3" fontId="4" numFmtId="171" xfId="0" applyAlignment="1" applyBorder="1" applyFont="1" applyNumberFormat="1">
      <alignment horizontal="center"/>
    </xf>
    <xf borderId="33" fillId="3" fontId="4" numFmtId="171" xfId="0" applyAlignment="1" applyBorder="1" applyFont="1" applyNumberFormat="1">
      <alignment horizontal="center"/>
    </xf>
    <xf borderId="0" fillId="0" fontId="4" numFmtId="166" xfId="0" applyAlignment="1" applyFont="1" applyNumberFormat="1">
      <alignment horizontal="center"/>
    </xf>
    <xf borderId="0" fillId="0" fontId="4" numFmtId="168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63"/>
    <col customWidth="1" min="2" max="26" width="9.1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18.38"/>
    <col customWidth="1" min="3" max="4" width="15.38"/>
    <col customWidth="1" min="5" max="5" width="20.38"/>
    <col customWidth="1" min="6" max="6" width="11.75"/>
    <col customWidth="1" min="7" max="7" width="13.75"/>
    <col customWidth="1" min="8" max="8" width="11.38"/>
    <col customWidth="1" min="9" max="10" width="13.75"/>
    <col customWidth="1" min="11" max="11" width="11.38"/>
    <col customWidth="1" min="12" max="12" width="3.25"/>
    <col customWidth="1" min="13" max="13" width="14.75"/>
    <col customWidth="1" min="14" max="16" width="15.38"/>
    <col customWidth="1" min="17" max="23" width="15.63"/>
    <col customWidth="1" min="24" max="26" width="14.25"/>
  </cols>
  <sheetData>
    <row r="1" ht="12.75" customHeight="1"/>
    <row r="2" ht="12.75" customHeight="1">
      <c r="E2" s="1" t="s">
        <v>0</v>
      </c>
    </row>
    <row r="3" ht="12.75" customHeight="1">
      <c r="B3" s="2" t="s">
        <v>1</v>
      </c>
      <c r="C3" s="3">
        <v>100000.0</v>
      </c>
      <c r="D3" s="4"/>
      <c r="E3" s="5" t="s">
        <v>2</v>
      </c>
      <c r="F3" s="6">
        <v>1.0</v>
      </c>
      <c r="G3" s="4"/>
    </row>
    <row r="4" ht="12.75" customHeight="1">
      <c r="B4" s="7" t="s">
        <v>3</v>
      </c>
      <c r="C4" s="8">
        <v>10.0</v>
      </c>
      <c r="D4" s="4"/>
      <c r="E4" s="9" t="s">
        <v>4</v>
      </c>
      <c r="F4" s="10">
        <v>2.0</v>
      </c>
      <c r="G4" s="4"/>
      <c r="M4" s="11" t="s">
        <v>5</v>
      </c>
      <c r="N4" s="12">
        <v>5.0</v>
      </c>
      <c r="P4" s="11" t="s">
        <v>6</v>
      </c>
      <c r="Q4" s="13">
        <v>0.049999999999999996</v>
      </c>
    </row>
    <row r="5" ht="12.75" customHeight="1">
      <c r="B5" s="7" t="s">
        <v>7</v>
      </c>
      <c r="C5" s="8">
        <v>2.0</v>
      </c>
      <c r="D5" s="4"/>
      <c r="E5" s="9" t="s">
        <v>8</v>
      </c>
      <c r="F5" s="10">
        <v>3.0</v>
      </c>
      <c r="G5" s="4"/>
      <c r="M5" s="11" t="s">
        <v>6</v>
      </c>
      <c r="N5" s="14">
        <v>0.030000000000000002</v>
      </c>
      <c r="P5" s="15" t="s">
        <v>9</v>
      </c>
      <c r="Q5" s="16">
        <f t="array" ref="Q5:Z5">OFFSET(M13,MATCH(Q4,M14:M33,0),1,1,COUNT(N13:W13))</f>
        <v>103791.6667</v>
      </c>
      <c r="R5" s="17">
        <v>106333.33333333334</v>
      </c>
      <c r="S5" s="17">
        <v>108870.37037037038</v>
      </c>
      <c r="T5" s="17">
        <v>111406.25</v>
      </c>
      <c r="U5" s="17">
        <v>113941.66666666666</v>
      </c>
      <c r="V5" s="17">
        <v>116479.16666666666</v>
      </c>
      <c r="W5" s="17">
        <v>119015.873015873</v>
      </c>
      <c r="X5" s="17">
        <v>121552.08333333333</v>
      </c>
      <c r="Y5" s="17">
        <v>124087.96296296293</v>
      </c>
      <c r="Z5" s="18">
        <v>126625.0</v>
      </c>
    </row>
    <row r="6" ht="12.75" customHeight="1">
      <c r="B6" s="7" t="s">
        <v>10</v>
      </c>
      <c r="C6" s="19">
        <v>0.02</v>
      </c>
      <c r="D6" s="4"/>
      <c r="E6" s="20" t="s">
        <v>11</v>
      </c>
      <c r="F6" s="21">
        <v>4.0</v>
      </c>
      <c r="G6" s="4"/>
      <c r="M6" s="11" t="s">
        <v>9</v>
      </c>
      <c r="N6" s="22">
        <f>OFFSET(M13,MATCH(N5,M14:M33,0),MATCH(N4,N13:W13,0))</f>
        <v>108365</v>
      </c>
      <c r="Q6" s="23"/>
    </row>
    <row r="7" ht="12.75" customHeight="1">
      <c r="B7" s="7" t="s">
        <v>0</v>
      </c>
      <c r="C7" s="8" t="s">
        <v>4</v>
      </c>
      <c r="D7" s="4"/>
      <c r="E7" s="4"/>
      <c r="F7" s="4"/>
      <c r="G7" s="4"/>
    </row>
    <row r="8" ht="12.75" customHeight="1">
      <c r="B8" s="7" t="s">
        <v>12</v>
      </c>
      <c r="C8" s="24">
        <f>TODAY()</f>
        <v>45079</v>
      </c>
      <c r="D8" s="4"/>
      <c r="E8" s="4"/>
      <c r="F8" s="4"/>
      <c r="G8" s="4"/>
    </row>
    <row r="9" ht="12.75" customHeight="1">
      <c r="B9" s="25" t="s">
        <v>13</v>
      </c>
      <c r="C9" s="26">
        <f>EDATE(C8,12*C4)</f>
        <v>48732</v>
      </c>
      <c r="D9" s="4"/>
      <c r="E9" s="4"/>
      <c r="F9" s="4"/>
      <c r="G9" s="4"/>
    </row>
    <row r="10" ht="12.75" customHeight="1">
      <c r="B10" s="4"/>
      <c r="C10" s="4"/>
      <c r="D10" s="4"/>
      <c r="E10" s="4"/>
      <c r="F10" s="4"/>
      <c r="G10" s="4"/>
      <c r="I10" s="27" t="s">
        <v>14</v>
      </c>
      <c r="J10" s="28"/>
      <c r="M10" s="27" t="s">
        <v>15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12.75" customHeight="1">
      <c r="D11" s="4"/>
      <c r="E11" s="4"/>
      <c r="F11" s="4"/>
      <c r="H11" s="29"/>
      <c r="I11" s="4"/>
      <c r="J11" s="4"/>
    </row>
    <row r="12" ht="12.75" customHeight="1">
      <c r="B12" s="15" t="s">
        <v>16</v>
      </c>
      <c r="C12" s="30" t="s">
        <v>17</v>
      </c>
      <c r="D12" s="30" t="s">
        <v>18</v>
      </c>
      <c r="E12" s="30" t="s">
        <v>19</v>
      </c>
      <c r="F12" s="30" t="s">
        <v>20</v>
      </c>
      <c r="G12" s="31" t="s">
        <v>21</v>
      </c>
      <c r="I12" s="15" t="s">
        <v>22</v>
      </c>
      <c r="J12" s="31" t="s">
        <v>9</v>
      </c>
      <c r="M12" s="11" t="s">
        <v>9</v>
      </c>
      <c r="N12" s="32" t="s">
        <v>23</v>
      </c>
      <c r="O12" s="33"/>
      <c r="P12" s="33"/>
      <c r="Q12" s="33"/>
      <c r="R12" s="33"/>
      <c r="S12" s="33"/>
      <c r="T12" s="33"/>
      <c r="U12" s="33"/>
      <c r="V12" s="33"/>
      <c r="W12" s="34"/>
    </row>
    <row r="13" ht="12.75" customHeight="1">
      <c r="B13" s="35">
        <f>C8</f>
        <v>45079</v>
      </c>
      <c r="C13" s="36"/>
      <c r="D13" s="37">
        <f>C3</f>
        <v>100000</v>
      </c>
      <c r="E13" s="36"/>
      <c r="F13" s="38"/>
      <c r="G13" s="39"/>
      <c r="I13" s="40"/>
      <c r="J13" s="41">
        <f>SUM(G14:G81)</f>
        <v>110656.3889</v>
      </c>
      <c r="M13" s="42">
        <f>SUM(G14:G81)</f>
        <v>110656.3889</v>
      </c>
      <c r="N13" s="43">
        <v>1.0</v>
      </c>
      <c r="O13" s="44">
        <v>2.0</v>
      </c>
      <c r="P13" s="44">
        <f t="shared" ref="P13:W13" si="1">O13+1</f>
        <v>3</v>
      </c>
      <c r="Q13" s="44">
        <f t="shared" si="1"/>
        <v>4</v>
      </c>
      <c r="R13" s="44">
        <f t="shared" si="1"/>
        <v>5</v>
      </c>
      <c r="S13" s="44">
        <f t="shared" si="1"/>
        <v>6</v>
      </c>
      <c r="T13" s="44">
        <f t="shared" si="1"/>
        <v>7</v>
      </c>
      <c r="U13" s="44">
        <f t="shared" si="1"/>
        <v>8</v>
      </c>
      <c r="V13" s="44">
        <f t="shared" si="1"/>
        <v>9</v>
      </c>
      <c r="W13" s="45">
        <f t="shared" si="1"/>
        <v>10</v>
      </c>
    </row>
    <row r="14" ht="12.75" customHeight="1">
      <c r="B14" s="46">
        <f t="shared" ref="B14:B81" si="2">IF(B13&lt;$C$9,EDATE(B13,12/$C$5),"")</f>
        <v>45262</v>
      </c>
      <c r="C14" s="47">
        <f t="shared" ref="C14:C81" si="3">IF(B14="","",$C$3/($C$5*$C$4))</f>
        <v>5000</v>
      </c>
      <c r="D14" s="37">
        <f t="shared" ref="D14:D81" si="4">IF(B14="","",D13-C14)</f>
        <v>95000</v>
      </c>
      <c r="E14" s="48">
        <f t="shared" ref="E14:E81" si="5">IF(B14="","",YEARFRAC(B13,B14,VLOOKUP($C$7,$E$3:$F$6,2,0)))</f>
        <v>0.5083333333</v>
      </c>
      <c r="F14" s="49">
        <f t="shared" ref="F14:F81" si="6">IF(B14="","",D13*$C$6*E14)</f>
        <v>1016.666667</v>
      </c>
      <c r="G14" s="50">
        <f t="shared" ref="G14:G81" si="7">IF(B14="","",C14+F14)</f>
        <v>6016.666667</v>
      </c>
      <c r="I14" s="51">
        <v>0.005</v>
      </c>
      <c r="J14" s="52">
        <v>102662.50000000001</v>
      </c>
      <c r="L14" s="53" t="s">
        <v>22</v>
      </c>
      <c r="M14" s="54">
        <v>0.005</v>
      </c>
      <c r="N14" s="55">
        <v>100379.16666666667</v>
      </c>
      <c r="O14" s="56">
        <v>100633.33333333334</v>
      </c>
      <c r="P14" s="56">
        <v>100887.03703703705</v>
      </c>
      <c r="Q14" s="56">
        <v>101140.625</v>
      </c>
      <c r="R14" s="56">
        <v>101394.16666666666</v>
      </c>
      <c r="S14" s="56">
        <v>101647.91666666669</v>
      </c>
      <c r="T14" s="56">
        <v>101901.5873015873</v>
      </c>
      <c r="U14" s="56">
        <v>102155.20833333333</v>
      </c>
      <c r="V14" s="56">
        <v>102408.79629629629</v>
      </c>
      <c r="W14" s="57">
        <v>102662.50000000001</v>
      </c>
    </row>
    <row r="15" ht="12.75" customHeight="1">
      <c r="B15" s="46">
        <f t="shared" si="2"/>
        <v>45445</v>
      </c>
      <c r="C15" s="47">
        <f t="shared" si="3"/>
        <v>5000</v>
      </c>
      <c r="D15" s="37">
        <f t="shared" si="4"/>
        <v>90000</v>
      </c>
      <c r="E15" s="48">
        <f t="shared" si="5"/>
        <v>0.5083333333</v>
      </c>
      <c r="F15" s="58">
        <f t="shared" si="6"/>
        <v>965.8333333</v>
      </c>
      <c r="G15" s="50">
        <f t="shared" si="7"/>
        <v>5965.833333</v>
      </c>
      <c r="I15" s="59">
        <f t="shared" ref="I15:I33" si="8">I14+0.005</f>
        <v>0.01</v>
      </c>
      <c r="J15" s="52">
        <v>105325.00000000001</v>
      </c>
      <c r="L15" s="60"/>
      <c r="M15" s="61">
        <f t="shared" ref="M15:M33" si="9">M14+0.005</f>
        <v>0.01</v>
      </c>
      <c r="N15" s="62">
        <v>100758.33333333334</v>
      </c>
      <c r="O15" s="63">
        <v>101266.66666666667</v>
      </c>
      <c r="P15" s="63">
        <v>101774.07407407407</v>
      </c>
      <c r="Q15" s="63">
        <v>102281.25000000001</v>
      </c>
      <c r="R15" s="63">
        <v>102788.33333333333</v>
      </c>
      <c r="S15" s="63">
        <v>103295.83333333333</v>
      </c>
      <c r="T15" s="63">
        <v>103803.17460317459</v>
      </c>
      <c r="U15" s="63">
        <v>104310.41666666664</v>
      </c>
      <c r="V15" s="63">
        <v>104817.5925925926</v>
      </c>
      <c r="W15" s="64">
        <v>105325.00000000001</v>
      </c>
    </row>
    <row r="16" ht="12.75" customHeight="1">
      <c r="B16" s="46">
        <f t="shared" si="2"/>
        <v>45628</v>
      </c>
      <c r="C16" s="47">
        <f t="shared" si="3"/>
        <v>5000</v>
      </c>
      <c r="D16" s="37">
        <f t="shared" si="4"/>
        <v>85000</v>
      </c>
      <c r="E16" s="48">
        <f t="shared" si="5"/>
        <v>0.5083333333</v>
      </c>
      <c r="F16" s="58">
        <f t="shared" si="6"/>
        <v>915</v>
      </c>
      <c r="G16" s="50">
        <f t="shared" si="7"/>
        <v>5915</v>
      </c>
      <c r="I16" s="59">
        <f t="shared" si="8"/>
        <v>0.015</v>
      </c>
      <c r="J16" s="52">
        <v>107987.49999999999</v>
      </c>
      <c r="L16" s="60"/>
      <c r="M16" s="61">
        <f t="shared" si="9"/>
        <v>0.015</v>
      </c>
      <c r="N16" s="62">
        <v>101137.5</v>
      </c>
      <c r="O16" s="63">
        <v>101900.00000000001</v>
      </c>
      <c r="P16" s="63">
        <v>102661.11111111112</v>
      </c>
      <c r="Q16" s="63">
        <v>103421.875</v>
      </c>
      <c r="R16" s="63">
        <v>104182.5</v>
      </c>
      <c r="S16" s="63">
        <v>104943.75</v>
      </c>
      <c r="T16" s="63">
        <v>105704.76190476191</v>
      </c>
      <c r="U16" s="63">
        <v>106465.625</v>
      </c>
      <c r="V16" s="63">
        <v>107226.38888888889</v>
      </c>
      <c r="W16" s="64">
        <v>107987.49999999999</v>
      </c>
    </row>
    <row r="17" ht="12.75" customHeight="1">
      <c r="B17" s="46">
        <f t="shared" si="2"/>
        <v>45810</v>
      </c>
      <c r="C17" s="47">
        <f t="shared" si="3"/>
        <v>5000</v>
      </c>
      <c r="D17" s="37">
        <f t="shared" si="4"/>
        <v>80000</v>
      </c>
      <c r="E17" s="48">
        <f t="shared" si="5"/>
        <v>0.5055555556</v>
      </c>
      <c r="F17" s="58">
        <f t="shared" si="6"/>
        <v>859.4444444</v>
      </c>
      <c r="G17" s="50">
        <f t="shared" si="7"/>
        <v>5859.444444</v>
      </c>
      <c r="I17" s="59">
        <f t="shared" si="8"/>
        <v>0.02</v>
      </c>
      <c r="J17" s="52">
        <v>110650.00000000001</v>
      </c>
      <c r="L17" s="60"/>
      <c r="M17" s="61">
        <f t="shared" si="9"/>
        <v>0.02</v>
      </c>
      <c r="N17" s="62">
        <v>101516.66666666666</v>
      </c>
      <c r="O17" s="63">
        <v>102533.33333333334</v>
      </c>
      <c r="P17" s="63">
        <v>103548.14814814816</v>
      </c>
      <c r="Q17" s="63">
        <v>104562.5</v>
      </c>
      <c r="R17" s="63">
        <v>105576.66666666667</v>
      </c>
      <c r="S17" s="63">
        <v>106591.66666666669</v>
      </c>
      <c r="T17" s="63">
        <v>107606.3492063492</v>
      </c>
      <c r="U17" s="63">
        <v>108620.83333333333</v>
      </c>
      <c r="V17" s="63">
        <v>109635.18518518521</v>
      </c>
      <c r="W17" s="64">
        <v>110650.00000000001</v>
      </c>
    </row>
    <row r="18" ht="12.75" customHeight="1">
      <c r="B18" s="46">
        <f t="shared" si="2"/>
        <v>45993</v>
      </c>
      <c r="C18" s="47">
        <f t="shared" si="3"/>
        <v>5000</v>
      </c>
      <c r="D18" s="37">
        <f t="shared" si="4"/>
        <v>75000</v>
      </c>
      <c r="E18" s="48">
        <f t="shared" si="5"/>
        <v>0.5083333333</v>
      </c>
      <c r="F18" s="58">
        <f t="shared" si="6"/>
        <v>813.3333333</v>
      </c>
      <c r="G18" s="50">
        <f t="shared" si="7"/>
        <v>5813.333333</v>
      </c>
      <c r="I18" s="59">
        <f t="shared" si="8"/>
        <v>0.025</v>
      </c>
      <c r="J18" s="52">
        <v>113312.49999999999</v>
      </c>
      <c r="L18" s="60"/>
      <c r="M18" s="61">
        <f t="shared" si="9"/>
        <v>0.025</v>
      </c>
      <c r="N18" s="62">
        <v>101895.83333333334</v>
      </c>
      <c r="O18" s="63">
        <v>103166.66666666666</v>
      </c>
      <c r="P18" s="63">
        <v>104435.1851851852</v>
      </c>
      <c r="Q18" s="63">
        <v>105703.125</v>
      </c>
      <c r="R18" s="63">
        <v>106970.83333333333</v>
      </c>
      <c r="S18" s="63">
        <v>108239.58333333333</v>
      </c>
      <c r="T18" s="63">
        <v>109507.93650793651</v>
      </c>
      <c r="U18" s="63">
        <v>110776.04166666667</v>
      </c>
      <c r="V18" s="63">
        <v>112043.98148148147</v>
      </c>
      <c r="W18" s="64">
        <v>113312.49999999999</v>
      </c>
    </row>
    <row r="19" ht="12.75" customHeight="1">
      <c r="B19" s="46">
        <f t="shared" si="2"/>
        <v>46175</v>
      </c>
      <c r="C19" s="47">
        <f t="shared" si="3"/>
        <v>5000</v>
      </c>
      <c r="D19" s="37">
        <f t="shared" si="4"/>
        <v>70000</v>
      </c>
      <c r="E19" s="48">
        <f t="shared" si="5"/>
        <v>0.5055555556</v>
      </c>
      <c r="F19" s="58">
        <f t="shared" si="6"/>
        <v>758.3333333</v>
      </c>
      <c r="G19" s="50">
        <f t="shared" si="7"/>
        <v>5758.333333</v>
      </c>
      <c r="I19" s="59">
        <f t="shared" si="8"/>
        <v>0.03</v>
      </c>
      <c r="J19" s="52">
        <v>115975.00000000001</v>
      </c>
      <c r="L19" s="60"/>
      <c r="M19" s="61">
        <f t="shared" si="9"/>
        <v>0.03</v>
      </c>
      <c r="N19" s="62">
        <v>102275.0</v>
      </c>
      <c r="O19" s="63">
        <v>103799.99999999999</v>
      </c>
      <c r="P19" s="63">
        <v>105322.22222222222</v>
      </c>
      <c r="Q19" s="63">
        <v>106843.75</v>
      </c>
      <c r="R19" s="63">
        <v>108365.0</v>
      </c>
      <c r="S19" s="63">
        <v>109887.5</v>
      </c>
      <c r="T19" s="63">
        <v>111409.52380952379</v>
      </c>
      <c r="U19" s="63">
        <v>112931.25</v>
      </c>
      <c r="V19" s="63">
        <v>114452.77777777777</v>
      </c>
      <c r="W19" s="64">
        <v>115975.00000000001</v>
      </c>
    </row>
    <row r="20" ht="12.75" customHeight="1">
      <c r="B20" s="46">
        <f t="shared" si="2"/>
        <v>46358</v>
      </c>
      <c r="C20" s="47">
        <f t="shared" si="3"/>
        <v>5000</v>
      </c>
      <c r="D20" s="37">
        <f t="shared" si="4"/>
        <v>65000</v>
      </c>
      <c r="E20" s="48">
        <f t="shared" si="5"/>
        <v>0.5083333333</v>
      </c>
      <c r="F20" s="58">
        <f t="shared" si="6"/>
        <v>711.6666667</v>
      </c>
      <c r="G20" s="50">
        <f t="shared" si="7"/>
        <v>5711.666667</v>
      </c>
      <c r="I20" s="59">
        <f t="shared" si="8"/>
        <v>0.035</v>
      </c>
      <c r="J20" s="52">
        <v>118637.49999999999</v>
      </c>
      <c r="L20" s="60"/>
      <c r="M20" s="61">
        <f t="shared" si="9"/>
        <v>0.035</v>
      </c>
      <c r="N20" s="62">
        <v>102654.16666666666</v>
      </c>
      <c r="O20" s="63">
        <v>104433.33333333333</v>
      </c>
      <c r="P20" s="63">
        <v>106209.25925925927</v>
      </c>
      <c r="Q20" s="63">
        <v>107984.37499999999</v>
      </c>
      <c r="R20" s="63">
        <v>109759.16666666667</v>
      </c>
      <c r="S20" s="63">
        <v>111535.41666666669</v>
      </c>
      <c r="T20" s="63">
        <v>113311.11111111111</v>
      </c>
      <c r="U20" s="63">
        <v>115086.45833333337</v>
      </c>
      <c r="V20" s="63">
        <v>116861.57407407409</v>
      </c>
      <c r="W20" s="64">
        <v>118637.49999999999</v>
      </c>
    </row>
    <row r="21" ht="12.75" customHeight="1">
      <c r="B21" s="46">
        <f t="shared" si="2"/>
        <v>46540</v>
      </c>
      <c r="C21" s="47">
        <f t="shared" si="3"/>
        <v>5000</v>
      </c>
      <c r="D21" s="37">
        <f t="shared" si="4"/>
        <v>60000</v>
      </c>
      <c r="E21" s="48">
        <f t="shared" si="5"/>
        <v>0.5055555556</v>
      </c>
      <c r="F21" s="58">
        <f t="shared" si="6"/>
        <v>657.2222222</v>
      </c>
      <c r="G21" s="50">
        <f t="shared" si="7"/>
        <v>5657.222222</v>
      </c>
      <c r="I21" s="59">
        <f t="shared" si="8"/>
        <v>0.04</v>
      </c>
      <c r="J21" s="52">
        <v>121299.99999999999</v>
      </c>
      <c r="L21" s="60"/>
      <c r="M21" s="61">
        <f t="shared" si="9"/>
        <v>0.04</v>
      </c>
      <c r="N21" s="62">
        <v>103033.33333333333</v>
      </c>
      <c r="O21" s="63">
        <v>105066.66666666666</v>
      </c>
      <c r="P21" s="63">
        <v>107096.29629629629</v>
      </c>
      <c r="Q21" s="63">
        <v>109125.0</v>
      </c>
      <c r="R21" s="63">
        <v>111153.33333333334</v>
      </c>
      <c r="S21" s="63">
        <v>113183.33333333334</v>
      </c>
      <c r="T21" s="63">
        <v>115212.69841269843</v>
      </c>
      <c r="U21" s="63">
        <v>117241.66666666667</v>
      </c>
      <c r="V21" s="63">
        <v>119270.37037037036</v>
      </c>
      <c r="W21" s="64">
        <v>121299.99999999999</v>
      </c>
    </row>
    <row r="22" ht="12.75" customHeight="1">
      <c r="B22" s="46">
        <f t="shared" si="2"/>
        <v>46723</v>
      </c>
      <c r="C22" s="47">
        <f t="shared" si="3"/>
        <v>5000</v>
      </c>
      <c r="D22" s="37">
        <f t="shared" si="4"/>
        <v>55000</v>
      </c>
      <c r="E22" s="48">
        <f t="shared" si="5"/>
        <v>0.5083333333</v>
      </c>
      <c r="F22" s="58">
        <f t="shared" si="6"/>
        <v>610</v>
      </c>
      <c r="G22" s="50">
        <f t="shared" si="7"/>
        <v>5610</v>
      </c>
      <c r="I22" s="59">
        <f t="shared" si="8"/>
        <v>0.045</v>
      </c>
      <c r="J22" s="52">
        <v>123962.5</v>
      </c>
      <c r="L22" s="60"/>
      <c r="M22" s="61">
        <f t="shared" si="9"/>
        <v>0.045</v>
      </c>
      <c r="N22" s="62">
        <v>103412.5</v>
      </c>
      <c r="O22" s="63">
        <v>105700.0</v>
      </c>
      <c r="P22" s="63">
        <v>107983.33333333334</v>
      </c>
      <c r="Q22" s="63">
        <v>110265.625</v>
      </c>
      <c r="R22" s="63">
        <v>112547.5</v>
      </c>
      <c r="S22" s="63">
        <v>114831.25</v>
      </c>
      <c r="T22" s="63">
        <v>117114.28571428572</v>
      </c>
      <c r="U22" s="63">
        <v>119396.875</v>
      </c>
      <c r="V22" s="63">
        <v>121679.16666666663</v>
      </c>
      <c r="W22" s="64">
        <v>123962.5</v>
      </c>
    </row>
    <row r="23" ht="12.75" customHeight="1">
      <c r="B23" s="46">
        <f t="shared" si="2"/>
        <v>46906</v>
      </c>
      <c r="C23" s="47">
        <f t="shared" si="3"/>
        <v>5000</v>
      </c>
      <c r="D23" s="37">
        <f t="shared" si="4"/>
        <v>50000</v>
      </c>
      <c r="E23" s="48">
        <f t="shared" si="5"/>
        <v>0.5083333333</v>
      </c>
      <c r="F23" s="58">
        <f t="shared" si="6"/>
        <v>559.1666667</v>
      </c>
      <c r="G23" s="50">
        <f t="shared" si="7"/>
        <v>5559.166667</v>
      </c>
      <c r="I23" s="59">
        <f t="shared" si="8"/>
        <v>0.05</v>
      </c>
      <c r="J23" s="52">
        <v>126625.0</v>
      </c>
      <c r="L23" s="60"/>
      <c r="M23" s="61">
        <f t="shared" si="9"/>
        <v>0.05</v>
      </c>
      <c r="N23" s="62">
        <v>103791.66666666667</v>
      </c>
      <c r="O23" s="63">
        <v>106333.33333333334</v>
      </c>
      <c r="P23" s="63">
        <v>108870.37037037038</v>
      </c>
      <c r="Q23" s="63">
        <v>111406.25</v>
      </c>
      <c r="R23" s="63">
        <v>113941.66666666666</v>
      </c>
      <c r="S23" s="63">
        <v>116479.16666666666</v>
      </c>
      <c r="T23" s="63">
        <v>119015.873015873</v>
      </c>
      <c r="U23" s="63">
        <v>121552.08333333333</v>
      </c>
      <c r="V23" s="63">
        <v>124087.96296296293</v>
      </c>
      <c r="W23" s="64">
        <v>126625.0</v>
      </c>
    </row>
    <row r="24" ht="12.75" customHeight="1">
      <c r="B24" s="46">
        <f t="shared" si="2"/>
        <v>47089</v>
      </c>
      <c r="C24" s="47">
        <f t="shared" si="3"/>
        <v>5000</v>
      </c>
      <c r="D24" s="37">
        <f t="shared" si="4"/>
        <v>45000</v>
      </c>
      <c r="E24" s="48">
        <f t="shared" si="5"/>
        <v>0.5083333333</v>
      </c>
      <c r="F24" s="58">
        <f t="shared" si="6"/>
        <v>508.3333333</v>
      </c>
      <c r="G24" s="50">
        <f t="shared" si="7"/>
        <v>5508.333333</v>
      </c>
      <c r="I24" s="59">
        <f t="shared" si="8"/>
        <v>0.055</v>
      </c>
      <c r="J24" s="52">
        <v>129287.50000000001</v>
      </c>
      <c r="L24" s="60"/>
      <c r="M24" s="61">
        <f t="shared" si="9"/>
        <v>0.055</v>
      </c>
      <c r="N24" s="62">
        <v>104170.83333333334</v>
      </c>
      <c r="O24" s="63">
        <v>106966.66666666667</v>
      </c>
      <c r="P24" s="63">
        <v>109757.40740740742</v>
      </c>
      <c r="Q24" s="63">
        <v>112546.87500000001</v>
      </c>
      <c r="R24" s="63">
        <v>115335.83333333333</v>
      </c>
      <c r="S24" s="63">
        <v>118127.08333333334</v>
      </c>
      <c r="T24" s="63">
        <v>120917.4603174603</v>
      </c>
      <c r="U24" s="63">
        <v>123707.29166666663</v>
      </c>
      <c r="V24" s="63">
        <v>126496.75925925926</v>
      </c>
      <c r="W24" s="64">
        <v>129287.50000000001</v>
      </c>
    </row>
    <row r="25" ht="12.75" customHeight="1">
      <c r="B25" s="46">
        <f t="shared" si="2"/>
        <v>47271</v>
      </c>
      <c r="C25" s="47">
        <f t="shared" si="3"/>
        <v>5000</v>
      </c>
      <c r="D25" s="37">
        <f t="shared" si="4"/>
        <v>40000</v>
      </c>
      <c r="E25" s="48">
        <f t="shared" si="5"/>
        <v>0.5055555556</v>
      </c>
      <c r="F25" s="58">
        <f t="shared" si="6"/>
        <v>455</v>
      </c>
      <c r="G25" s="50">
        <f t="shared" si="7"/>
        <v>5455</v>
      </c>
      <c r="I25" s="59">
        <f t="shared" si="8"/>
        <v>0.06</v>
      </c>
      <c r="J25" s="52">
        <v>131950.0</v>
      </c>
      <c r="L25" s="60"/>
      <c r="M25" s="61">
        <f t="shared" si="9"/>
        <v>0.06</v>
      </c>
      <c r="N25" s="62">
        <v>104550.0</v>
      </c>
      <c r="O25" s="63">
        <v>107600.0</v>
      </c>
      <c r="P25" s="63">
        <v>110644.44444444445</v>
      </c>
      <c r="Q25" s="63">
        <v>113687.5</v>
      </c>
      <c r="R25" s="63">
        <v>116730.0</v>
      </c>
      <c r="S25" s="63">
        <v>119775.00000000001</v>
      </c>
      <c r="T25" s="63">
        <v>122819.04761904763</v>
      </c>
      <c r="U25" s="63">
        <v>125862.5</v>
      </c>
      <c r="V25" s="63">
        <v>128905.55555555555</v>
      </c>
      <c r="W25" s="64">
        <v>131950.0</v>
      </c>
    </row>
    <row r="26" ht="12.75" customHeight="1">
      <c r="B26" s="46">
        <f t="shared" si="2"/>
        <v>47454</v>
      </c>
      <c r="C26" s="47">
        <f t="shared" si="3"/>
        <v>5000</v>
      </c>
      <c r="D26" s="37">
        <f t="shared" si="4"/>
        <v>35000</v>
      </c>
      <c r="E26" s="48">
        <f t="shared" si="5"/>
        <v>0.5083333333</v>
      </c>
      <c r="F26" s="58">
        <f t="shared" si="6"/>
        <v>406.6666667</v>
      </c>
      <c r="G26" s="50">
        <f t="shared" si="7"/>
        <v>5406.666667</v>
      </c>
      <c r="I26" s="59">
        <f t="shared" si="8"/>
        <v>0.065</v>
      </c>
      <c r="J26" s="52">
        <v>134612.5</v>
      </c>
      <c r="L26" s="60"/>
      <c r="M26" s="61">
        <f t="shared" si="9"/>
        <v>0.065</v>
      </c>
      <c r="N26" s="62">
        <v>104929.16666666666</v>
      </c>
      <c r="O26" s="63">
        <v>108233.33333333334</v>
      </c>
      <c r="P26" s="63">
        <v>111531.48148148149</v>
      </c>
      <c r="Q26" s="63">
        <v>114828.125</v>
      </c>
      <c r="R26" s="63">
        <v>118124.16666666666</v>
      </c>
      <c r="S26" s="63">
        <v>121422.91666666667</v>
      </c>
      <c r="T26" s="63">
        <v>124720.63492063491</v>
      </c>
      <c r="U26" s="63">
        <v>128017.70833333333</v>
      </c>
      <c r="V26" s="63">
        <v>131314.35185185182</v>
      </c>
      <c r="W26" s="64">
        <v>134612.5</v>
      </c>
    </row>
    <row r="27" ht="12.75" customHeight="1">
      <c r="B27" s="46">
        <f t="shared" si="2"/>
        <v>47636</v>
      </c>
      <c r="C27" s="47">
        <f t="shared" si="3"/>
        <v>5000</v>
      </c>
      <c r="D27" s="37">
        <f t="shared" si="4"/>
        <v>30000</v>
      </c>
      <c r="E27" s="48">
        <f t="shared" si="5"/>
        <v>0.5055555556</v>
      </c>
      <c r="F27" s="58">
        <f t="shared" si="6"/>
        <v>353.8888889</v>
      </c>
      <c r="G27" s="50">
        <f t="shared" si="7"/>
        <v>5353.888889</v>
      </c>
      <c r="I27" s="59">
        <f t="shared" si="8"/>
        <v>0.07</v>
      </c>
      <c r="J27" s="52">
        <v>137274.99999999997</v>
      </c>
      <c r="L27" s="60"/>
      <c r="M27" s="61">
        <f t="shared" si="9"/>
        <v>0.07</v>
      </c>
      <c r="N27" s="62">
        <v>105308.33333333334</v>
      </c>
      <c r="O27" s="63">
        <v>108866.66666666666</v>
      </c>
      <c r="P27" s="63">
        <v>112418.51851851853</v>
      </c>
      <c r="Q27" s="63">
        <v>115968.75</v>
      </c>
      <c r="R27" s="63">
        <v>119518.33333333333</v>
      </c>
      <c r="S27" s="63">
        <v>123070.83333333337</v>
      </c>
      <c r="T27" s="63">
        <v>126622.22222222223</v>
      </c>
      <c r="U27" s="63">
        <v>130172.91666666666</v>
      </c>
      <c r="V27" s="63">
        <v>133723.14814814815</v>
      </c>
      <c r="W27" s="64">
        <v>137274.99999999997</v>
      </c>
    </row>
    <row r="28" ht="12.75" customHeight="1">
      <c r="B28" s="46">
        <f t="shared" si="2"/>
        <v>47819</v>
      </c>
      <c r="C28" s="47">
        <f t="shared" si="3"/>
        <v>5000</v>
      </c>
      <c r="D28" s="37">
        <f t="shared" si="4"/>
        <v>25000</v>
      </c>
      <c r="E28" s="48">
        <f t="shared" si="5"/>
        <v>0.5083333333</v>
      </c>
      <c r="F28" s="58">
        <f t="shared" si="6"/>
        <v>305</v>
      </c>
      <c r="G28" s="50">
        <f t="shared" si="7"/>
        <v>5305</v>
      </c>
      <c r="I28" s="59">
        <f t="shared" si="8"/>
        <v>0.075</v>
      </c>
      <c r="J28" s="52">
        <v>139937.49999999997</v>
      </c>
      <c r="L28" s="60"/>
      <c r="M28" s="61">
        <f t="shared" si="9"/>
        <v>0.075</v>
      </c>
      <c r="N28" s="62">
        <v>105687.5</v>
      </c>
      <c r="O28" s="63">
        <v>109499.99999999999</v>
      </c>
      <c r="P28" s="63">
        <v>113305.55555555556</v>
      </c>
      <c r="Q28" s="63">
        <v>117109.375</v>
      </c>
      <c r="R28" s="63">
        <v>120912.5</v>
      </c>
      <c r="S28" s="63">
        <v>124718.75000000001</v>
      </c>
      <c r="T28" s="63">
        <v>128523.80952380951</v>
      </c>
      <c r="U28" s="63">
        <v>132328.125</v>
      </c>
      <c r="V28" s="63">
        <v>136131.9444444444</v>
      </c>
      <c r="W28" s="64">
        <v>139937.49999999997</v>
      </c>
    </row>
    <row r="29" ht="12.75" customHeight="1">
      <c r="B29" s="46">
        <f t="shared" si="2"/>
        <v>48001</v>
      </c>
      <c r="C29" s="47">
        <f t="shared" si="3"/>
        <v>5000</v>
      </c>
      <c r="D29" s="37">
        <f t="shared" si="4"/>
        <v>20000</v>
      </c>
      <c r="E29" s="48">
        <f t="shared" si="5"/>
        <v>0.5055555556</v>
      </c>
      <c r="F29" s="58">
        <f t="shared" si="6"/>
        <v>252.7777778</v>
      </c>
      <c r="G29" s="50">
        <f t="shared" si="7"/>
        <v>5252.777778</v>
      </c>
      <c r="I29" s="59">
        <f t="shared" si="8"/>
        <v>0.08</v>
      </c>
      <c r="J29" s="52">
        <v>142599.99999999997</v>
      </c>
      <c r="L29" s="60"/>
      <c r="M29" s="61">
        <f t="shared" si="9"/>
        <v>0.08</v>
      </c>
      <c r="N29" s="62">
        <v>106066.66666666666</v>
      </c>
      <c r="O29" s="63">
        <v>110133.33333333333</v>
      </c>
      <c r="P29" s="63">
        <v>114192.59259259258</v>
      </c>
      <c r="Q29" s="63">
        <v>118249.99999999999</v>
      </c>
      <c r="R29" s="63">
        <v>122306.66666666667</v>
      </c>
      <c r="S29" s="63">
        <v>126366.66666666669</v>
      </c>
      <c r="T29" s="63">
        <v>130425.39682539682</v>
      </c>
      <c r="U29" s="63">
        <v>134483.33333333334</v>
      </c>
      <c r="V29" s="63">
        <v>138540.74074074073</v>
      </c>
      <c r="W29" s="64">
        <v>142599.99999999997</v>
      </c>
    </row>
    <row r="30" ht="12.75" customHeight="1">
      <c r="B30" s="46">
        <f t="shared" si="2"/>
        <v>48184</v>
      </c>
      <c r="C30" s="47">
        <f t="shared" si="3"/>
        <v>5000</v>
      </c>
      <c r="D30" s="37">
        <f t="shared" si="4"/>
        <v>15000</v>
      </c>
      <c r="E30" s="48">
        <f t="shared" si="5"/>
        <v>0.5083333333</v>
      </c>
      <c r="F30" s="58">
        <f t="shared" si="6"/>
        <v>203.3333333</v>
      </c>
      <c r="G30" s="50">
        <f t="shared" si="7"/>
        <v>5203.333333</v>
      </c>
      <c r="I30" s="59">
        <f t="shared" si="8"/>
        <v>0.085</v>
      </c>
      <c r="J30" s="52">
        <v>145262.49999999997</v>
      </c>
      <c r="L30" s="60"/>
      <c r="M30" s="61">
        <f t="shared" si="9"/>
        <v>0.085</v>
      </c>
      <c r="N30" s="62">
        <v>106445.83333333333</v>
      </c>
      <c r="O30" s="63">
        <v>110766.66666666666</v>
      </c>
      <c r="P30" s="63">
        <v>115079.62962962965</v>
      </c>
      <c r="Q30" s="63">
        <v>119390.625</v>
      </c>
      <c r="R30" s="63">
        <v>123700.83333333334</v>
      </c>
      <c r="S30" s="63">
        <v>128014.58333333333</v>
      </c>
      <c r="T30" s="63">
        <v>132326.98412698414</v>
      </c>
      <c r="U30" s="63">
        <v>136638.54166666666</v>
      </c>
      <c r="V30" s="63">
        <v>140949.53703703702</v>
      </c>
      <c r="W30" s="64">
        <v>145262.49999999997</v>
      </c>
    </row>
    <row r="31" ht="12.75" customHeight="1">
      <c r="B31" s="46">
        <f t="shared" si="2"/>
        <v>48367</v>
      </c>
      <c r="C31" s="47">
        <f t="shared" si="3"/>
        <v>5000</v>
      </c>
      <c r="D31" s="37">
        <f t="shared" si="4"/>
        <v>10000</v>
      </c>
      <c r="E31" s="48">
        <f t="shared" si="5"/>
        <v>0.5083333333</v>
      </c>
      <c r="F31" s="58">
        <f t="shared" si="6"/>
        <v>152.5</v>
      </c>
      <c r="G31" s="50">
        <f t="shared" si="7"/>
        <v>5152.5</v>
      </c>
      <c r="I31" s="59">
        <f t="shared" si="8"/>
        <v>0.09</v>
      </c>
      <c r="J31" s="52">
        <v>147925.0</v>
      </c>
      <c r="L31" s="60"/>
      <c r="M31" s="61">
        <f t="shared" si="9"/>
        <v>0.09</v>
      </c>
      <c r="N31" s="62">
        <v>106825.0</v>
      </c>
      <c r="O31" s="63">
        <v>111400.0</v>
      </c>
      <c r="P31" s="63">
        <v>115966.66666666667</v>
      </c>
      <c r="Q31" s="63">
        <v>120531.25</v>
      </c>
      <c r="R31" s="63">
        <v>125095.0</v>
      </c>
      <c r="S31" s="63">
        <v>129662.50000000003</v>
      </c>
      <c r="T31" s="63">
        <v>134228.57142857145</v>
      </c>
      <c r="U31" s="63">
        <v>138793.75</v>
      </c>
      <c r="V31" s="63">
        <v>143358.3333333333</v>
      </c>
      <c r="W31" s="64">
        <v>147925.0</v>
      </c>
    </row>
    <row r="32" ht="12.75" customHeight="1">
      <c r="B32" s="46">
        <f t="shared" si="2"/>
        <v>48550</v>
      </c>
      <c r="C32" s="47">
        <f t="shared" si="3"/>
        <v>5000</v>
      </c>
      <c r="D32" s="37">
        <f t="shared" si="4"/>
        <v>5000</v>
      </c>
      <c r="E32" s="48">
        <f t="shared" si="5"/>
        <v>0.5083333333</v>
      </c>
      <c r="F32" s="58">
        <f t="shared" si="6"/>
        <v>101.6666667</v>
      </c>
      <c r="G32" s="50">
        <f t="shared" si="7"/>
        <v>5101.666667</v>
      </c>
      <c r="I32" s="59">
        <f t="shared" si="8"/>
        <v>0.095</v>
      </c>
      <c r="J32" s="52">
        <v>150587.50000000003</v>
      </c>
      <c r="L32" s="60"/>
      <c r="M32" s="61">
        <f t="shared" si="9"/>
        <v>0.095</v>
      </c>
      <c r="N32" s="62">
        <v>107204.16666666667</v>
      </c>
      <c r="O32" s="63">
        <v>112033.33333333334</v>
      </c>
      <c r="P32" s="63">
        <v>116853.70370370371</v>
      </c>
      <c r="Q32" s="63">
        <v>121671.875</v>
      </c>
      <c r="R32" s="63">
        <v>126489.16666666666</v>
      </c>
      <c r="S32" s="63">
        <v>131310.4166666667</v>
      </c>
      <c r="T32" s="63">
        <v>136130.15873015873</v>
      </c>
      <c r="U32" s="63">
        <v>140948.95833333334</v>
      </c>
      <c r="V32" s="63">
        <v>145767.1296296296</v>
      </c>
      <c r="W32" s="64">
        <v>150587.50000000003</v>
      </c>
    </row>
    <row r="33" ht="12.75" customHeight="1">
      <c r="B33" s="46">
        <f t="shared" si="2"/>
        <v>48732</v>
      </c>
      <c r="C33" s="47">
        <f t="shared" si="3"/>
        <v>5000</v>
      </c>
      <c r="D33" s="37">
        <f t="shared" si="4"/>
        <v>0</v>
      </c>
      <c r="E33" s="48">
        <f t="shared" si="5"/>
        <v>0.5055555556</v>
      </c>
      <c r="F33" s="58">
        <f t="shared" si="6"/>
        <v>50.55555556</v>
      </c>
      <c r="G33" s="50">
        <f t="shared" si="7"/>
        <v>5050.555556</v>
      </c>
      <c r="I33" s="65">
        <f t="shared" si="8"/>
        <v>0.1</v>
      </c>
      <c r="J33" s="66">
        <v>153250.0</v>
      </c>
      <c r="L33" s="67"/>
      <c r="M33" s="68">
        <f t="shared" si="9"/>
        <v>0.1</v>
      </c>
      <c r="N33" s="69">
        <v>107583.33333333334</v>
      </c>
      <c r="O33" s="70">
        <v>112666.66666666667</v>
      </c>
      <c r="P33" s="70">
        <v>117740.74074074073</v>
      </c>
      <c r="Q33" s="70">
        <v>122812.50000000001</v>
      </c>
      <c r="R33" s="70">
        <v>127883.33333333333</v>
      </c>
      <c r="S33" s="70">
        <v>132958.33333333334</v>
      </c>
      <c r="T33" s="70">
        <v>138031.74603174604</v>
      </c>
      <c r="U33" s="70">
        <v>143104.16666666666</v>
      </c>
      <c r="V33" s="70">
        <v>148175.92592592587</v>
      </c>
      <c r="W33" s="71">
        <v>153250.0</v>
      </c>
    </row>
    <row r="34" ht="12.75" customHeight="1">
      <c r="B34" s="46" t="str">
        <f t="shared" si="2"/>
        <v/>
      </c>
      <c r="C34" s="47" t="str">
        <f t="shared" si="3"/>
        <v/>
      </c>
      <c r="D34" s="37" t="str">
        <f t="shared" si="4"/>
        <v/>
      </c>
      <c r="E34" s="48" t="str">
        <f t="shared" si="5"/>
        <v/>
      </c>
      <c r="F34" s="58" t="str">
        <f t="shared" si="6"/>
        <v/>
      </c>
      <c r="G34" s="50" t="str">
        <f t="shared" si="7"/>
        <v/>
      </c>
    </row>
    <row r="35" ht="12.75" customHeight="1">
      <c r="B35" s="72" t="str">
        <f t="shared" si="2"/>
        <v/>
      </c>
      <c r="C35" s="47" t="str">
        <f t="shared" si="3"/>
        <v/>
      </c>
      <c r="D35" s="37" t="str">
        <f t="shared" si="4"/>
        <v/>
      </c>
      <c r="E35" s="48" t="str">
        <f t="shared" si="5"/>
        <v/>
      </c>
      <c r="F35" s="58" t="str">
        <f t="shared" si="6"/>
        <v/>
      </c>
      <c r="G35" s="73" t="str">
        <f t="shared" si="7"/>
        <v/>
      </c>
    </row>
    <row r="36" ht="12.75" customHeight="1">
      <c r="B36" s="72" t="str">
        <f t="shared" si="2"/>
        <v/>
      </c>
      <c r="C36" s="47" t="str">
        <f t="shared" si="3"/>
        <v/>
      </c>
      <c r="D36" s="37" t="str">
        <f t="shared" si="4"/>
        <v/>
      </c>
      <c r="E36" s="48" t="str">
        <f t="shared" si="5"/>
        <v/>
      </c>
      <c r="F36" s="58" t="str">
        <f t="shared" si="6"/>
        <v/>
      </c>
      <c r="G36" s="73" t="str">
        <f t="shared" si="7"/>
        <v/>
      </c>
    </row>
    <row r="37" ht="12.75" customHeight="1">
      <c r="B37" s="72" t="str">
        <f t="shared" si="2"/>
        <v/>
      </c>
      <c r="C37" s="47" t="str">
        <f t="shared" si="3"/>
        <v/>
      </c>
      <c r="D37" s="37" t="str">
        <f t="shared" si="4"/>
        <v/>
      </c>
      <c r="E37" s="48" t="str">
        <f t="shared" si="5"/>
        <v/>
      </c>
      <c r="F37" s="58" t="str">
        <f t="shared" si="6"/>
        <v/>
      </c>
      <c r="G37" s="73" t="str">
        <f t="shared" si="7"/>
        <v/>
      </c>
    </row>
    <row r="38" ht="12.75" customHeight="1">
      <c r="B38" s="72" t="str">
        <f t="shared" si="2"/>
        <v/>
      </c>
      <c r="C38" s="47" t="str">
        <f t="shared" si="3"/>
        <v/>
      </c>
      <c r="D38" s="37" t="str">
        <f t="shared" si="4"/>
        <v/>
      </c>
      <c r="E38" s="48" t="str">
        <f t="shared" si="5"/>
        <v/>
      </c>
      <c r="F38" s="58" t="str">
        <f t="shared" si="6"/>
        <v/>
      </c>
      <c r="G38" s="73" t="str">
        <f t="shared" si="7"/>
        <v/>
      </c>
    </row>
    <row r="39" ht="12.75" customHeight="1">
      <c r="B39" s="72" t="str">
        <f t="shared" si="2"/>
        <v/>
      </c>
      <c r="C39" s="47" t="str">
        <f t="shared" si="3"/>
        <v/>
      </c>
      <c r="D39" s="37" t="str">
        <f t="shared" si="4"/>
        <v/>
      </c>
      <c r="E39" s="48" t="str">
        <f t="shared" si="5"/>
        <v/>
      </c>
      <c r="F39" s="58" t="str">
        <f t="shared" si="6"/>
        <v/>
      </c>
      <c r="G39" s="73" t="str">
        <f t="shared" si="7"/>
        <v/>
      </c>
    </row>
    <row r="40" ht="12.75" customHeight="1">
      <c r="B40" s="72" t="str">
        <f t="shared" si="2"/>
        <v/>
      </c>
      <c r="C40" s="47" t="str">
        <f t="shared" si="3"/>
        <v/>
      </c>
      <c r="D40" s="37" t="str">
        <f t="shared" si="4"/>
        <v/>
      </c>
      <c r="E40" s="48" t="str">
        <f t="shared" si="5"/>
        <v/>
      </c>
      <c r="F40" s="58" t="str">
        <f t="shared" si="6"/>
        <v/>
      </c>
      <c r="G40" s="73" t="str">
        <f t="shared" si="7"/>
        <v/>
      </c>
    </row>
    <row r="41" ht="12.75" customHeight="1">
      <c r="B41" s="72" t="str">
        <f t="shared" si="2"/>
        <v/>
      </c>
      <c r="C41" s="47" t="str">
        <f t="shared" si="3"/>
        <v/>
      </c>
      <c r="D41" s="37" t="str">
        <f t="shared" si="4"/>
        <v/>
      </c>
      <c r="E41" s="48" t="str">
        <f t="shared" si="5"/>
        <v/>
      </c>
      <c r="F41" s="58" t="str">
        <f t="shared" si="6"/>
        <v/>
      </c>
      <c r="G41" s="73" t="str">
        <f t="shared" si="7"/>
        <v/>
      </c>
    </row>
    <row r="42" ht="12.75" customHeight="1">
      <c r="B42" s="72" t="str">
        <f t="shared" si="2"/>
        <v/>
      </c>
      <c r="C42" s="47" t="str">
        <f t="shared" si="3"/>
        <v/>
      </c>
      <c r="D42" s="37" t="str">
        <f t="shared" si="4"/>
        <v/>
      </c>
      <c r="E42" s="48" t="str">
        <f t="shared" si="5"/>
        <v/>
      </c>
      <c r="F42" s="58" t="str">
        <f t="shared" si="6"/>
        <v/>
      </c>
      <c r="G42" s="73" t="str">
        <f t="shared" si="7"/>
        <v/>
      </c>
    </row>
    <row r="43" ht="12.75" customHeight="1">
      <c r="B43" s="72" t="str">
        <f t="shared" si="2"/>
        <v/>
      </c>
      <c r="C43" s="47" t="str">
        <f t="shared" si="3"/>
        <v/>
      </c>
      <c r="D43" s="37" t="str">
        <f t="shared" si="4"/>
        <v/>
      </c>
      <c r="E43" s="48" t="str">
        <f t="shared" si="5"/>
        <v/>
      </c>
      <c r="F43" s="58" t="str">
        <f t="shared" si="6"/>
        <v/>
      </c>
      <c r="G43" s="73" t="str">
        <f t="shared" si="7"/>
        <v/>
      </c>
    </row>
    <row r="44" ht="12.75" customHeight="1">
      <c r="B44" s="72" t="str">
        <f t="shared" si="2"/>
        <v/>
      </c>
      <c r="C44" s="47" t="str">
        <f t="shared" si="3"/>
        <v/>
      </c>
      <c r="D44" s="37" t="str">
        <f t="shared" si="4"/>
        <v/>
      </c>
      <c r="E44" s="48" t="str">
        <f t="shared" si="5"/>
        <v/>
      </c>
      <c r="F44" s="58" t="str">
        <f t="shared" si="6"/>
        <v/>
      </c>
      <c r="G44" s="73" t="str">
        <f t="shared" si="7"/>
        <v/>
      </c>
    </row>
    <row r="45" ht="12.75" customHeight="1">
      <c r="B45" s="72" t="str">
        <f t="shared" si="2"/>
        <v/>
      </c>
      <c r="C45" s="47" t="str">
        <f t="shared" si="3"/>
        <v/>
      </c>
      <c r="D45" s="37" t="str">
        <f t="shared" si="4"/>
        <v/>
      </c>
      <c r="E45" s="48" t="str">
        <f t="shared" si="5"/>
        <v/>
      </c>
      <c r="F45" s="58" t="str">
        <f t="shared" si="6"/>
        <v/>
      </c>
      <c r="G45" s="73" t="str">
        <f t="shared" si="7"/>
        <v/>
      </c>
    </row>
    <row r="46" ht="12.75" customHeight="1">
      <c r="B46" s="72" t="str">
        <f t="shared" si="2"/>
        <v/>
      </c>
      <c r="C46" s="47" t="str">
        <f t="shared" si="3"/>
        <v/>
      </c>
      <c r="D46" s="37" t="str">
        <f t="shared" si="4"/>
        <v/>
      </c>
      <c r="E46" s="48" t="str">
        <f t="shared" si="5"/>
        <v/>
      </c>
      <c r="F46" s="58" t="str">
        <f t="shared" si="6"/>
        <v/>
      </c>
      <c r="G46" s="73" t="str">
        <f t="shared" si="7"/>
        <v/>
      </c>
    </row>
    <row r="47" ht="12.75" customHeight="1">
      <c r="B47" s="72" t="str">
        <f t="shared" si="2"/>
        <v/>
      </c>
      <c r="C47" s="47" t="str">
        <f t="shared" si="3"/>
        <v/>
      </c>
      <c r="D47" s="37" t="str">
        <f t="shared" si="4"/>
        <v/>
      </c>
      <c r="E47" s="48" t="str">
        <f t="shared" si="5"/>
        <v/>
      </c>
      <c r="F47" s="58" t="str">
        <f t="shared" si="6"/>
        <v/>
      </c>
      <c r="G47" s="73" t="str">
        <f t="shared" si="7"/>
        <v/>
      </c>
    </row>
    <row r="48" ht="12.75" customHeight="1">
      <c r="B48" s="72" t="str">
        <f t="shared" si="2"/>
        <v/>
      </c>
      <c r="C48" s="47" t="str">
        <f t="shared" si="3"/>
        <v/>
      </c>
      <c r="D48" s="37" t="str">
        <f t="shared" si="4"/>
        <v/>
      </c>
      <c r="E48" s="48" t="str">
        <f t="shared" si="5"/>
        <v/>
      </c>
      <c r="F48" s="58" t="str">
        <f t="shared" si="6"/>
        <v/>
      </c>
      <c r="G48" s="73" t="str">
        <f t="shared" si="7"/>
        <v/>
      </c>
    </row>
    <row r="49" ht="12.75" customHeight="1">
      <c r="B49" s="72" t="str">
        <f t="shared" si="2"/>
        <v/>
      </c>
      <c r="C49" s="47" t="str">
        <f t="shared" si="3"/>
        <v/>
      </c>
      <c r="D49" s="37" t="str">
        <f t="shared" si="4"/>
        <v/>
      </c>
      <c r="E49" s="48" t="str">
        <f t="shared" si="5"/>
        <v/>
      </c>
      <c r="F49" s="58" t="str">
        <f t="shared" si="6"/>
        <v/>
      </c>
      <c r="G49" s="73" t="str">
        <f t="shared" si="7"/>
        <v/>
      </c>
    </row>
    <row r="50" ht="12.75" customHeight="1">
      <c r="B50" s="72" t="str">
        <f t="shared" si="2"/>
        <v/>
      </c>
      <c r="C50" s="47" t="str">
        <f t="shared" si="3"/>
        <v/>
      </c>
      <c r="D50" s="37" t="str">
        <f t="shared" si="4"/>
        <v/>
      </c>
      <c r="E50" s="48" t="str">
        <f t="shared" si="5"/>
        <v/>
      </c>
      <c r="F50" s="58" t="str">
        <f t="shared" si="6"/>
        <v/>
      </c>
      <c r="G50" s="73" t="str">
        <f t="shared" si="7"/>
        <v/>
      </c>
    </row>
    <row r="51" ht="12.75" customHeight="1">
      <c r="B51" s="72" t="str">
        <f t="shared" si="2"/>
        <v/>
      </c>
      <c r="C51" s="47" t="str">
        <f t="shared" si="3"/>
        <v/>
      </c>
      <c r="D51" s="37" t="str">
        <f t="shared" si="4"/>
        <v/>
      </c>
      <c r="E51" s="48" t="str">
        <f t="shared" si="5"/>
        <v/>
      </c>
      <c r="F51" s="58" t="str">
        <f t="shared" si="6"/>
        <v/>
      </c>
      <c r="G51" s="73" t="str">
        <f t="shared" si="7"/>
        <v/>
      </c>
    </row>
    <row r="52" ht="12.75" customHeight="1">
      <c r="B52" s="72" t="str">
        <f t="shared" si="2"/>
        <v/>
      </c>
      <c r="C52" s="47" t="str">
        <f t="shared" si="3"/>
        <v/>
      </c>
      <c r="D52" s="37" t="str">
        <f t="shared" si="4"/>
        <v/>
      </c>
      <c r="E52" s="48" t="str">
        <f t="shared" si="5"/>
        <v/>
      </c>
      <c r="F52" s="58" t="str">
        <f t="shared" si="6"/>
        <v/>
      </c>
      <c r="G52" s="73" t="str">
        <f t="shared" si="7"/>
        <v/>
      </c>
    </row>
    <row r="53" ht="12.75" customHeight="1">
      <c r="B53" s="72" t="str">
        <f t="shared" si="2"/>
        <v/>
      </c>
      <c r="C53" s="47" t="str">
        <f t="shared" si="3"/>
        <v/>
      </c>
      <c r="D53" s="37" t="str">
        <f t="shared" si="4"/>
        <v/>
      </c>
      <c r="E53" s="48" t="str">
        <f t="shared" si="5"/>
        <v/>
      </c>
      <c r="F53" s="58" t="str">
        <f t="shared" si="6"/>
        <v/>
      </c>
      <c r="G53" s="73" t="str">
        <f t="shared" si="7"/>
        <v/>
      </c>
    </row>
    <row r="54" ht="12.75" customHeight="1">
      <c r="B54" s="72" t="str">
        <f t="shared" si="2"/>
        <v/>
      </c>
      <c r="C54" s="47" t="str">
        <f t="shared" si="3"/>
        <v/>
      </c>
      <c r="D54" s="37" t="str">
        <f t="shared" si="4"/>
        <v/>
      </c>
      <c r="E54" s="48" t="str">
        <f t="shared" si="5"/>
        <v/>
      </c>
      <c r="F54" s="58" t="str">
        <f t="shared" si="6"/>
        <v/>
      </c>
      <c r="G54" s="73" t="str">
        <f t="shared" si="7"/>
        <v/>
      </c>
    </row>
    <row r="55" ht="12.75" customHeight="1">
      <c r="B55" s="72" t="str">
        <f t="shared" si="2"/>
        <v/>
      </c>
      <c r="C55" s="47" t="str">
        <f t="shared" si="3"/>
        <v/>
      </c>
      <c r="D55" s="37" t="str">
        <f t="shared" si="4"/>
        <v/>
      </c>
      <c r="E55" s="48" t="str">
        <f t="shared" si="5"/>
        <v/>
      </c>
      <c r="F55" s="58" t="str">
        <f t="shared" si="6"/>
        <v/>
      </c>
      <c r="G55" s="73" t="str">
        <f t="shared" si="7"/>
        <v/>
      </c>
    </row>
    <row r="56" ht="12.75" customHeight="1">
      <c r="B56" s="72" t="str">
        <f t="shared" si="2"/>
        <v/>
      </c>
      <c r="C56" s="47" t="str">
        <f t="shared" si="3"/>
        <v/>
      </c>
      <c r="D56" s="37" t="str">
        <f t="shared" si="4"/>
        <v/>
      </c>
      <c r="E56" s="48" t="str">
        <f t="shared" si="5"/>
        <v/>
      </c>
      <c r="F56" s="58" t="str">
        <f t="shared" si="6"/>
        <v/>
      </c>
      <c r="G56" s="73" t="str">
        <f t="shared" si="7"/>
        <v/>
      </c>
    </row>
    <row r="57" ht="12.75" customHeight="1">
      <c r="B57" s="72" t="str">
        <f t="shared" si="2"/>
        <v/>
      </c>
      <c r="C57" s="47" t="str">
        <f t="shared" si="3"/>
        <v/>
      </c>
      <c r="D57" s="37" t="str">
        <f t="shared" si="4"/>
        <v/>
      </c>
      <c r="E57" s="48" t="str">
        <f t="shared" si="5"/>
        <v/>
      </c>
      <c r="F57" s="58" t="str">
        <f t="shared" si="6"/>
        <v/>
      </c>
      <c r="G57" s="73" t="str">
        <f t="shared" si="7"/>
        <v/>
      </c>
    </row>
    <row r="58" ht="12.75" customHeight="1">
      <c r="B58" s="72" t="str">
        <f t="shared" si="2"/>
        <v/>
      </c>
      <c r="C58" s="47" t="str">
        <f t="shared" si="3"/>
        <v/>
      </c>
      <c r="D58" s="37" t="str">
        <f t="shared" si="4"/>
        <v/>
      </c>
      <c r="E58" s="48" t="str">
        <f t="shared" si="5"/>
        <v/>
      </c>
      <c r="F58" s="58" t="str">
        <f t="shared" si="6"/>
        <v/>
      </c>
      <c r="G58" s="73" t="str">
        <f t="shared" si="7"/>
        <v/>
      </c>
    </row>
    <row r="59" ht="12.75" customHeight="1">
      <c r="B59" s="72" t="str">
        <f t="shared" si="2"/>
        <v/>
      </c>
      <c r="C59" s="47" t="str">
        <f t="shared" si="3"/>
        <v/>
      </c>
      <c r="D59" s="37" t="str">
        <f t="shared" si="4"/>
        <v/>
      </c>
      <c r="E59" s="48" t="str">
        <f t="shared" si="5"/>
        <v/>
      </c>
      <c r="F59" s="58" t="str">
        <f t="shared" si="6"/>
        <v/>
      </c>
      <c r="G59" s="73" t="str">
        <f t="shared" si="7"/>
        <v/>
      </c>
    </row>
    <row r="60" ht="12.75" customHeight="1">
      <c r="B60" s="72" t="str">
        <f t="shared" si="2"/>
        <v/>
      </c>
      <c r="C60" s="47" t="str">
        <f t="shared" si="3"/>
        <v/>
      </c>
      <c r="D60" s="37" t="str">
        <f t="shared" si="4"/>
        <v/>
      </c>
      <c r="E60" s="48" t="str">
        <f t="shared" si="5"/>
        <v/>
      </c>
      <c r="F60" s="58" t="str">
        <f t="shared" si="6"/>
        <v/>
      </c>
      <c r="G60" s="73" t="str">
        <f t="shared" si="7"/>
        <v/>
      </c>
    </row>
    <row r="61" ht="12.75" customHeight="1">
      <c r="B61" s="72" t="str">
        <f t="shared" si="2"/>
        <v/>
      </c>
      <c r="C61" s="47" t="str">
        <f t="shared" si="3"/>
        <v/>
      </c>
      <c r="D61" s="37" t="str">
        <f t="shared" si="4"/>
        <v/>
      </c>
      <c r="E61" s="48" t="str">
        <f t="shared" si="5"/>
        <v/>
      </c>
      <c r="F61" s="58" t="str">
        <f t="shared" si="6"/>
        <v/>
      </c>
      <c r="G61" s="73" t="str">
        <f t="shared" si="7"/>
        <v/>
      </c>
    </row>
    <row r="62" ht="12.75" customHeight="1">
      <c r="B62" s="72" t="str">
        <f t="shared" si="2"/>
        <v/>
      </c>
      <c r="C62" s="47" t="str">
        <f t="shared" si="3"/>
        <v/>
      </c>
      <c r="D62" s="37" t="str">
        <f t="shared" si="4"/>
        <v/>
      </c>
      <c r="E62" s="48" t="str">
        <f t="shared" si="5"/>
        <v/>
      </c>
      <c r="F62" s="58" t="str">
        <f t="shared" si="6"/>
        <v/>
      </c>
      <c r="G62" s="73" t="str">
        <f t="shared" si="7"/>
        <v/>
      </c>
    </row>
    <row r="63" ht="12.75" customHeight="1">
      <c r="B63" s="72" t="str">
        <f t="shared" si="2"/>
        <v/>
      </c>
      <c r="C63" s="47" t="str">
        <f t="shared" si="3"/>
        <v/>
      </c>
      <c r="D63" s="37" t="str">
        <f t="shared" si="4"/>
        <v/>
      </c>
      <c r="E63" s="48" t="str">
        <f t="shared" si="5"/>
        <v/>
      </c>
      <c r="F63" s="58" t="str">
        <f t="shared" si="6"/>
        <v/>
      </c>
      <c r="G63" s="73" t="str">
        <f t="shared" si="7"/>
        <v/>
      </c>
    </row>
    <row r="64" ht="12.75" customHeight="1">
      <c r="B64" s="72" t="str">
        <f t="shared" si="2"/>
        <v/>
      </c>
      <c r="C64" s="47" t="str">
        <f t="shared" si="3"/>
        <v/>
      </c>
      <c r="D64" s="37" t="str">
        <f t="shared" si="4"/>
        <v/>
      </c>
      <c r="E64" s="48" t="str">
        <f t="shared" si="5"/>
        <v/>
      </c>
      <c r="F64" s="58" t="str">
        <f t="shared" si="6"/>
        <v/>
      </c>
      <c r="G64" s="73" t="str">
        <f t="shared" si="7"/>
        <v/>
      </c>
    </row>
    <row r="65" ht="12.75" customHeight="1">
      <c r="B65" s="72" t="str">
        <f t="shared" si="2"/>
        <v/>
      </c>
      <c r="C65" s="47" t="str">
        <f t="shared" si="3"/>
        <v/>
      </c>
      <c r="D65" s="37" t="str">
        <f t="shared" si="4"/>
        <v/>
      </c>
      <c r="E65" s="48" t="str">
        <f t="shared" si="5"/>
        <v/>
      </c>
      <c r="F65" s="58" t="str">
        <f t="shared" si="6"/>
        <v/>
      </c>
      <c r="G65" s="73" t="str">
        <f t="shared" si="7"/>
        <v/>
      </c>
    </row>
    <row r="66" ht="12.75" customHeight="1">
      <c r="B66" s="72" t="str">
        <f t="shared" si="2"/>
        <v/>
      </c>
      <c r="C66" s="47" t="str">
        <f t="shared" si="3"/>
        <v/>
      </c>
      <c r="D66" s="37" t="str">
        <f t="shared" si="4"/>
        <v/>
      </c>
      <c r="E66" s="48" t="str">
        <f t="shared" si="5"/>
        <v/>
      </c>
      <c r="F66" s="58" t="str">
        <f t="shared" si="6"/>
        <v/>
      </c>
      <c r="G66" s="73" t="str">
        <f t="shared" si="7"/>
        <v/>
      </c>
    </row>
    <row r="67" ht="12.75" customHeight="1">
      <c r="B67" s="72" t="str">
        <f t="shared" si="2"/>
        <v/>
      </c>
      <c r="C67" s="47" t="str">
        <f t="shared" si="3"/>
        <v/>
      </c>
      <c r="D67" s="37" t="str">
        <f t="shared" si="4"/>
        <v/>
      </c>
      <c r="E67" s="48" t="str">
        <f t="shared" si="5"/>
        <v/>
      </c>
      <c r="F67" s="58" t="str">
        <f t="shared" si="6"/>
        <v/>
      </c>
      <c r="G67" s="73" t="str">
        <f t="shared" si="7"/>
        <v/>
      </c>
    </row>
    <row r="68" ht="12.75" customHeight="1">
      <c r="B68" s="72" t="str">
        <f t="shared" si="2"/>
        <v/>
      </c>
      <c r="C68" s="47" t="str">
        <f t="shared" si="3"/>
        <v/>
      </c>
      <c r="D68" s="37" t="str">
        <f t="shared" si="4"/>
        <v/>
      </c>
      <c r="E68" s="48" t="str">
        <f t="shared" si="5"/>
        <v/>
      </c>
      <c r="F68" s="58" t="str">
        <f t="shared" si="6"/>
        <v/>
      </c>
      <c r="G68" s="73" t="str">
        <f t="shared" si="7"/>
        <v/>
      </c>
    </row>
    <row r="69" ht="12.75" customHeight="1">
      <c r="B69" s="72" t="str">
        <f t="shared" si="2"/>
        <v/>
      </c>
      <c r="C69" s="47" t="str">
        <f t="shared" si="3"/>
        <v/>
      </c>
      <c r="D69" s="37" t="str">
        <f t="shared" si="4"/>
        <v/>
      </c>
      <c r="E69" s="48" t="str">
        <f t="shared" si="5"/>
        <v/>
      </c>
      <c r="F69" s="58" t="str">
        <f t="shared" si="6"/>
        <v/>
      </c>
      <c r="G69" s="73" t="str">
        <f t="shared" si="7"/>
        <v/>
      </c>
    </row>
    <row r="70" ht="12.75" customHeight="1">
      <c r="B70" s="72" t="str">
        <f t="shared" si="2"/>
        <v/>
      </c>
      <c r="C70" s="47" t="str">
        <f t="shared" si="3"/>
        <v/>
      </c>
      <c r="D70" s="37" t="str">
        <f t="shared" si="4"/>
        <v/>
      </c>
      <c r="E70" s="48" t="str">
        <f t="shared" si="5"/>
        <v/>
      </c>
      <c r="F70" s="58" t="str">
        <f t="shared" si="6"/>
        <v/>
      </c>
      <c r="G70" s="73" t="str">
        <f t="shared" si="7"/>
        <v/>
      </c>
    </row>
    <row r="71" ht="12.75" customHeight="1">
      <c r="B71" s="72" t="str">
        <f t="shared" si="2"/>
        <v/>
      </c>
      <c r="C71" s="47" t="str">
        <f t="shared" si="3"/>
        <v/>
      </c>
      <c r="D71" s="37" t="str">
        <f t="shared" si="4"/>
        <v/>
      </c>
      <c r="E71" s="48" t="str">
        <f t="shared" si="5"/>
        <v/>
      </c>
      <c r="F71" s="58" t="str">
        <f t="shared" si="6"/>
        <v/>
      </c>
      <c r="G71" s="73" t="str">
        <f t="shared" si="7"/>
        <v/>
      </c>
    </row>
    <row r="72" ht="12.75" customHeight="1">
      <c r="B72" s="72" t="str">
        <f t="shared" si="2"/>
        <v/>
      </c>
      <c r="C72" s="47" t="str">
        <f t="shared" si="3"/>
        <v/>
      </c>
      <c r="D72" s="37" t="str">
        <f t="shared" si="4"/>
        <v/>
      </c>
      <c r="E72" s="48" t="str">
        <f t="shared" si="5"/>
        <v/>
      </c>
      <c r="F72" s="58" t="str">
        <f t="shared" si="6"/>
        <v/>
      </c>
      <c r="G72" s="73" t="str">
        <f t="shared" si="7"/>
        <v/>
      </c>
    </row>
    <row r="73" ht="12.75" customHeight="1">
      <c r="B73" s="72" t="str">
        <f t="shared" si="2"/>
        <v/>
      </c>
      <c r="C73" s="47" t="str">
        <f t="shared" si="3"/>
        <v/>
      </c>
      <c r="D73" s="37" t="str">
        <f t="shared" si="4"/>
        <v/>
      </c>
      <c r="E73" s="48" t="str">
        <f t="shared" si="5"/>
        <v/>
      </c>
      <c r="F73" s="58" t="str">
        <f t="shared" si="6"/>
        <v/>
      </c>
      <c r="G73" s="73" t="str">
        <f t="shared" si="7"/>
        <v/>
      </c>
    </row>
    <row r="74" ht="12.75" customHeight="1">
      <c r="B74" s="72" t="str">
        <f t="shared" si="2"/>
        <v/>
      </c>
      <c r="C74" s="47" t="str">
        <f t="shared" si="3"/>
        <v/>
      </c>
      <c r="D74" s="37" t="str">
        <f t="shared" si="4"/>
        <v/>
      </c>
      <c r="E74" s="48" t="str">
        <f t="shared" si="5"/>
        <v/>
      </c>
      <c r="F74" s="58" t="str">
        <f t="shared" si="6"/>
        <v/>
      </c>
      <c r="G74" s="73" t="str">
        <f t="shared" si="7"/>
        <v/>
      </c>
    </row>
    <row r="75" ht="12.75" customHeight="1">
      <c r="B75" s="72" t="str">
        <f t="shared" si="2"/>
        <v/>
      </c>
      <c r="C75" s="47" t="str">
        <f t="shared" si="3"/>
        <v/>
      </c>
      <c r="D75" s="37" t="str">
        <f t="shared" si="4"/>
        <v/>
      </c>
      <c r="E75" s="48" t="str">
        <f t="shared" si="5"/>
        <v/>
      </c>
      <c r="F75" s="58" t="str">
        <f t="shared" si="6"/>
        <v/>
      </c>
      <c r="G75" s="73" t="str">
        <f t="shared" si="7"/>
        <v/>
      </c>
    </row>
    <row r="76" ht="12.75" customHeight="1">
      <c r="B76" s="72" t="str">
        <f t="shared" si="2"/>
        <v/>
      </c>
      <c r="C76" s="47" t="str">
        <f t="shared" si="3"/>
        <v/>
      </c>
      <c r="D76" s="37" t="str">
        <f t="shared" si="4"/>
        <v/>
      </c>
      <c r="E76" s="48" t="str">
        <f t="shared" si="5"/>
        <v/>
      </c>
      <c r="F76" s="58" t="str">
        <f t="shared" si="6"/>
        <v/>
      </c>
      <c r="G76" s="73" t="str">
        <f t="shared" si="7"/>
        <v/>
      </c>
    </row>
    <row r="77" ht="12.75" customHeight="1">
      <c r="B77" s="72" t="str">
        <f t="shared" si="2"/>
        <v/>
      </c>
      <c r="C77" s="47" t="str">
        <f t="shared" si="3"/>
        <v/>
      </c>
      <c r="D77" s="37" t="str">
        <f t="shared" si="4"/>
        <v/>
      </c>
      <c r="E77" s="48" t="str">
        <f t="shared" si="5"/>
        <v/>
      </c>
      <c r="F77" s="58" t="str">
        <f t="shared" si="6"/>
        <v/>
      </c>
      <c r="G77" s="73" t="str">
        <f t="shared" si="7"/>
        <v/>
      </c>
    </row>
    <row r="78" ht="12.75" customHeight="1">
      <c r="B78" s="72" t="str">
        <f t="shared" si="2"/>
        <v/>
      </c>
      <c r="C78" s="47" t="str">
        <f t="shared" si="3"/>
        <v/>
      </c>
      <c r="D78" s="37" t="str">
        <f t="shared" si="4"/>
        <v/>
      </c>
      <c r="E78" s="48" t="str">
        <f t="shared" si="5"/>
        <v/>
      </c>
      <c r="F78" s="58" t="str">
        <f t="shared" si="6"/>
        <v/>
      </c>
      <c r="G78" s="73" t="str">
        <f t="shared" si="7"/>
        <v/>
      </c>
    </row>
    <row r="79" ht="12.75" customHeight="1">
      <c r="B79" s="72" t="str">
        <f t="shared" si="2"/>
        <v/>
      </c>
      <c r="C79" s="47" t="str">
        <f t="shared" si="3"/>
        <v/>
      </c>
      <c r="D79" s="37" t="str">
        <f t="shared" si="4"/>
        <v/>
      </c>
      <c r="E79" s="48" t="str">
        <f t="shared" si="5"/>
        <v/>
      </c>
      <c r="F79" s="58" t="str">
        <f t="shared" si="6"/>
        <v/>
      </c>
      <c r="G79" s="73" t="str">
        <f t="shared" si="7"/>
        <v/>
      </c>
    </row>
    <row r="80" ht="12.75" customHeight="1">
      <c r="B80" s="72" t="str">
        <f t="shared" si="2"/>
        <v/>
      </c>
      <c r="C80" s="47" t="str">
        <f t="shared" si="3"/>
        <v/>
      </c>
      <c r="D80" s="37" t="str">
        <f t="shared" si="4"/>
        <v/>
      </c>
      <c r="E80" s="48" t="str">
        <f t="shared" si="5"/>
        <v/>
      </c>
      <c r="F80" s="58" t="str">
        <f t="shared" si="6"/>
        <v/>
      </c>
      <c r="G80" s="73" t="str">
        <f t="shared" si="7"/>
        <v/>
      </c>
    </row>
    <row r="81" ht="12.75" customHeight="1">
      <c r="B81" s="72" t="str">
        <f t="shared" si="2"/>
        <v/>
      </c>
      <c r="C81" s="47" t="str">
        <f t="shared" si="3"/>
        <v/>
      </c>
      <c r="D81" s="37" t="str">
        <f t="shared" si="4"/>
        <v/>
      </c>
      <c r="E81" s="48" t="str">
        <f t="shared" si="5"/>
        <v/>
      </c>
      <c r="F81" s="58" t="str">
        <f t="shared" si="6"/>
        <v/>
      </c>
      <c r="G81" s="73" t="str">
        <f t="shared" si="7"/>
        <v/>
      </c>
    </row>
    <row r="82" ht="12.75" customHeight="1">
      <c r="B82" s="72"/>
      <c r="C82" s="36"/>
      <c r="D82" s="37"/>
      <c r="E82" s="48"/>
      <c r="F82" s="58"/>
      <c r="G82" s="58"/>
    </row>
    <row r="83" ht="12.75" customHeight="1">
      <c r="B83" s="72"/>
      <c r="C83" s="36"/>
      <c r="D83" s="37"/>
      <c r="E83" s="48"/>
      <c r="F83" s="58"/>
      <c r="G83" s="58"/>
    </row>
    <row r="84" ht="12.75" customHeight="1">
      <c r="B84" s="72"/>
      <c r="C84" s="36"/>
      <c r="D84" s="37"/>
      <c r="E84" s="48"/>
      <c r="F84" s="58"/>
      <c r="G84" s="58"/>
    </row>
    <row r="85" ht="12.75" customHeight="1">
      <c r="B85" s="72"/>
      <c r="C85" s="36"/>
      <c r="D85" s="37"/>
      <c r="E85" s="48"/>
      <c r="F85" s="58"/>
      <c r="G85" s="58"/>
    </row>
    <row r="86" ht="12.75" customHeight="1">
      <c r="B86" s="72"/>
      <c r="C86" s="36"/>
      <c r="D86" s="37"/>
      <c r="E86" s="48"/>
      <c r="F86" s="58"/>
      <c r="G86" s="58"/>
    </row>
    <row r="87" ht="12.75" customHeight="1">
      <c r="B87" s="72"/>
      <c r="C87" s="36"/>
      <c r="D87" s="37"/>
      <c r="E87" s="48"/>
      <c r="F87" s="58"/>
      <c r="G87" s="58"/>
    </row>
    <row r="88" ht="12.75" customHeight="1">
      <c r="B88" s="72"/>
      <c r="C88" s="36"/>
      <c r="D88" s="37"/>
      <c r="E88" s="48"/>
      <c r="F88" s="58"/>
      <c r="G88" s="58"/>
    </row>
    <row r="89" ht="12.75" customHeight="1">
      <c r="B89" s="72"/>
      <c r="C89" s="36"/>
      <c r="D89" s="37"/>
      <c r="E89" s="48"/>
      <c r="F89" s="58"/>
      <c r="G89" s="58"/>
    </row>
    <row r="90" ht="12.75" customHeight="1">
      <c r="B90" s="72"/>
      <c r="C90" s="36"/>
      <c r="D90" s="37"/>
      <c r="E90" s="48"/>
      <c r="F90" s="58"/>
      <c r="G90" s="58"/>
    </row>
    <row r="91" ht="12.75" customHeight="1">
      <c r="B91" s="72"/>
      <c r="C91" s="36"/>
      <c r="D91" s="37"/>
      <c r="E91" s="48"/>
      <c r="F91" s="58"/>
      <c r="G91" s="58"/>
    </row>
    <row r="92" ht="12.75" customHeight="1">
      <c r="B92" s="72"/>
      <c r="C92" s="36"/>
      <c r="D92" s="37"/>
      <c r="E92" s="48"/>
      <c r="F92" s="58"/>
      <c r="G92" s="58"/>
    </row>
    <row r="93" ht="12.75" customHeight="1">
      <c r="B93" s="72"/>
      <c r="C93" s="36"/>
      <c r="D93" s="37"/>
      <c r="E93" s="48"/>
      <c r="F93" s="58"/>
      <c r="G93" s="58"/>
    </row>
    <row r="94" ht="12.75" customHeight="1">
      <c r="B94" s="72"/>
      <c r="C94" s="36"/>
      <c r="D94" s="37"/>
      <c r="E94" s="48"/>
      <c r="F94" s="58"/>
      <c r="G94" s="58"/>
    </row>
    <row r="95" ht="12.75" customHeight="1">
      <c r="B95" s="72"/>
      <c r="C95" s="36"/>
      <c r="D95" s="37"/>
      <c r="E95" s="48"/>
      <c r="F95" s="58"/>
      <c r="G95" s="58"/>
    </row>
    <row r="96" ht="12.75" customHeight="1">
      <c r="B96" s="72"/>
      <c r="C96" s="36"/>
      <c r="D96" s="37"/>
      <c r="E96" s="48"/>
      <c r="F96" s="58"/>
      <c r="G96" s="58"/>
    </row>
    <row r="97" ht="12.75" customHeight="1">
      <c r="B97" s="72"/>
      <c r="C97" s="36"/>
      <c r="D97" s="37"/>
      <c r="E97" s="48"/>
      <c r="F97" s="58"/>
      <c r="G97" s="58"/>
    </row>
    <row r="98" ht="12.75" customHeight="1">
      <c r="B98" s="72"/>
      <c r="C98" s="36"/>
      <c r="D98" s="37"/>
      <c r="E98" s="48"/>
      <c r="F98" s="58"/>
      <c r="G98" s="58"/>
    </row>
    <row r="99" ht="12.75" customHeight="1">
      <c r="B99" s="72"/>
      <c r="C99" s="36"/>
      <c r="D99" s="37"/>
      <c r="E99" s="48"/>
      <c r="F99" s="58"/>
      <c r="G99" s="58"/>
    </row>
    <row r="100" ht="12.75" customHeight="1">
      <c r="B100" s="72"/>
      <c r="C100" s="36"/>
      <c r="D100" s="37"/>
      <c r="E100" s="48"/>
      <c r="F100" s="58"/>
      <c r="G100" s="58"/>
    </row>
    <row r="101" ht="12.75" customHeight="1">
      <c r="B101" s="72"/>
      <c r="C101" s="36"/>
      <c r="D101" s="37"/>
      <c r="E101" s="48"/>
      <c r="F101" s="58"/>
      <c r="G101" s="58"/>
    </row>
    <row r="102" ht="12.75" customHeight="1">
      <c r="B102" s="72"/>
      <c r="C102" s="36"/>
      <c r="D102" s="37"/>
      <c r="E102" s="48"/>
      <c r="F102" s="58"/>
      <c r="G102" s="58"/>
    </row>
    <row r="103" ht="12.75" customHeight="1">
      <c r="B103" s="72"/>
      <c r="C103" s="36"/>
      <c r="D103" s="37"/>
      <c r="E103" s="48"/>
      <c r="F103" s="58"/>
      <c r="G103" s="58"/>
    </row>
    <row r="104" ht="12.75" customHeight="1">
      <c r="B104" s="72"/>
      <c r="C104" s="36"/>
      <c r="D104" s="37"/>
      <c r="E104" s="48"/>
      <c r="F104" s="58"/>
      <c r="G104" s="58"/>
    </row>
    <row r="105" ht="12.75" customHeight="1">
      <c r="B105" s="72"/>
      <c r="C105" s="36"/>
      <c r="D105" s="37"/>
      <c r="E105" s="48"/>
      <c r="F105" s="58"/>
      <c r="G105" s="58"/>
    </row>
    <row r="106" ht="12.75" customHeight="1">
      <c r="B106" s="72"/>
      <c r="C106" s="36"/>
      <c r="D106" s="37"/>
      <c r="E106" s="48"/>
      <c r="F106" s="58"/>
      <c r="G106" s="58"/>
    </row>
    <row r="107" ht="12.75" customHeight="1">
      <c r="B107" s="72"/>
      <c r="C107" s="36"/>
      <c r="D107" s="37"/>
      <c r="E107" s="48"/>
      <c r="F107" s="58"/>
      <c r="G107" s="58"/>
    </row>
    <row r="108" ht="12.75" customHeight="1">
      <c r="B108" s="72"/>
      <c r="C108" s="36"/>
      <c r="D108" s="37"/>
      <c r="E108" s="48"/>
      <c r="F108" s="58"/>
      <c r="G108" s="58"/>
    </row>
    <row r="109" ht="12.75" customHeight="1">
      <c r="B109" s="72"/>
      <c r="C109" s="36"/>
      <c r="D109" s="37"/>
      <c r="E109" s="48"/>
      <c r="F109" s="58"/>
      <c r="G109" s="58"/>
    </row>
    <row r="110" ht="12.75" customHeight="1">
      <c r="B110" s="72"/>
      <c r="C110" s="36"/>
      <c r="D110" s="37"/>
      <c r="E110" s="48"/>
      <c r="F110" s="58"/>
      <c r="G110" s="58"/>
    </row>
    <row r="111" ht="12.75" customHeight="1">
      <c r="B111" s="72"/>
      <c r="C111" s="36"/>
      <c r="D111" s="37"/>
      <c r="E111" s="48"/>
      <c r="F111" s="58"/>
      <c r="G111" s="58"/>
    </row>
    <row r="112" ht="12.75" customHeight="1">
      <c r="B112" s="72"/>
      <c r="C112" s="36"/>
      <c r="D112" s="37"/>
      <c r="E112" s="48"/>
      <c r="F112" s="58"/>
      <c r="G112" s="58"/>
    </row>
    <row r="113" ht="12.75" customHeight="1">
      <c r="B113" s="72"/>
      <c r="C113" s="36"/>
      <c r="D113" s="37"/>
      <c r="E113" s="48"/>
      <c r="F113" s="58"/>
      <c r="G113" s="58"/>
    </row>
    <row r="114" ht="12.75" customHeight="1">
      <c r="B114" s="72"/>
      <c r="C114" s="36"/>
      <c r="D114" s="37"/>
      <c r="E114" s="48"/>
      <c r="F114" s="58"/>
      <c r="G114" s="58"/>
    </row>
    <row r="115" ht="12.75" customHeight="1">
      <c r="B115" s="72"/>
      <c r="C115" s="36"/>
      <c r="D115" s="37"/>
      <c r="E115" s="48"/>
      <c r="F115" s="58"/>
      <c r="G115" s="58"/>
    </row>
    <row r="116" ht="12.75" customHeight="1">
      <c r="B116" s="72"/>
      <c r="C116" s="36"/>
      <c r="D116" s="37"/>
      <c r="E116" s="48"/>
      <c r="F116" s="58"/>
      <c r="G116" s="58"/>
    </row>
    <row r="117" ht="12.75" customHeight="1">
      <c r="B117" s="72"/>
      <c r="C117" s="36"/>
      <c r="D117" s="37"/>
      <c r="E117" s="48"/>
      <c r="F117" s="58"/>
      <c r="G117" s="58"/>
    </row>
    <row r="118" ht="12.75" customHeight="1">
      <c r="B118" s="72"/>
      <c r="C118" s="36"/>
      <c r="D118" s="37"/>
      <c r="E118" s="48"/>
      <c r="F118" s="58"/>
      <c r="G118" s="58"/>
    </row>
    <row r="119" ht="12.75" customHeight="1">
      <c r="B119" s="72"/>
      <c r="C119" s="36"/>
      <c r="D119" s="37"/>
      <c r="E119" s="48"/>
      <c r="F119" s="58"/>
      <c r="G119" s="58"/>
    </row>
    <row r="120" ht="12.75" customHeight="1">
      <c r="B120" s="72"/>
      <c r="C120" s="36"/>
      <c r="D120" s="37"/>
      <c r="E120" s="48"/>
      <c r="F120" s="58"/>
      <c r="G120" s="58"/>
    </row>
    <row r="121" ht="12.75" customHeight="1">
      <c r="B121" s="72"/>
      <c r="C121" s="36"/>
      <c r="D121" s="37"/>
      <c r="E121" s="48"/>
      <c r="F121" s="58"/>
      <c r="G121" s="58"/>
    </row>
    <row r="122" ht="12.75" customHeight="1">
      <c r="B122" s="72"/>
      <c r="C122" s="36"/>
      <c r="D122" s="37"/>
      <c r="E122" s="48"/>
      <c r="F122" s="58"/>
      <c r="G122" s="58"/>
    </row>
    <row r="123" ht="12.75" customHeight="1">
      <c r="B123" s="72"/>
      <c r="C123" s="36"/>
      <c r="D123" s="37"/>
      <c r="E123" s="48"/>
      <c r="F123" s="58"/>
      <c r="G123" s="58"/>
    </row>
    <row r="124" ht="12.75" customHeight="1">
      <c r="B124" s="72"/>
      <c r="C124" s="36"/>
      <c r="D124" s="37"/>
      <c r="E124" s="48"/>
      <c r="F124" s="58"/>
      <c r="G124" s="58"/>
    </row>
    <row r="125" ht="12.75" customHeight="1">
      <c r="B125" s="72"/>
      <c r="C125" s="36"/>
      <c r="D125" s="37"/>
      <c r="E125" s="48"/>
      <c r="F125" s="58"/>
      <c r="G125" s="58"/>
    </row>
    <row r="126" ht="12.75" customHeight="1">
      <c r="B126" s="72"/>
      <c r="C126" s="36"/>
      <c r="D126" s="37"/>
      <c r="E126" s="48"/>
      <c r="F126" s="58"/>
      <c r="G126" s="58"/>
    </row>
    <row r="127" ht="12.75" customHeight="1">
      <c r="B127" s="72"/>
      <c r="C127" s="36"/>
      <c r="D127" s="37"/>
      <c r="E127" s="48"/>
      <c r="F127" s="58"/>
      <c r="G127" s="58"/>
    </row>
    <row r="128" ht="12.75" customHeight="1">
      <c r="B128" s="72"/>
      <c r="C128" s="36"/>
      <c r="D128" s="37"/>
      <c r="E128" s="48"/>
      <c r="F128" s="58"/>
      <c r="G128" s="58"/>
    </row>
    <row r="129" ht="12.75" customHeight="1">
      <c r="B129" s="72"/>
      <c r="C129" s="36"/>
      <c r="D129" s="37"/>
      <c r="E129" s="48"/>
      <c r="F129" s="58"/>
      <c r="G129" s="58"/>
    </row>
    <row r="130" ht="12.75" customHeight="1">
      <c r="B130" s="72"/>
      <c r="C130" s="36"/>
      <c r="D130" s="37"/>
      <c r="E130" s="48"/>
      <c r="F130" s="58"/>
      <c r="G130" s="58"/>
    </row>
    <row r="131" ht="12.75" customHeight="1">
      <c r="B131" s="72"/>
      <c r="C131" s="36"/>
      <c r="D131" s="37"/>
      <c r="E131" s="48"/>
      <c r="F131" s="58"/>
      <c r="G131" s="58"/>
    </row>
    <row r="132" ht="12.75" customHeight="1">
      <c r="B132" s="72"/>
      <c r="C132" s="36"/>
      <c r="D132" s="37"/>
      <c r="E132" s="48"/>
      <c r="F132" s="58"/>
      <c r="G132" s="58"/>
    </row>
    <row r="133" ht="12.75" customHeight="1">
      <c r="B133" s="72"/>
      <c r="C133" s="36"/>
      <c r="D133" s="37"/>
      <c r="E133" s="48"/>
      <c r="F133" s="58"/>
      <c r="G133" s="58"/>
    </row>
    <row r="134" ht="12.75" customHeight="1">
      <c r="B134" s="72"/>
      <c r="C134" s="36"/>
      <c r="D134" s="37"/>
      <c r="E134" s="48"/>
      <c r="F134" s="58"/>
      <c r="G134" s="58"/>
    </row>
    <row r="135" ht="12.75" customHeight="1">
      <c r="B135" s="72"/>
      <c r="C135" s="36"/>
      <c r="D135" s="37"/>
      <c r="E135" s="48"/>
      <c r="F135" s="58"/>
      <c r="G135" s="58"/>
    </row>
    <row r="136" ht="12.75" customHeight="1">
      <c r="B136" s="72"/>
      <c r="C136" s="36"/>
      <c r="D136" s="37"/>
      <c r="E136" s="48"/>
      <c r="F136" s="58"/>
      <c r="G136" s="58"/>
    </row>
    <row r="137" ht="12.75" customHeight="1">
      <c r="B137" s="72"/>
      <c r="C137" s="36"/>
      <c r="D137" s="37"/>
      <c r="E137" s="48"/>
      <c r="F137" s="58"/>
      <c r="G137" s="58"/>
    </row>
    <row r="138" ht="12.75" customHeight="1">
      <c r="B138" s="72"/>
      <c r="C138" s="36"/>
      <c r="D138" s="37"/>
      <c r="E138" s="48"/>
      <c r="F138" s="58"/>
      <c r="G138" s="58"/>
    </row>
    <row r="139" ht="12.75" customHeight="1">
      <c r="B139" s="72"/>
      <c r="C139" s="36"/>
      <c r="D139" s="37"/>
      <c r="E139" s="48"/>
      <c r="F139" s="58"/>
      <c r="G139" s="58"/>
    </row>
    <row r="140" ht="12.75" customHeight="1">
      <c r="B140" s="72"/>
      <c r="C140" s="36"/>
      <c r="D140" s="37"/>
      <c r="E140" s="48"/>
      <c r="F140" s="58"/>
      <c r="G140" s="58"/>
    </row>
    <row r="141" ht="12.75" customHeight="1">
      <c r="B141" s="72"/>
      <c r="C141" s="36"/>
      <c r="D141" s="37"/>
      <c r="E141" s="48"/>
      <c r="F141" s="58"/>
      <c r="G141" s="58"/>
    </row>
    <row r="142" ht="12.75" customHeight="1">
      <c r="B142" s="72"/>
      <c r="C142" s="36"/>
      <c r="D142" s="37"/>
      <c r="E142" s="48"/>
      <c r="F142" s="58"/>
      <c r="G142" s="58"/>
    </row>
    <row r="143" ht="12.75" customHeight="1">
      <c r="B143" s="72"/>
      <c r="C143" s="36"/>
      <c r="D143" s="37"/>
      <c r="E143" s="48"/>
      <c r="F143" s="58"/>
      <c r="G143" s="58"/>
    </row>
    <row r="144" ht="12.75" customHeight="1">
      <c r="B144" s="72"/>
      <c r="C144" s="36"/>
      <c r="D144" s="37"/>
      <c r="E144" s="48"/>
      <c r="F144" s="58"/>
      <c r="G144" s="58"/>
    </row>
    <row r="145" ht="12.75" customHeight="1">
      <c r="B145" s="72"/>
      <c r="C145" s="36"/>
      <c r="D145" s="37"/>
      <c r="E145" s="48"/>
      <c r="F145" s="58"/>
      <c r="G145" s="58"/>
    </row>
    <row r="146" ht="12.75" customHeight="1">
      <c r="B146" s="72"/>
      <c r="C146" s="36"/>
      <c r="D146" s="37"/>
      <c r="E146" s="48"/>
      <c r="F146" s="58"/>
      <c r="G146" s="58"/>
    </row>
    <row r="147" ht="12.75" customHeight="1">
      <c r="B147" s="72"/>
      <c r="C147" s="36"/>
      <c r="D147" s="37"/>
      <c r="E147" s="48"/>
      <c r="F147" s="58"/>
      <c r="G147" s="58"/>
    </row>
    <row r="148" ht="12.75" customHeight="1">
      <c r="B148" s="72"/>
      <c r="C148" s="36"/>
      <c r="D148" s="37"/>
      <c r="E148" s="48"/>
      <c r="F148" s="58"/>
      <c r="G148" s="58"/>
    </row>
    <row r="149" ht="12.75" customHeight="1">
      <c r="B149" s="72"/>
      <c r="C149" s="36"/>
      <c r="D149" s="37"/>
      <c r="E149" s="48"/>
      <c r="F149" s="58"/>
      <c r="G149" s="58"/>
    </row>
    <row r="150" ht="12.75" customHeight="1">
      <c r="B150" s="72"/>
      <c r="C150" s="36"/>
      <c r="D150" s="37"/>
      <c r="E150" s="48"/>
      <c r="F150" s="58"/>
      <c r="G150" s="58"/>
    </row>
    <row r="151" ht="12.75" customHeight="1">
      <c r="B151" s="72"/>
      <c r="C151" s="36"/>
      <c r="D151" s="37"/>
      <c r="E151" s="48"/>
      <c r="F151" s="58"/>
      <c r="G151" s="58"/>
    </row>
    <row r="152" ht="12.75" customHeight="1">
      <c r="B152" s="72"/>
      <c r="C152" s="36"/>
      <c r="D152" s="37"/>
      <c r="E152" s="48"/>
      <c r="F152" s="58"/>
      <c r="G152" s="58"/>
    </row>
    <row r="153" ht="12.75" customHeight="1">
      <c r="B153" s="72"/>
      <c r="C153" s="36"/>
      <c r="D153" s="37"/>
      <c r="E153" s="48"/>
      <c r="F153" s="58"/>
      <c r="G153" s="58"/>
    </row>
    <row r="154" ht="12.75" customHeight="1">
      <c r="B154" s="72"/>
      <c r="C154" s="36"/>
      <c r="D154" s="37"/>
      <c r="E154" s="48"/>
      <c r="F154" s="58"/>
      <c r="G154" s="58"/>
    </row>
    <row r="155" ht="12.75" customHeight="1">
      <c r="B155" s="72"/>
      <c r="C155" s="36"/>
      <c r="D155" s="37"/>
      <c r="E155" s="48"/>
      <c r="F155" s="58"/>
      <c r="G155" s="58"/>
    </row>
    <row r="156" ht="12.75" customHeight="1">
      <c r="B156" s="72"/>
      <c r="C156" s="36"/>
      <c r="D156" s="37"/>
      <c r="E156" s="48"/>
      <c r="F156" s="58"/>
      <c r="G156" s="58"/>
    </row>
    <row r="157" ht="12.75" customHeight="1">
      <c r="B157" s="72"/>
      <c r="C157" s="36"/>
      <c r="D157" s="37"/>
      <c r="E157" s="48"/>
      <c r="F157" s="58"/>
      <c r="G157" s="58"/>
    </row>
    <row r="158" ht="12.75" customHeight="1">
      <c r="B158" s="72"/>
      <c r="C158" s="36"/>
      <c r="D158" s="37"/>
      <c r="E158" s="48"/>
      <c r="F158" s="58"/>
      <c r="G158" s="58"/>
    </row>
    <row r="159" ht="12.75" customHeight="1">
      <c r="B159" s="72"/>
      <c r="C159" s="36"/>
      <c r="D159" s="37"/>
      <c r="E159" s="48"/>
      <c r="F159" s="58"/>
      <c r="G159" s="58"/>
    </row>
    <row r="160" ht="12.75" customHeight="1">
      <c r="B160" s="72"/>
      <c r="C160" s="36"/>
      <c r="D160" s="37"/>
      <c r="E160" s="48"/>
      <c r="F160" s="58"/>
      <c r="G160" s="58"/>
    </row>
    <row r="161" ht="12.75" customHeight="1">
      <c r="B161" s="72"/>
      <c r="C161" s="36"/>
      <c r="D161" s="37"/>
      <c r="E161" s="48"/>
      <c r="F161" s="58"/>
      <c r="G161" s="58"/>
    </row>
    <row r="162" ht="12.75" customHeight="1">
      <c r="B162" s="72"/>
      <c r="C162" s="36"/>
      <c r="D162" s="37"/>
      <c r="E162" s="48"/>
      <c r="F162" s="58"/>
      <c r="G162" s="58"/>
    </row>
    <row r="163" ht="12.75" customHeight="1">
      <c r="B163" s="72"/>
      <c r="C163" s="36"/>
      <c r="D163" s="37"/>
      <c r="E163" s="48"/>
      <c r="F163" s="58"/>
      <c r="G163" s="58"/>
    </row>
    <row r="164" ht="12.75" customHeight="1">
      <c r="B164" s="72"/>
      <c r="C164" s="36"/>
      <c r="D164" s="37"/>
      <c r="E164" s="48"/>
      <c r="F164" s="58"/>
      <c r="G164" s="58"/>
    </row>
    <row r="165" ht="12.75" customHeight="1">
      <c r="B165" s="72"/>
      <c r="C165" s="36"/>
      <c r="D165" s="37"/>
      <c r="E165" s="48"/>
      <c r="F165" s="58"/>
      <c r="G165" s="58"/>
    </row>
    <row r="166" ht="12.75" customHeight="1">
      <c r="B166" s="72"/>
      <c r="C166" s="36"/>
      <c r="D166" s="37"/>
      <c r="E166" s="48"/>
      <c r="F166" s="58"/>
      <c r="G166" s="58"/>
    </row>
    <row r="167" ht="12.75" customHeight="1">
      <c r="B167" s="72"/>
      <c r="C167" s="36"/>
      <c r="D167" s="37"/>
      <c r="E167" s="48"/>
      <c r="F167" s="58"/>
      <c r="G167" s="58"/>
    </row>
    <row r="168" ht="12.75" customHeight="1">
      <c r="B168" s="72"/>
      <c r="C168" s="36"/>
      <c r="D168" s="37"/>
      <c r="E168" s="48"/>
      <c r="F168" s="58"/>
      <c r="G168" s="58"/>
    </row>
    <row r="169" ht="12.75" customHeight="1">
      <c r="B169" s="72"/>
      <c r="C169" s="36"/>
      <c r="D169" s="37"/>
      <c r="E169" s="48"/>
      <c r="F169" s="58"/>
      <c r="G169" s="58"/>
    </row>
    <row r="170" ht="12.75" customHeight="1">
      <c r="B170" s="72"/>
      <c r="C170" s="36"/>
      <c r="D170" s="37"/>
      <c r="E170" s="48"/>
      <c r="F170" s="58"/>
      <c r="G170" s="58"/>
    </row>
    <row r="171" ht="12.75" customHeight="1">
      <c r="B171" s="72"/>
      <c r="C171" s="36"/>
      <c r="D171" s="37"/>
      <c r="E171" s="48"/>
      <c r="F171" s="58"/>
      <c r="G171" s="58"/>
    </row>
    <row r="172" ht="12.75" customHeight="1">
      <c r="B172" s="72"/>
      <c r="C172" s="36"/>
      <c r="D172" s="37"/>
      <c r="E172" s="48"/>
      <c r="F172" s="58"/>
      <c r="G172" s="58"/>
    </row>
    <row r="173" ht="12.75" customHeight="1">
      <c r="B173" s="72"/>
      <c r="C173" s="36"/>
      <c r="D173" s="37"/>
      <c r="E173" s="48"/>
      <c r="F173" s="58"/>
      <c r="G173" s="58"/>
    </row>
    <row r="174" ht="12.75" customHeight="1">
      <c r="B174" s="72"/>
      <c r="C174" s="36"/>
      <c r="D174" s="37"/>
      <c r="E174" s="48"/>
      <c r="F174" s="58"/>
      <c r="G174" s="58"/>
    </row>
    <row r="175" ht="12.75" customHeight="1">
      <c r="B175" s="72"/>
      <c r="C175" s="36"/>
      <c r="D175" s="37"/>
      <c r="E175" s="48"/>
      <c r="F175" s="58"/>
      <c r="G175" s="58"/>
    </row>
    <row r="176" ht="12.75" customHeight="1">
      <c r="B176" s="72"/>
      <c r="C176" s="36"/>
      <c r="D176" s="37"/>
      <c r="E176" s="48"/>
      <c r="F176" s="58"/>
      <c r="G176" s="58"/>
    </row>
    <row r="177" ht="12.75" customHeight="1">
      <c r="B177" s="72"/>
      <c r="C177" s="36"/>
      <c r="D177" s="37"/>
      <c r="E177" s="48"/>
      <c r="F177" s="58"/>
      <c r="G177" s="58"/>
    </row>
    <row r="178" ht="12.75" customHeight="1">
      <c r="B178" s="72"/>
      <c r="C178" s="36"/>
      <c r="D178" s="37"/>
      <c r="E178" s="48"/>
      <c r="F178" s="58"/>
      <c r="G178" s="58"/>
    </row>
    <row r="179" ht="12.75" customHeight="1">
      <c r="B179" s="72"/>
      <c r="C179" s="36"/>
      <c r="D179" s="37"/>
      <c r="E179" s="48"/>
      <c r="F179" s="58"/>
      <c r="G179" s="58"/>
    </row>
    <row r="180" ht="12.75" customHeight="1">
      <c r="B180" s="72"/>
      <c r="C180" s="36"/>
      <c r="D180" s="37"/>
      <c r="E180" s="48"/>
      <c r="F180" s="58"/>
      <c r="G180" s="58"/>
    </row>
    <row r="181" ht="12.75" customHeight="1">
      <c r="B181" s="72"/>
      <c r="C181" s="36"/>
      <c r="D181" s="37"/>
      <c r="E181" s="48"/>
      <c r="F181" s="58"/>
      <c r="G181" s="58"/>
    </row>
    <row r="182" ht="12.75" customHeight="1">
      <c r="B182" s="72"/>
      <c r="C182" s="36"/>
      <c r="D182" s="37"/>
      <c r="E182" s="48"/>
      <c r="F182" s="58"/>
      <c r="G182" s="58"/>
    </row>
    <row r="183" ht="12.75" customHeight="1">
      <c r="B183" s="72"/>
      <c r="C183" s="36"/>
      <c r="D183" s="37"/>
      <c r="E183" s="48"/>
      <c r="F183" s="58"/>
      <c r="G183" s="58"/>
    </row>
    <row r="184" ht="12.75" customHeight="1">
      <c r="B184" s="72"/>
      <c r="C184" s="36"/>
      <c r="D184" s="37"/>
      <c r="E184" s="48"/>
      <c r="F184" s="58"/>
      <c r="G184" s="58"/>
    </row>
    <row r="185" ht="12.75" customHeight="1">
      <c r="B185" s="72"/>
      <c r="C185" s="36"/>
      <c r="D185" s="37"/>
      <c r="E185" s="48"/>
      <c r="F185" s="58"/>
      <c r="G185" s="58"/>
    </row>
    <row r="186" ht="12.75" customHeight="1">
      <c r="B186" s="72"/>
      <c r="C186" s="36"/>
      <c r="D186" s="37"/>
      <c r="E186" s="48"/>
      <c r="F186" s="58"/>
      <c r="G186" s="58"/>
    </row>
    <row r="187" ht="12.75" customHeight="1">
      <c r="B187" s="72"/>
      <c r="C187" s="36"/>
      <c r="D187" s="37"/>
      <c r="E187" s="48"/>
      <c r="F187" s="58"/>
      <c r="G187" s="58"/>
    </row>
    <row r="188" ht="12.75" customHeight="1">
      <c r="B188" s="72"/>
      <c r="C188" s="36"/>
      <c r="D188" s="37"/>
      <c r="E188" s="48"/>
      <c r="F188" s="58"/>
      <c r="G188" s="58"/>
    </row>
    <row r="189" ht="12.75" customHeight="1">
      <c r="B189" s="72"/>
      <c r="C189" s="36"/>
      <c r="D189" s="37"/>
      <c r="E189" s="48"/>
      <c r="F189" s="58"/>
      <c r="G189" s="58"/>
    </row>
    <row r="190" ht="12.75" customHeight="1">
      <c r="B190" s="72"/>
      <c r="C190" s="36"/>
      <c r="D190" s="37"/>
      <c r="E190" s="48"/>
      <c r="F190" s="58"/>
      <c r="G190" s="58"/>
    </row>
    <row r="191" ht="12.75" customHeight="1">
      <c r="B191" s="72"/>
      <c r="C191" s="36"/>
      <c r="D191" s="37"/>
      <c r="E191" s="48"/>
      <c r="F191" s="58"/>
      <c r="G191" s="58"/>
    </row>
    <row r="192" ht="12.75" customHeight="1">
      <c r="B192" s="72"/>
      <c r="C192" s="36"/>
      <c r="D192" s="37"/>
      <c r="E192" s="48"/>
      <c r="F192" s="58"/>
      <c r="G192" s="58"/>
    </row>
    <row r="193" ht="12.75" customHeight="1">
      <c r="B193" s="72"/>
      <c r="C193" s="36"/>
      <c r="D193" s="37"/>
      <c r="E193" s="48"/>
      <c r="F193" s="58"/>
      <c r="G193" s="58"/>
    </row>
    <row r="194" ht="12.75" customHeight="1">
      <c r="B194" s="72"/>
      <c r="C194" s="36"/>
      <c r="D194" s="37"/>
      <c r="E194" s="48"/>
      <c r="F194" s="58"/>
      <c r="G194" s="58"/>
    </row>
    <row r="195" ht="12.75" customHeight="1">
      <c r="B195" s="72"/>
      <c r="C195" s="36"/>
      <c r="D195" s="37"/>
      <c r="E195" s="48"/>
      <c r="F195" s="58"/>
      <c r="G195" s="58"/>
    </row>
    <row r="196" ht="12.75" customHeight="1">
      <c r="B196" s="72"/>
      <c r="C196" s="36"/>
      <c r="D196" s="37"/>
      <c r="E196" s="48"/>
      <c r="F196" s="58"/>
      <c r="G196" s="58"/>
    </row>
    <row r="197" ht="12.75" customHeight="1">
      <c r="B197" s="72"/>
      <c r="C197" s="36"/>
      <c r="D197" s="37"/>
      <c r="E197" s="48"/>
      <c r="F197" s="58"/>
      <c r="G197" s="58"/>
    </row>
    <row r="198" ht="12.75" customHeight="1">
      <c r="B198" s="72"/>
      <c r="C198" s="36"/>
      <c r="D198" s="37"/>
      <c r="E198" s="48"/>
      <c r="F198" s="58"/>
      <c r="G198" s="58"/>
    </row>
    <row r="199" ht="12.75" customHeight="1">
      <c r="B199" s="72"/>
      <c r="C199" s="36"/>
      <c r="D199" s="37"/>
      <c r="E199" s="48"/>
      <c r="F199" s="58"/>
      <c r="G199" s="58"/>
    </row>
    <row r="200" ht="12.75" customHeight="1">
      <c r="B200" s="72"/>
      <c r="C200" s="36"/>
      <c r="D200" s="37"/>
      <c r="E200" s="48"/>
      <c r="F200" s="58"/>
      <c r="G200" s="58"/>
    </row>
    <row r="201" ht="12.75" customHeight="1">
      <c r="B201" s="72"/>
      <c r="C201" s="36"/>
      <c r="D201" s="37"/>
      <c r="E201" s="48"/>
      <c r="F201" s="58"/>
      <c r="G201" s="58"/>
    </row>
    <row r="202" ht="12.75" customHeight="1">
      <c r="B202" s="72"/>
      <c r="C202" s="36"/>
      <c r="D202" s="37"/>
      <c r="E202" s="48"/>
      <c r="F202" s="58"/>
      <c r="G202" s="58"/>
    </row>
    <row r="203" ht="12.75" customHeight="1">
      <c r="B203" s="72"/>
      <c r="C203" s="36"/>
      <c r="D203" s="37"/>
      <c r="E203" s="48"/>
      <c r="F203" s="58"/>
      <c r="G203" s="58"/>
    </row>
    <row r="204" ht="12.75" customHeight="1">
      <c r="B204" s="72"/>
      <c r="C204" s="36"/>
      <c r="D204" s="37"/>
      <c r="E204" s="48"/>
      <c r="F204" s="58"/>
      <c r="G204" s="58"/>
    </row>
    <row r="205" ht="12.75" customHeight="1">
      <c r="B205" s="72"/>
      <c r="C205" s="36"/>
      <c r="D205" s="37"/>
      <c r="E205" s="48"/>
      <c r="F205" s="58"/>
      <c r="G205" s="58"/>
    </row>
    <row r="206" ht="12.75" customHeight="1">
      <c r="B206" s="72"/>
      <c r="C206" s="36"/>
      <c r="D206" s="37"/>
      <c r="E206" s="48"/>
      <c r="F206" s="58"/>
      <c r="G206" s="58"/>
    </row>
    <row r="207" ht="12.75" customHeight="1">
      <c r="B207" s="72"/>
      <c r="C207" s="36"/>
      <c r="D207" s="37"/>
      <c r="E207" s="48"/>
      <c r="F207" s="58"/>
      <c r="G207" s="58"/>
    </row>
    <row r="208" ht="12.75" customHeight="1">
      <c r="B208" s="72"/>
      <c r="C208" s="36"/>
      <c r="D208" s="37"/>
      <c r="E208" s="48"/>
      <c r="F208" s="58"/>
      <c r="G208" s="58"/>
    </row>
    <row r="209" ht="12.75" customHeight="1">
      <c r="B209" s="72"/>
      <c r="C209" s="36"/>
      <c r="D209" s="37"/>
      <c r="E209" s="48"/>
      <c r="F209" s="58"/>
      <c r="G209" s="58"/>
    </row>
    <row r="210" ht="12.75" customHeight="1">
      <c r="B210" s="72"/>
      <c r="C210" s="36"/>
      <c r="D210" s="37"/>
      <c r="E210" s="48"/>
      <c r="F210" s="58"/>
      <c r="G210" s="58"/>
    </row>
    <row r="211" ht="12.75" customHeight="1">
      <c r="B211" s="72"/>
      <c r="C211" s="36"/>
      <c r="D211" s="37"/>
      <c r="E211" s="48"/>
      <c r="F211" s="58"/>
      <c r="G211" s="58"/>
    </row>
    <row r="212" ht="12.75" customHeight="1">
      <c r="B212" s="72"/>
      <c r="C212" s="36"/>
      <c r="D212" s="37"/>
      <c r="E212" s="48"/>
      <c r="F212" s="58"/>
      <c r="G212" s="58"/>
    </row>
    <row r="213" ht="12.75" customHeight="1">
      <c r="B213" s="72"/>
      <c r="C213" s="36"/>
      <c r="D213" s="37"/>
      <c r="E213" s="48"/>
      <c r="F213" s="58"/>
      <c r="G213" s="58"/>
    </row>
    <row r="214" ht="12.75" customHeight="1">
      <c r="B214" s="72"/>
      <c r="C214" s="36"/>
      <c r="D214" s="37"/>
      <c r="E214" s="48"/>
      <c r="F214" s="58"/>
      <c r="G214" s="58"/>
    </row>
    <row r="215" ht="12.75" customHeight="1">
      <c r="B215" s="72"/>
      <c r="C215" s="36"/>
      <c r="D215" s="37"/>
      <c r="E215" s="48"/>
      <c r="F215" s="58"/>
      <c r="G215" s="58"/>
    </row>
    <row r="216" ht="12.75" customHeight="1">
      <c r="B216" s="72"/>
      <c r="C216" s="36"/>
      <c r="D216" s="37"/>
      <c r="E216" s="48"/>
      <c r="F216" s="58"/>
      <c r="G216" s="58"/>
    </row>
    <row r="217" ht="12.75" customHeight="1">
      <c r="B217" s="72"/>
      <c r="C217" s="36"/>
      <c r="D217" s="37"/>
      <c r="E217" s="48"/>
      <c r="F217" s="58"/>
      <c r="G217" s="58"/>
    </row>
    <row r="218" ht="12.75" customHeight="1">
      <c r="B218" s="72"/>
      <c r="C218" s="36"/>
      <c r="D218" s="37"/>
      <c r="E218" s="48"/>
      <c r="F218" s="58"/>
      <c r="G218" s="58"/>
    </row>
    <row r="219" ht="12.75" customHeight="1">
      <c r="B219" s="72"/>
      <c r="C219" s="36"/>
      <c r="D219" s="37"/>
      <c r="E219" s="48"/>
      <c r="F219" s="58"/>
      <c r="G219" s="58"/>
    </row>
    <row r="220" ht="12.75" customHeight="1">
      <c r="B220" s="72"/>
      <c r="C220" s="36"/>
      <c r="D220" s="37"/>
      <c r="E220" s="48"/>
      <c r="F220" s="58"/>
      <c r="G220" s="58"/>
    </row>
    <row r="221" ht="12.75" customHeight="1">
      <c r="B221" s="72"/>
      <c r="C221" s="36"/>
      <c r="D221" s="37"/>
      <c r="E221" s="48"/>
      <c r="F221" s="58"/>
      <c r="G221" s="58"/>
    </row>
    <row r="222" ht="12.75" customHeight="1">
      <c r="B222" s="72"/>
      <c r="C222" s="36"/>
      <c r="D222" s="37"/>
      <c r="E222" s="48"/>
      <c r="F222" s="58"/>
      <c r="G222" s="58"/>
    </row>
    <row r="223" ht="12.75" customHeight="1">
      <c r="B223" s="72"/>
      <c r="C223" s="36"/>
      <c r="D223" s="37"/>
      <c r="E223" s="48"/>
      <c r="F223" s="58"/>
      <c r="G223" s="58"/>
    </row>
    <row r="224" ht="12.75" customHeight="1">
      <c r="B224" s="72"/>
      <c r="C224" s="36"/>
      <c r="D224" s="37"/>
      <c r="E224" s="48"/>
      <c r="F224" s="58"/>
      <c r="G224" s="58"/>
    </row>
    <row r="225" ht="12.75" customHeight="1">
      <c r="B225" s="72"/>
      <c r="C225" s="36"/>
      <c r="D225" s="37"/>
      <c r="E225" s="48"/>
      <c r="F225" s="58"/>
      <c r="G225" s="58"/>
    </row>
    <row r="226" ht="12.75" customHeight="1">
      <c r="B226" s="72"/>
      <c r="C226" s="36"/>
      <c r="D226" s="37"/>
      <c r="E226" s="48"/>
      <c r="F226" s="58"/>
      <c r="G226" s="58"/>
    </row>
    <row r="227" ht="12.75" customHeight="1">
      <c r="B227" s="72"/>
      <c r="C227" s="36"/>
      <c r="D227" s="37"/>
      <c r="E227" s="48"/>
      <c r="F227" s="58"/>
      <c r="G227" s="58"/>
    </row>
    <row r="228" ht="12.75" customHeight="1">
      <c r="B228" s="72"/>
      <c r="C228" s="36"/>
      <c r="D228" s="37"/>
      <c r="E228" s="48"/>
      <c r="F228" s="58"/>
      <c r="G228" s="58"/>
    </row>
    <row r="229" ht="12.75" customHeight="1">
      <c r="B229" s="72"/>
      <c r="C229" s="36"/>
      <c r="D229" s="37"/>
      <c r="E229" s="48"/>
      <c r="F229" s="58"/>
      <c r="G229" s="58"/>
    </row>
    <row r="230" ht="12.75" customHeight="1">
      <c r="B230" s="72"/>
      <c r="C230" s="36"/>
      <c r="D230" s="37"/>
      <c r="E230" s="48"/>
      <c r="F230" s="58"/>
      <c r="G230" s="58"/>
    </row>
    <row r="231" ht="12.75" customHeight="1">
      <c r="B231" s="72"/>
      <c r="C231" s="36"/>
      <c r="D231" s="37"/>
      <c r="E231" s="48"/>
      <c r="F231" s="58"/>
      <c r="G231" s="58"/>
    </row>
    <row r="232" ht="12.75" customHeight="1">
      <c r="B232" s="72"/>
      <c r="C232" s="36"/>
      <c r="D232" s="37"/>
      <c r="E232" s="48"/>
      <c r="F232" s="58"/>
      <c r="G232" s="58"/>
    </row>
    <row r="233" ht="12.75" customHeight="1">
      <c r="B233" s="72"/>
      <c r="C233" s="36"/>
      <c r="D233" s="37"/>
      <c r="E233" s="48"/>
      <c r="F233" s="58"/>
      <c r="G233" s="58"/>
    </row>
    <row r="234" ht="12.75" customHeight="1">
      <c r="B234" s="72"/>
      <c r="C234" s="36"/>
      <c r="D234" s="37"/>
      <c r="E234" s="48"/>
      <c r="F234" s="58"/>
      <c r="G234" s="58"/>
    </row>
    <row r="235" ht="12.75" customHeight="1">
      <c r="B235" s="72"/>
      <c r="C235" s="36"/>
      <c r="D235" s="37"/>
      <c r="E235" s="48"/>
      <c r="F235" s="58"/>
      <c r="G235" s="58"/>
    </row>
    <row r="236" ht="12.75" customHeight="1">
      <c r="B236" s="72"/>
      <c r="C236" s="36"/>
      <c r="D236" s="37"/>
      <c r="E236" s="48"/>
      <c r="F236" s="58"/>
      <c r="G236" s="58"/>
    </row>
    <row r="237" ht="12.75" customHeight="1">
      <c r="B237" s="72"/>
      <c r="C237" s="36"/>
      <c r="D237" s="37"/>
      <c r="E237" s="48"/>
      <c r="F237" s="58"/>
      <c r="G237" s="58"/>
    </row>
    <row r="238" ht="12.75" customHeight="1">
      <c r="B238" s="72"/>
      <c r="C238" s="36"/>
      <c r="D238" s="37"/>
      <c r="E238" s="48"/>
      <c r="F238" s="58"/>
      <c r="G238" s="58"/>
    </row>
    <row r="239" ht="12.75" customHeight="1">
      <c r="B239" s="72"/>
      <c r="C239" s="36"/>
      <c r="D239" s="37"/>
      <c r="E239" s="48"/>
      <c r="F239" s="58"/>
      <c r="G239" s="58"/>
    </row>
    <row r="240" ht="12.75" customHeight="1">
      <c r="B240" s="72"/>
      <c r="C240" s="36"/>
      <c r="D240" s="37"/>
      <c r="E240" s="48"/>
      <c r="F240" s="58"/>
      <c r="G240" s="58"/>
    </row>
    <row r="241" ht="12.75" customHeight="1">
      <c r="B241" s="72"/>
      <c r="C241" s="36"/>
      <c r="D241" s="37"/>
      <c r="E241" s="48"/>
      <c r="F241" s="58"/>
      <c r="G241" s="58"/>
    </row>
    <row r="242" ht="12.75" customHeight="1">
      <c r="B242" s="72"/>
      <c r="C242" s="36"/>
      <c r="D242" s="37"/>
      <c r="E242" s="48"/>
      <c r="F242" s="58"/>
      <c r="G242" s="58"/>
    </row>
    <row r="243" ht="12.75" customHeight="1">
      <c r="B243" s="72"/>
      <c r="C243" s="36"/>
      <c r="D243" s="37"/>
      <c r="E243" s="48"/>
      <c r="F243" s="58"/>
      <c r="G243" s="58"/>
    </row>
    <row r="244" ht="12.75" customHeight="1">
      <c r="B244" s="72"/>
      <c r="C244" s="36"/>
      <c r="D244" s="37"/>
      <c r="E244" s="48"/>
      <c r="F244" s="58"/>
      <c r="G244" s="58"/>
    </row>
    <row r="245" ht="12.75" customHeight="1">
      <c r="B245" s="72"/>
      <c r="C245" s="36"/>
      <c r="D245" s="37"/>
      <c r="E245" s="48"/>
      <c r="F245" s="58"/>
      <c r="G245" s="58"/>
    </row>
    <row r="246" ht="12.75" customHeight="1">
      <c r="B246" s="72"/>
      <c r="C246" s="36"/>
      <c r="D246" s="37"/>
      <c r="E246" s="48"/>
      <c r="F246" s="58"/>
      <c r="G246" s="58"/>
    </row>
    <row r="247" ht="12.75" customHeight="1">
      <c r="B247" s="72"/>
      <c r="C247" s="36"/>
      <c r="D247" s="37"/>
      <c r="E247" s="48"/>
      <c r="F247" s="58"/>
      <c r="G247" s="58"/>
    </row>
    <row r="248" ht="12.75" customHeight="1">
      <c r="B248" s="72"/>
      <c r="C248" s="36"/>
      <c r="D248" s="37"/>
      <c r="E248" s="48"/>
      <c r="F248" s="58"/>
      <c r="G248" s="58"/>
    </row>
    <row r="249" ht="12.75" customHeight="1">
      <c r="B249" s="72"/>
      <c r="C249" s="36"/>
      <c r="D249" s="37"/>
      <c r="E249" s="48"/>
      <c r="F249" s="58"/>
      <c r="G249" s="58"/>
    </row>
    <row r="250" ht="12.75" customHeight="1">
      <c r="B250" s="72"/>
      <c r="C250" s="36"/>
      <c r="D250" s="37"/>
      <c r="E250" s="48"/>
      <c r="F250" s="58"/>
      <c r="G250" s="58"/>
    </row>
    <row r="251" ht="12.75" customHeight="1">
      <c r="B251" s="72"/>
      <c r="C251" s="36"/>
      <c r="D251" s="37"/>
      <c r="E251" s="48"/>
      <c r="F251" s="58"/>
      <c r="G251" s="58"/>
    </row>
    <row r="252" ht="12.75" customHeight="1">
      <c r="B252" s="72"/>
      <c r="C252" s="36"/>
      <c r="D252" s="37"/>
      <c r="E252" s="48"/>
      <c r="F252" s="58"/>
      <c r="G252" s="58"/>
    </row>
    <row r="253" ht="12.75" customHeight="1">
      <c r="B253" s="72"/>
      <c r="C253" s="36"/>
      <c r="D253" s="37"/>
      <c r="E253" s="48"/>
      <c r="F253" s="58"/>
      <c r="G253" s="58"/>
    </row>
    <row r="254" ht="12.75" customHeight="1">
      <c r="B254" s="72"/>
      <c r="C254" s="36"/>
      <c r="D254" s="37"/>
      <c r="E254" s="48"/>
      <c r="F254" s="58"/>
      <c r="G254" s="58"/>
    </row>
    <row r="255" ht="12.75" customHeight="1">
      <c r="B255" s="72"/>
      <c r="C255" s="36"/>
      <c r="D255" s="37"/>
      <c r="E255" s="48"/>
      <c r="F255" s="58"/>
      <c r="G255" s="58"/>
    </row>
    <row r="256" ht="12.75" customHeight="1">
      <c r="B256" s="72"/>
      <c r="C256" s="36"/>
      <c r="D256" s="37"/>
      <c r="E256" s="48"/>
      <c r="F256" s="58"/>
      <c r="G256" s="58"/>
    </row>
    <row r="257" ht="12.75" customHeight="1">
      <c r="B257" s="72"/>
      <c r="C257" s="36"/>
      <c r="D257" s="37"/>
      <c r="E257" s="48"/>
      <c r="F257" s="58"/>
      <c r="G257" s="58"/>
    </row>
    <row r="258" ht="12.75" customHeight="1">
      <c r="B258" s="72"/>
      <c r="C258" s="36"/>
      <c r="D258" s="37"/>
      <c r="E258" s="48"/>
      <c r="F258" s="58"/>
      <c r="G258" s="58"/>
    </row>
    <row r="259" ht="12.75" customHeight="1">
      <c r="B259" s="72"/>
      <c r="C259" s="36"/>
      <c r="D259" s="37"/>
      <c r="E259" s="48"/>
      <c r="F259" s="58"/>
      <c r="G259" s="58"/>
    </row>
    <row r="260" ht="12.75" customHeight="1">
      <c r="B260" s="72"/>
      <c r="C260" s="36"/>
      <c r="D260" s="37"/>
      <c r="E260" s="48"/>
      <c r="F260" s="58"/>
      <c r="G260" s="58"/>
    </row>
    <row r="261" ht="12.75" customHeight="1">
      <c r="B261" s="72"/>
      <c r="C261" s="36"/>
      <c r="D261" s="37"/>
      <c r="E261" s="48"/>
      <c r="F261" s="58"/>
      <c r="G261" s="58"/>
    </row>
    <row r="262" ht="12.75" customHeight="1">
      <c r="B262" s="72"/>
      <c r="C262" s="36"/>
      <c r="D262" s="37"/>
      <c r="E262" s="48"/>
      <c r="F262" s="58"/>
      <c r="G262" s="58"/>
    </row>
    <row r="263" ht="12.75" customHeight="1">
      <c r="B263" s="72"/>
      <c r="C263" s="36"/>
      <c r="D263" s="37"/>
      <c r="E263" s="48"/>
      <c r="F263" s="58"/>
      <c r="G263" s="58"/>
    </row>
    <row r="264" ht="12.75" customHeight="1">
      <c r="B264" s="72"/>
      <c r="C264" s="36"/>
      <c r="D264" s="37"/>
      <c r="E264" s="48"/>
      <c r="F264" s="58"/>
      <c r="G264" s="58"/>
    </row>
    <row r="265" ht="12.75" customHeight="1">
      <c r="B265" s="72"/>
      <c r="C265" s="36"/>
      <c r="D265" s="37"/>
      <c r="E265" s="48"/>
      <c r="F265" s="58"/>
      <c r="G265" s="58"/>
    </row>
    <row r="266" ht="12.75" customHeight="1">
      <c r="B266" s="72"/>
      <c r="C266" s="36"/>
      <c r="D266" s="37"/>
      <c r="E266" s="48"/>
      <c r="F266" s="58"/>
      <c r="G266" s="58"/>
    </row>
    <row r="267" ht="12.75" customHeight="1">
      <c r="B267" s="72"/>
      <c r="C267" s="36"/>
      <c r="D267" s="37"/>
      <c r="E267" s="48"/>
      <c r="F267" s="58"/>
      <c r="G267" s="58"/>
    </row>
    <row r="268" ht="12.75" customHeight="1">
      <c r="B268" s="72"/>
      <c r="C268" s="36"/>
      <c r="D268" s="37"/>
      <c r="E268" s="48"/>
      <c r="F268" s="58"/>
      <c r="G268" s="58"/>
    </row>
    <row r="269" ht="12.75" customHeight="1">
      <c r="B269" s="72"/>
      <c r="C269" s="36"/>
      <c r="D269" s="37"/>
      <c r="E269" s="48"/>
      <c r="F269" s="58"/>
      <c r="G269" s="58"/>
    </row>
    <row r="270" ht="12.75" customHeight="1">
      <c r="B270" s="72"/>
      <c r="C270" s="36"/>
      <c r="D270" s="37"/>
      <c r="E270" s="48"/>
      <c r="F270" s="58"/>
      <c r="G270" s="58"/>
    </row>
    <row r="271" ht="12.75" customHeight="1">
      <c r="B271" s="72"/>
      <c r="C271" s="36"/>
      <c r="D271" s="37"/>
      <c r="E271" s="48"/>
      <c r="F271" s="58"/>
      <c r="G271" s="58"/>
    </row>
    <row r="272" ht="12.75" customHeight="1">
      <c r="B272" s="72"/>
      <c r="C272" s="36"/>
      <c r="D272" s="37"/>
      <c r="E272" s="48"/>
      <c r="F272" s="58"/>
      <c r="G272" s="58"/>
    </row>
    <row r="273" ht="12.75" customHeight="1">
      <c r="B273" s="72"/>
      <c r="C273" s="36"/>
      <c r="D273" s="37"/>
      <c r="E273" s="48"/>
      <c r="F273" s="58"/>
      <c r="G273" s="58"/>
    </row>
    <row r="274" ht="12.75" customHeight="1">
      <c r="B274" s="72"/>
      <c r="C274" s="36"/>
      <c r="D274" s="37"/>
      <c r="E274" s="48"/>
      <c r="F274" s="58"/>
      <c r="G274" s="58"/>
    </row>
    <row r="275" ht="12.75" customHeight="1">
      <c r="B275" s="72"/>
      <c r="C275" s="36"/>
      <c r="D275" s="37"/>
      <c r="E275" s="48"/>
      <c r="F275" s="58"/>
      <c r="G275" s="58"/>
    </row>
    <row r="276" ht="12.75" customHeight="1">
      <c r="B276" s="72"/>
      <c r="C276" s="36"/>
      <c r="D276" s="37"/>
      <c r="E276" s="48"/>
      <c r="F276" s="58"/>
      <c r="G276" s="58"/>
    </row>
    <row r="277" ht="12.75" customHeight="1">
      <c r="B277" s="72"/>
      <c r="C277" s="36"/>
      <c r="D277" s="37"/>
      <c r="E277" s="48"/>
      <c r="F277" s="58"/>
      <c r="G277" s="58"/>
    </row>
    <row r="278" ht="12.75" customHeight="1">
      <c r="B278" s="72"/>
      <c r="C278" s="36"/>
      <c r="D278" s="37"/>
      <c r="E278" s="48"/>
      <c r="F278" s="58"/>
      <c r="G278" s="58"/>
    </row>
    <row r="279" ht="12.75" customHeight="1">
      <c r="B279" s="72"/>
      <c r="C279" s="36"/>
      <c r="D279" s="37"/>
      <c r="E279" s="48"/>
      <c r="F279" s="58"/>
      <c r="G279" s="58"/>
    </row>
    <row r="280" ht="12.75" customHeight="1">
      <c r="B280" s="72"/>
      <c r="C280" s="36"/>
      <c r="D280" s="37"/>
      <c r="E280" s="48"/>
      <c r="F280" s="58"/>
      <c r="G280" s="58"/>
    </row>
    <row r="281" ht="12.75" customHeight="1">
      <c r="B281" s="72"/>
      <c r="C281" s="36"/>
      <c r="D281" s="37"/>
      <c r="E281" s="48"/>
      <c r="F281" s="58"/>
      <c r="G281" s="58"/>
    </row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0:J10"/>
    <mergeCell ref="M10:W10"/>
    <mergeCell ref="N12:W12"/>
    <mergeCell ref="L14:L33"/>
  </mergeCells>
  <dataValidations>
    <dataValidation type="custom" allowBlank="1" showInputMessage="1" showErrorMessage="1" prompt="Tienes que escribir un divisor de 12" sqref="C5">
      <formula1>(MOD(12,C5)=0)</formula1>
    </dataValidation>
    <dataValidation type="list" allowBlank="1" showErrorMessage="1" sqref="N4">
      <formula1>$N$13:$W$13</formula1>
    </dataValidation>
    <dataValidation type="list" allowBlank="1" showErrorMessage="1" sqref="C7">
      <formula1>$E$3:$E$6</formula1>
    </dataValidation>
    <dataValidation type="list" allowBlank="1" showErrorMessage="1" sqref="Q4 N5">
      <formula1>$M$14:$M$33</formula1>
    </dataValidation>
  </dataValidations>
  <printOptions/>
  <pageMargins bottom="1.0" footer="0.0" header="0.0" left="0.75" right="0.75" top="1.0"/>
  <pageSetup paperSize="9" orientation="portrait"/>
  <drawing r:id="rId1"/>
</worksheet>
</file>