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Y:\Gruppen\zelltox\projects\Georg\gitlab\AutomatizedBioassays\"/>
    </mc:Choice>
  </mc:AlternateContent>
  <xr:revisionPtr revIDLastSave="0" documentId="13_ncr:1_{C46C6C30-82A4-4CE4-883A-E8A5DB407AA9}" xr6:coauthVersionLast="36" xr6:coauthVersionMax="36" xr10:uidLastSave="{00000000-0000-0000-0000-000000000000}"/>
  <bookViews>
    <workbookView xWindow="7020" yWindow="504" windowWidth="20436" windowHeight="13176" tabRatio="661" xr2:uid="{00000000-000D-0000-FFFF-FFFF00000000}"/>
  </bookViews>
  <sheets>
    <sheet name="sample data" sheetId="22" r:id="rId1"/>
    <sheet name="plate1_serial" sheetId="23" r:id="rId2"/>
    <sheet name="plate1_linear" sheetId="29" r:id="rId3"/>
    <sheet name="plate2_serial" sheetId="30" r:id="rId4"/>
    <sheet name="plate2_linear" sheetId="31" r:id="rId5"/>
    <sheet name="plate3_serial" sheetId="32" r:id="rId6"/>
    <sheet name="plate3_linear" sheetId="33" r:id="rId7"/>
    <sheet name="plate4_serial" sheetId="34" r:id="rId8"/>
    <sheet name="plate4_linear" sheetId="35" r:id="rId9"/>
    <sheet name="plate5_serial" sheetId="36" r:id="rId10"/>
    <sheet name="plate5_linear" sheetId="37" r:id="rId1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22" l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51" i="22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35" i="22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19" i="22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" i="22"/>
  <c r="O3" i="22" s="1"/>
  <c r="N81" i="22"/>
  <c r="N80" i="22"/>
  <c r="N79" i="22"/>
  <c r="N78" i="22"/>
  <c r="N77" i="22"/>
  <c r="N76" i="22"/>
  <c r="N75" i="22"/>
  <c r="N74" i="22"/>
  <c r="N73" i="22"/>
  <c r="N72" i="22"/>
  <c r="N71" i="22"/>
  <c r="N70" i="22"/>
  <c r="N69" i="22"/>
  <c r="N68" i="22"/>
  <c r="N67" i="22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O2" i="22"/>
  <c r="F4" i="22" l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O5" i="22" l="1"/>
  <c r="O4" i="22"/>
  <c r="O6" i="22"/>
  <c r="O7" i="22" l="1"/>
  <c r="O8" i="22" l="1"/>
  <c r="O9" i="22" l="1"/>
  <c r="O10" i="22" l="1"/>
  <c r="O11" i="22" l="1"/>
  <c r="O12" i="22" l="1"/>
  <c r="O13" i="22" l="1"/>
  <c r="O14" i="22" l="1"/>
  <c r="O15" i="22" l="1"/>
  <c r="O16" i="22" l="1"/>
  <c r="O17" i="22" l="1"/>
  <c r="O18" i="22" l="1"/>
  <c r="P18" i="22" s="1"/>
  <c r="Q18" i="22" s="1"/>
  <c r="R18" i="22" l="1"/>
  <c r="B2" i="30"/>
  <c r="B2" i="31"/>
  <c r="O19" i="22"/>
  <c r="P19" i="22" s="1"/>
  <c r="Q19" i="22" s="1"/>
  <c r="D2" i="31" l="1"/>
  <c r="C2" i="31"/>
  <c r="R19" i="22"/>
  <c r="B4" i="31"/>
  <c r="B4" i="30"/>
  <c r="O20" i="22"/>
  <c r="P20" i="22" s="1"/>
  <c r="Q20" i="22" s="1"/>
  <c r="D2" i="30"/>
  <c r="C2" i="30"/>
  <c r="R20" i="22" l="1"/>
  <c r="B6" i="31"/>
  <c r="B6" i="30"/>
  <c r="O21" i="22"/>
  <c r="P21" i="22" s="1"/>
  <c r="Q21" i="22" s="1"/>
  <c r="D4" i="30"/>
  <c r="C4" i="30"/>
  <c r="F2" i="31"/>
  <c r="E2" i="31"/>
  <c r="D4" i="31"/>
  <c r="C4" i="31"/>
  <c r="E2" i="30"/>
  <c r="F2" i="30"/>
  <c r="H2" i="31" l="1"/>
  <c r="G2" i="31"/>
  <c r="E4" i="30"/>
  <c r="F4" i="30"/>
  <c r="R21" i="22"/>
  <c r="B8" i="31"/>
  <c r="B8" i="30"/>
  <c r="H2" i="30"/>
  <c r="G2" i="30"/>
  <c r="O22" i="22"/>
  <c r="P22" i="22" s="1"/>
  <c r="Q22" i="22" s="1"/>
  <c r="D6" i="30"/>
  <c r="C6" i="30"/>
  <c r="E4" i="31"/>
  <c r="F4" i="31"/>
  <c r="C6" i="31"/>
  <c r="D6" i="31"/>
  <c r="D8" i="30" l="1"/>
  <c r="C8" i="30"/>
  <c r="D8" i="31"/>
  <c r="C8" i="31"/>
  <c r="I2" i="30"/>
  <c r="J2" i="30"/>
  <c r="F6" i="31"/>
  <c r="E6" i="31"/>
  <c r="I2" i="31"/>
  <c r="J2" i="31"/>
  <c r="H4" i="31"/>
  <c r="G4" i="31"/>
  <c r="E6" i="30"/>
  <c r="F6" i="30"/>
  <c r="H4" i="30"/>
  <c r="G4" i="30"/>
  <c r="R22" i="22"/>
  <c r="B10" i="30"/>
  <c r="B10" i="31"/>
  <c r="O23" i="22"/>
  <c r="P23" i="22" s="1"/>
  <c r="Q23" i="22" s="1"/>
  <c r="E8" i="30" l="1"/>
  <c r="F8" i="30"/>
  <c r="J4" i="30"/>
  <c r="I4" i="30"/>
  <c r="H6" i="31"/>
  <c r="G6" i="31"/>
  <c r="H6" i="30"/>
  <c r="G6" i="30"/>
  <c r="L2" i="30"/>
  <c r="K2" i="30"/>
  <c r="R23" i="22"/>
  <c r="B12" i="31"/>
  <c r="B12" i="30"/>
  <c r="O24" i="22"/>
  <c r="P24" i="22" s="1"/>
  <c r="Q24" i="22" s="1"/>
  <c r="C10" i="31"/>
  <c r="D10" i="31"/>
  <c r="J4" i="31"/>
  <c r="I4" i="31"/>
  <c r="E8" i="31"/>
  <c r="F8" i="31"/>
  <c r="D10" i="30"/>
  <c r="C10" i="30"/>
  <c r="K2" i="31"/>
  <c r="L2" i="31"/>
  <c r="R24" i="22" l="1"/>
  <c r="B14" i="31"/>
  <c r="B14" i="30"/>
  <c r="I6" i="30"/>
  <c r="J6" i="30"/>
  <c r="F10" i="31"/>
  <c r="E10" i="31"/>
  <c r="O25" i="22"/>
  <c r="P25" i="22" s="1"/>
  <c r="Q25" i="22" s="1"/>
  <c r="D12" i="30"/>
  <c r="C12" i="30"/>
  <c r="I6" i="31"/>
  <c r="J6" i="31"/>
  <c r="M2" i="31"/>
  <c r="N2" i="31"/>
  <c r="F10" i="30"/>
  <c r="E10" i="30"/>
  <c r="H8" i="31"/>
  <c r="G8" i="31"/>
  <c r="D12" i="31"/>
  <c r="C12" i="31"/>
  <c r="N2" i="30"/>
  <c r="M2" i="30"/>
  <c r="L4" i="30"/>
  <c r="K4" i="30"/>
  <c r="L4" i="31"/>
  <c r="K4" i="31"/>
  <c r="H8" i="30"/>
  <c r="G8" i="30"/>
  <c r="N4" i="30" l="1"/>
  <c r="M4" i="30"/>
  <c r="O2" i="31"/>
  <c r="P2" i="31"/>
  <c r="O26" i="22"/>
  <c r="P26" i="22" s="1"/>
  <c r="Q26" i="22" s="1"/>
  <c r="P2" i="30"/>
  <c r="O2" i="30"/>
  <c r="H10" i="31"/>
  <c r="G10" i="31"/>
  <c r="R25" i="22"/>
  <c r="B16" i="31"/>
  <c r="B16" i="30"/>
  <c r="L6" i="31"/>
  <c r="K6" i="31"/>
  <c r="L6" i="30"/>
  <c r="K6" i="30"/>
  <c r="H10" i="30"/>
  <c r="G10" i="30"/>
  <c r="J8" i="30"/>
  <c r="I8" i="30"/>
  <c r="F12" i="31"/>
  <c r="E12" i="31"/>
  <c r="C14" i="30"/>
  <c r="D14" i="30"/>
  <c r="M4" i="31"/>
  <c r="N4" i="31"/>
  <c r="I8" i="31"/>
  <c r="J8" i="31"/>
  <c r="E12" i="30"/>
  <c r="F12" i="30"/>
  <c r="D14" i="31"/>
  <c r="C14" i="31"/>
  <c r="G12" i="31" l="1"/>
  <c r="H12" i="31"/>
  <c r="F14" i="30"/>
  <c r="E14" i="30"/>
  <c r="I10" i="31"/>
  <c r="J10" i="31"/>
  <c r="P4" i="30"/>
  <c r="O4" i="30"/>
  <c r="E14" i="31"/>
  <c r="F14" i="31"/>
  <c r="N6" i="30"/>
  <c r="M6" i="30"/>
  <c r="H12" i="30"/>
  <c r="G12" i="30"/>
  <c r="Q2" i="30"/>
  <c r="R2" i="30"/>
  <c r="R26" i="22"/>
  <c r="B3" i="30"/>
  <c r="B3" i="31"/>
  <c r="M6" i="31"/>
  <c r="N6" i="31"/>
  <c r="D16" i="31"/>
  <c r="C16" i="31"/>
  <c r="R2" i="31"/>
  <c r="Q2" i="31"/>
  <c r="D16" i="30"/>
  <c r="C16" i="30"/>
  <c r="L8" i="30"/>
  <c r="K8" i="30"/>
  <c r="O4" i="31"/>
  <c r="P4" i="31"/>
  <c r="L8" i="31"/>
  <c r="K8" i="31"/>
  <c r="O27" i="22"/>
  <c r="P27" i="22" s="1"/>
  <c r="Q27" i="22" s="1"/>
  <c r="I10" i="30"/>
  <c r="J10" i="30"/>
  <c r="R4" i="31" l="1"/>
  <c r="Q4" i="31"/>
  <c r="R4" i="30"/>
  <c r="Q4" i="30"/>
  <c r="T2" i="30"/>
  <c r="S2" i="30"/>
  <c r="E16" i="31"/>
  <c r="F16" i="31"/>
  <c r="L10" i="31"/>
  <c r="K10" i="31"/>
  <c r="S2" i="31"/>
  <c r="T2" i="31"/>
  <c r="K10" i="30"/>
  <c r="L10" i="30"/>
  <c r="O6" i="31"/>
  <c r="P6" i="31"/>
  <c r="J12" i="30"/>
  <c r="I12" i="30"/>
  <c r="M8" i="31"/>
  <c r="N8" i="31"/>
  <c r="N8" i="30"/>
  <c r="M8" i="30"/>
  <c r="R27" i="22"/>
  <c r="B5" i="31"/>
  <c r="B5" i="30"/>
  <c r="C3" i="31"/>
  <c r="D3" i="31"/>
  <c r="P6" i="30"/>
  <c r="O6" i="30"/>
  <c r="G14" i="30"/>
  <c r="H14" i="30"/>
  <c r="O28" i="22"/>
  <c r="P28" i="22" s="1"/>
  <c r="Q28" i="22" s="1"/>
  <c r="F16" i="30"/>
  <c r="E16" i="30"/>
  <c r="C3" i="30"/>
  <c r="D3" i="30"/>
  <c r="G14" i="31"/>
  <c r="H14" i="31"/>
  <c r="J12" i="31"/>
  <c r="I12" i="31"/>
  <c r="E3" i="31" l="1"/>
  <c r="F3" i="31"/>
  <c r="T4" i="30"/>
  <c r="S4" i="30"/>
  <c r="H16" i="30"/>
  <c r="G16" i="30"/>
  <c r="L12" i="31"/>
  <c r="K12" i="31"/>
  <c r="H16" i="31"/>
  <c r="G16" i="31"/>
  <c r="I14" i="31"/>
  <c r="J14" i="31"/>
  <c r="I14" i="30"/>
  <c r="J14" i="30"/>
  <c r="O29" i="22"/>
  <c r="P29" i="22" s="1"/>
  <c r="Q29" i="22" s="1"/>
  <c r="N10" i="30"/>
  <c r="M10" i="30"/>
  <c r="R28" i="22"/>
  <c r="B7" i="31"/>
  <c r="B7" i="30"/>
  <c r="Q6" i="31"/>
  <c r="R6" i="31"/>
  <c r="F3" i="30"/>
  <c r="E3" i="30"/>
  <c r="P8" i="30"/>
  <c r="O8" i="30"/>
  <c r="V2" i="30"/>
  <c r="W2" i="30" s="1"/>
  <c r="U2" i="30"/>
  <c r="D5" i="31"/>
  <c r="C5" i="31"/>
  <c r="R6" i="30"/>
  <c r="Q6" i="30"/>
  <c r="O8" i="31"/>
  <c r="P8" i="31"/>
  <c r="V2" i="31"/>
  <c r="W2" i="31" s="1"/>
  <c r="U2" i="31"/>
  <c r="D5" i="30"/>
  <c r="C5" i="30"/>
  <c r="L12" i="30"/>
  <c r="K12" i="30"/>
  <c r="N10" i="31"/>
  <c r="M10" i="31"/>
  <c r="T4" i="31"/>
  <c r="S4" i="31"/>
  <c r="O30" i="22" l="1"/>
  <c r="P30" i="22" s="1"/>
  <c r="Q30" i="22" s="1"/>
  <c r="M12" i="31"/>
  <c r="N12" i="31"/>
  <c r="P10" i="30"/>
  <c r="O10" i="30"/>
  <c r="N12" i="30"/>
  <c r="M12" i="30"/>
  <c r="S6" i="30"/>
  <c r="T6" i="30"/>
  <c r="H3" i="30"/>
  <c r="G3" i="30"/>
  <c r="T6" i="31"/>
  <c r="S6" i="31"/>
  <c r="F5" i="30"/>
  <c r="E5" i="30"/>
  <c r="E5" i="31"/>
  <c r="F5" i="31"/>
  <c r="L14" i="30"/>
  <c r="K14" i="30"/>
  <c r="D7" i="30"/>
  <c r="C7" i="30"/>
  <c r="I16" i="30"/>
  <c r="J16" i="30"/>
  <c r="R29" i="22"/>
  <c r="B9" i="31"/>
  <c r="B9" i="30"/>
  <c r="U4" i="31"/>
  <c r="V4" i="31"/>
  <c r="W4" i="31" s="1"/>
  <c r="D7" i="31"/>
  <c r="C7" i="31"/>
  <c r="L14" i="31"/>
  <c r="K14" i="31"/>
  <c r="Q8" i="31"/>
  <c r="R8" i="31"/>
  <c r="U4" i="30"/>
  <c r="V4" i="30"/>
  <c r="W4" i="30" s="1"/>
  <c r="P10" i="31"/>
  <c r="O10" i="31"/>
  <c r="R8" i="30"/>
  <c r="Q8" i="30"/>
  <c r="H3" i="31"/>
  <c r="G3" i="31"/>
  <c r="J16" i="31"/>
  <c r="I16" i="31"/>
  <c r="O31" i="22" l="1"/>
  <c r="P31" i="22" s="1"/>
  <c r="Q31" i="22" s="1"/>
  <c r="S8" i="30"/>
  <c r="T8" i="30"/>
  <c r="L16" i="30"/>
  <c r="K16" i="30"/>
  <c r="G5" i="30"/>
  <c r="H5" i="30"/>
  <c r="P12" i="30"/>
  <c r="O12" i="30"/>
  <c r="M14" i="31"/>
  <c r="N14" i="31"/>
  <c r="R10" i="31"/>
  <c r="Q10" i="31"/>
  <c r="E7" i="31"/>
  <c r="F7" i="31"/>
  <c r="R10" i="30"/>
  <c r="Q10" i="30"/>
  <c r="L16" i="31"/>
  <c r="K16" i="31"/>
  <c r="P12" i="31"/>
  <c r="O12" i="31"/>
  <c r="F7" i="30"/>
  <c r="E7" i="30"/>
  <c r="V6" i="31"/>
  <c r="W6" i="31" s="1"/>
  <c r="U6" i="31"/>
  <c r="S8" i="31"/>
  <c r="T8" i="31"/>
  <c r="D9" i="30"/>
  <c r="C9" i="30"/>
  <c r="N14" i="30"/>
  <c r="M14" i="30"/>
  <c r="J3" i="30"/>
  <c r="I3" i="30"/>
  <c r="J3" i="31"/>
  <c r="I3" i="31"/>
  <c r="D9" i="31"/>
  <c r="C9" i="31"/>
  <c r="G5" i="31"/>
  <c r="H5" i="31"/>
  <c r="V6" i="30"/>
  <c r="W6" i="30" s="1"/>
  <c r="U6" i="30"/>
  <c r="R30" i="22"/>
  <c r="B11" i="30"/>
  <c r="B11" i="31"/>
  <c r="K3" i="30" l="1"/>
  <c r="L3" i="30"/>
  <c r="I5" i="31"/>
  <c r="J5" i="31"/>
  <c r="H7" i="31"/>
  <c r="G7" i="31"/>
  <c r="J5" i="30"/>
  <c r="I5" i="30"/>
  <c r="S10" i="30"/>
  <c r="T10" i="30"/>
  <c r="O14" i="30"/>
  <c r="P14" i="30"/>
  <c r="H7" i="30"/>
  <c r="G7" i="30"/>
  <c r="C11" i="31"/>
  <c r="D11" i="31"/>
  <c r="F9" i="31"/>
  <c r="E9" i="31"/>
  <c r="F9" i="30"/>
  <c r="E9" i="30"/>
  <c r="R12" i="31"/>
  <c r="Q12" i="31"/>
  <c r="S10" i="31"/>
  <c r="T10" i="31"/>
  <c r="M16" i="30"/>
  <c r="N16" i="30"/>
  <c r="C11" i="30"/>
  <c r="D11" i="30"/>
  <c r="U8" i="31"/>
  <c r="V8" i="31"/>
  <c r="W8" i="31" s="1"/>
  <c r="P14" i="31"/>
  <c r="O14" i="31"/>
  <c r="U8" i="30"/>
  <c r="V8" i="30"/>
  <c r="W8" i="30" s="1"/>
  <c r="K3" i="31"/>
  <c r="L3" i="31"/>
  <c r="M16" i="31"/>
  <c r="N16" i="31"/>
  <c r="R31" i="22"/>
  <c r="B13" i="31"/>
  <c r="B13" i="30"/>
  <c r="R12" i="30"/>
  <c r="Q12" i="30"/>
  <c r="O32" i="22"/>
  <c r="P32" i="22" s="1"/>
  <c r="Q32" i="22" s="1"/>
  <c r="D13" i="31" l="1"/>
  <c r="C13" i="31"/>
  <c r="Q14" i="31"/>
  <c r="R14" i="31"/>
  <c r="K5" i="30"/>
  <c r="L5" i="30"/>
  <c r="F11" i="31"/>
  <c r="E11" i="31"/>
  <c r="P16" i="31"/>
  <c r="O16" i="31"/>
  <c r="R32" i="22"/>
  <c r="B15" i="31"/>
  <c r="B15" i="30"/>
  <c r="S12" i="31"/>
  <c r="T12" i="31"/>
  <c r="J7" i="30"/>
  <c r="I7" i="30"/>
  <c r="J7" i="31"/>
  <c r="I7" i="31"/>
  <c r="O33" i="22"/>
  <c r="P33" i="22" s="1"/>
  <c r="Q33" i="22" s="1"/>
  <c r="M3" i="31"/>
  <c r="N3" i="31"/>
  <c r="E11" i="30"/>
  <c r="F11" i="30"/>
  <c r="R14" i="30"/>
  <c r="Q14" i="30"/>
  <c r="L5" i="31"/>
  <c r="K5" i="31"/>
  <c r="U10" i="31"/>
  <c r="V10" i="31"/>
  <c r="W10" i="31" s="1"/>
  <c r="H9" i="30"/>
  <c r="G9" i="30"/>
  <c r="T12" i="30"/>
  <c r="S12" i="30"/>
  <c r="P16" i="30"/>
  <c r="O16" i="30"/>
  <c r="V10" i="30"/>
  <c r="W10" i="30" s="1"/>
  <c r="U10" i="30"/>
  <c r="N3" i="30"/>
  <c r="M3" i="30"/>
  <c r="D13" i="30"/>
  <c r="C13" i="30"/>
  <c r="H9" i="31"/>
  <c r="G9" i="31"/>
  <c r="N5" i="30" l="1"/>
  <c r="M5" i="30"/>
  <c r="C15" i="30"/>
  <c r="D15" i="30"/>
  <c r="O3" i="30"/>
  <c r="P3" i="30"/>
  <c r="K7" i="30"/>
  <c r="L7" i="30"/>
  <c r="O3" i="31"/>
  <c r="P3" i="31"/>
  <c r="O34" i="22"/>
  <c r="P34" i="22" s="1"/>
  <c r="Q34" i="22" s="1"/>
  <c r="D15" i="31"/>
  <c r="C15" i="31"/>
  <c r="T14" i="31"/>
  <c r="S14" i="31"/>
  <c r="J9" i="30"/>
  <c r="I9" i="30"/>
  <c r="G11" i="31"/>
  <c r="H11" i="31"/>
  <c r="M5" i="31"/>
  <c r="N5" i="31"/>
  <c r="V12" i="31"/>
  <c r="W12" i="31" s="1"/>
  <c r="U12" i="31"/>
  <c r="I9" i="31"/>
  <c r="J9" i="31"/>
  <c r="E13" i="30"/>
  <c r="F13" i="30"/>
  <c r="V12" i="30"/>
  <c r="W12" i="30" s="1"/>
  <c r="U12" i="30"/>
  <c r="T14" i="30"/>
  <c r="S14" i="30"/>
  <c r="K7" i="31"/>
  <c r="L7" i="31"/>
  <c r="R33" i="22"/>
  <c r="B17" i="30"/>
  <c r="B17" i="31"/>
  <c r="R16" i="30"/>
  <c r="Q16" i="30"/>
  <c r="H11" i="30"/>
  <c r="G11" i="30"/>
  <c r="R16" i="31"/>
  <c r="Q16" i="31"/>
  <c r="F13" i="31"/>
  <c r="E13" i="31"/>
  <c r="R34" i="22" l="1"/>
  <c r="B2" i="33"/>
  <c r="B2" i="32"/>
  <c r="I11" i="30"/>
  <c r="J11" i="30"/>
  <c r="N7" i="30"/>
  <c r="M7" i="30"/>
  <c r="U14" i="30"/>
  <c r="V14" i="30"/>
  <c r="W14" i="30" s="1"/>
  <c r="V14" i="31"/>
  <c r="W14" i="31" s="1"/>
  <c r="U14" i="31"/>
  <c r="T16" i="30"/>
  <c r="S16" i="30"/>
  <c r="P5" i="31"/>
  <c r="O5" i="31"/>
  <c r="Q3" i="30"/>
  <c r="R3" i="30"/>
  <c r="D17" i="31"/>
  <c r="C17" i="31"/>
  <c r="E15" i="31"/>
  <c r="F15" i="31"/>
  <c r="F15" i="30"/>
  <c r="E15" i="30"/>
  <c r="D17" i="30"/>
  <c r="C17" i="30"/>
  <c r="O35" i="22"/>
  <c r="P35" i="22" s="1"/>
  <c r="Q35" i="22" s="1"/>
  <c r="G13" i="31"/>
  <c r="H13" i="31"/>
  <c r="I11" i="31"/>
  <c r="J11" i="31"/>
  <c r="T16" i="31"/>
  <c r="S16" i="31"/>
  <c r="M7" i="31"/>
  <c r="N7" i="31"/>
  <c r="L9" i="31"/>
  <c r="K9" i="31"/>
  <c r="Q3" i="31"/>
  <c r="R3" i="31"/>
  <c r="G13" i="30"/>
  <c r="H13" i="30"/>
  <c r="L9" i="30"/>
  <c r="K9" i="30"/>
  <c r="P5" i="30"/>
  <c r="O5" i="30"/>
  <c r="R35" i="22" l="1"/>
  <c r="B4" i="33"/>
  <c r="B4" i="32"/>
  <c r="D2" i="32"/>
  <c r="C2" i="32"/>
  <c r="D2" i="33"/>
  <c r="C2" i="33"/>
  <c r="N9" i="30"/>
  <c r="M9" i="30"/>
  <c r="O36" i="22"/>
  <c r="P36" i="22" s="1"/>
  <c r="Q36" i="22" s="1"/>
  <c r="E17" i="31"/>
  <c r="F17" i="31"/>
  <c r="P7" i="31"/>
  <c r="O7" i="31"/>
  <c r="J13" i="30"/>
  <c r="I13" i="30"/>
  <c r="S3" i="30"/>
  <c r="T3" i="30"/>
  <c r="R5" i="30"/>
  <c r="Q5" i="30"/>
  <c r="U16" i="31"/>
  <c r="V16" i="31"/>
  <c r="W16" i="31" s="1"/>
  <c r="S3" i="31"/>
  <c r="T3" i="31"/>
  <c r="K11" i="31"/>
  <c r="L11" i="31"/>
  <c r="U16" i="30"/>
  <c r="V16" i="30"/>
  <c r="W16" i="30" s="1"/>
  <c r="F17" i="30"/>
  <c r="E17" i="30"/>
  <c r="H15" i="30"/>
  <c r="G15" i="30"/>
  <c r="Q5" i="31"/>
  <c r="R5" i="31"/>
  <c r="P7" i="30"/>
  <c r="O7" i="30"/>
  <c r="M9" i="31"/>
  <c r="N9" i="31"/>
  <c r="I13" i="31"/>
  <c r="J13" i="31"/>
  <c r="G15" i="31"/>
  <c r="H15" i="31"/>
  <c r="L11" i="30"/>
  <c r="K11" i="30"/>
  <c r="E2" i="33" l="1"/>
  <c r="F2" i="33"/>
  <c r="E2" i="32"/>
  <c r="F2" i="32"/>
  <c r="C4" i="32"/>
  <c r="D4" i="32"/>
  <c r="R36" i="22"/>
  <c r="B6" i="32"/>
  <c r="B6" i="33"/>
  <c r="D4" i="33"/>
  <c r="C4" i="33"/>
  <c r="P9" i="31"/>
  <c r="O9" i="31"/>
  <c r="G17" i="30"/>
  <c r="H17" i="30"/>
  <c r="R7" i="31"/>
  <c r="Q7" i="31"/>
  <c r="H17" i="31"/>
  <c r="G17" i="31"/>
  <c r="N11" i="30"/>
  <c r="M11" i="30"/>
  <c r="R7" i="30"/>
  <c r="Q7" i="30"/>
  <c r="S5" i="30"/>
  <c r="T5" i="30"/>
  <c r="J15" i="31"/>
  <c r="I15" i="31"/>
  <c r="T5" i="31"/>
  <c r="S5" i="31"/>
  <c r="M11" i="31"/>
  <c r="N11" i="31"/>
  <c r="V3" i="30"/>
  <c r="W3" i="30" s="1"/>
  <c r="U3" i="30"/>
  <c r="O37" i="22"/>
  <c r="P37" i="22" s="1"/>
  <c r="Q37" i="22" s="1"/>
  <c r="L13" i="31"/>
  <c r="K13" i="31"/>
  <c r="U3" i="31"/>
  <c r="V3" i="31"/>
  <c r="W3" i="31" s="1"/>
  <c r="J15" i="30"/>
  <c r="I15" i="30"/>
  <c r="L13" i="30"/>
  <c r="K13" i="30"/>
  <c r="O9" i="30"/>
  <c r="P9" i="30"/>
  <c r="F4" i="32" l="1"/>
  <c r="E4" i="32"/>
  <c r="H2" i="32"/>
  <c r="G2" i="32"/>
  <c r="R37" i="22"/>
  <c r="B8" i="33"/>
  <c r="B8" i="32"/>
  <c r="F4" i="33"/>
  <c r="E4" i="33"/>
  <c r="G2" i="33"/>
  <c r="H2" i="33"/>
  <c r="D6" i="32"/>
  <c r="C6" i="32"/>
  <c r="D6" i="33"/>
  <c r="C6" i="33"/>
  <c r="V5" i="31"/>
  <c r="W5" i="31" s="1"/>
  <c r="U5" i="31"/>
  <c r="Q9" i="31"/>
  <c r="R9" i="31"/>
  <c r="N13" i="31"/>
  <c r="M13" i="31"/>
  <c r="P11" i="30"/>
  <c r="O11" i="30"/>
  <c r="N13" i="30"/>
  <c r="M13" i="30"/>
  <c r="O38" i="22"/>
  <c r="P38" i="22" s="1"/>
  <c r="Q38" i="22" s="1"/>
  <c r="K15" i="31"/>
  <c r="L15" i="31"/>
  <c r="I17" i="31"/>
  <c r="J17" i="31"/>
  <c r="V5" i="30"/>
  <c r="W5" i="30" s="1"/>
  <c r="U5" i="30"/>
  <c r="K15" i="30"/>
  <c r="L15" i="30"/>
  <c r="S7" i="31"/>
  <c r="T7" i="31"/>
  <c r="O11" i="31"/>
  <c r="P11" i="31"/>
  <c r="J17" i="30"/>
  <c r="I17" i="30"/>
  <c r="S7" i="30"/>
  <c r="T7" i="30"/>
  <c r="R9" i="30"/>
  <c r="Q9" i="30"/>
  <c r="N3" i="22"/>
  <c r="P3" i="22" s="1"/>
  <c r="Q3" i="22" s="1"/>
  <c r="N4" i="22"/>
  <c r="N5" i="22"/>
  <c r="N6" i="22"/>
  <c r="P6" i="22" s="1"/>
  <c r="Q6" i="22" s="1"/>
  <c r="N7" i="22"/>
  <c r="P7" i="22" s="1"/>
  <c r="Q7" i="22" s="1"/>
  <c r="N8" i="22"/>
  <c r="N9" i="22"/>
  <c r="P9" i="22" s="1"/>
  <c r="Q9" i="22" s="1"/>
  <c r="N10" i="22"/>
  <c r="N11" i="22"/>
  <c r="P11" i="22" s="1"/>
  <c r="Q11" i="22" s="1"/>
  <c r="N12" i="22"/>
  <c r="N13" i="22"/>
  <c r="N14" i="22"/>
  <c r="P14" i="22" s="1"/>
  <c r="Q14" i="22" s="1"/>
  <c r="N15" i="22"/>
  <c r="P15" i="22" s="1"/>
  <c r="Q15" i="22" s="1"/>
  <c r="N16" i="22"/>
  <c r="N17" i="22"/>
  <c r="P17" i="22" s="1"/>
  <c r="Q17" i="22" s="1"/>
  <c r="N2" i="22"/>
  <c r="P2" i="22" s="1"/>
  <c r="Q2" i="22" s="1"/>
  <c r="D8" i="32" l="1"/>
  <c r="C8" i="32"/>
  <c r="D8" i="33"/>
  <c r="C8" i="33"/>
  <c r="H4" i="33"/>
  <c r="G4" i="33"/>
  <c r="F6" i="33"/>
  <c r="E6" i="33"/>
  <c r="F6" i="32"/>
  <c r="E6" i="32"/>
  <c r="J2" i="33"/>
  <c r="I2" i="33"/>
  <c r="J2" i="32"/>
  <c r="I2" i="32"/>
  <c r="R38" i="22"/>
  <c r="B10" i="33"/>
  <c r="B10" i="32"/>
  <c r="H4" i="32"/>
  <c r="G4" i="32"/>
  <c r="R11" i="31"/>
  <c r="Q11" i="31"/>
  <c r="L17" i="31"/>
  <c r="K17" i="31"/>
  <c r="R11" i="30"/>
  <c r="Q11" i="30"/>
  <c r="T9" i="30"/>
  <c r="S9" i="30"/>
  <c r="O13" i="31"/>
  <c r="P13" i="31"/>
  <c r="U7" i="31"/>
  <c r="V7" i="31"/>
  <c r="W7" i="31" s="1"/>
  <c r="N15" i="31"/>
  <c r="M15" i="31"/>
  <c r="V7" i="30"/>
  <c r="W7" i="30" s="1"/>
  <c r="U7" i="30"/>
  <c r="N15" i="30"/>
  <c r="M15" i="30"/>
  <c r="S9" i="31"/>
  <c r="T9" i="31"/>
  <c r="O39" i="22"/>
  <c r="P39" i="22" s="1"/>
  <c r="Q39" i="22" s="1"/>
  <c r="L17" i="30"/>
  <c r="K17" i="30"/>
  <c r="O13" i="30"/>
  <c r="P13" i="30"/>
  <c r="B13" i="23"/>
  <c r="C13" i="23" s="1"/>
  <c r="B13" i="29"/>
  <c r="R7" i="22"/>
  <c r="B12" i="23"/>
  <c r="B12" i="29"/>
  <c r="R6" i="22"/>
  <c r="B10" i="29"/>
  <c r="B10" i="23"/>
  <c r="B11" i="29"/>
  <c r="B11" i="23"/>
  <c r="C11" i="23" s="1"/>
  <c r="R15" i="22"/>
  <c r="R14" i="22"/>
  <c r="P5" i="22"/>
  <c r="Q5" i="22" s="1"/>
  <c r="P10" i="22"/>
  <c r="Q10" i="22" s="1"/>
  <c r="P13" i="22"/>
  <c r="Q13" i="22" s="1"/>
  <c r="P12" i="22"/>
  <c r="Q12" i="22" s="1"/>
  <c r="P16" i="22"/>
  <c r="Q16" i="22" s="1"/>
  <c r="P8" i="22"/>
  <c r="Q8" i="22" s="1"/>
  <c r="P4" i="22"/>
  <c r="Q4" i="22" s="1"/>
  <c r="F8" i="32" l="1"/>
  <c r="E8" i="32"/>
  <c r="H6" i="33"/>
  <c r="G6" i="33"/>
  <c r="R39" i="22"/>
  <c r="B12" i="33"/>
  <c r="B12" i="32"/>
  <c r="D10" i="32"/>
  <c r="C10" i="32"/>
  <c r="H6" i="32"/>
  <c r="G6" i="32"/>
  <c r="I4" i="33"/>
  <c r="J4" i="33"/>
  <c r="K2" i="33"/>
  <c r="L2" i="33"/>
  <c r="F8" i="33"/>
  <c r="E8" i="33"/>
  <c r="D10" i="33"/>
  <c r="C10" i="33"/>
  <c r="K2" i="32"/>
  <c r="L2" i="32"/>
  <c r="I4" i="32"/>
  <c r="J4" i="32"/>
  <c r="N17" i="30"/>
  <c r="M17" i="30"/>
  <c r="V9" i="30"/>
  <c r="W9" i="30" s="1"/>
  <c r="U9" i="30"/>
  <c r="O40" i="22"/>
  <c r="P40" i="22" s="1"/>
  <c r="Q40" i="22" s="1"/>
  <c r="P15" i="31"/>
  <c r="O15" i="31"/>
  <c r="S11" i="30"/>
  <c r="T11" i="30"/>
  <c r="V9" i="31"/>
  <c r="W9" i="31" s="1"/>
  <c r="U9" i="31"/>
  <c r="M17" i="31"/>
  <c r="N17" i="31"/>
  <c r="Q13" i="30"/>
  <c r="R13" i="30"/>
  <c r="Q13" i="31"/>
  <c r="R13" i="31"/>
  <c r="P15" i="30"/>
  <c r="O15" i="30"/>
  <c r="S11" i="31"/>
  <c r="T11" i="31"/>
  <c r="C10" i="23"/>
  <c r="D10" i="23"/>
  <c r="R9" i="22"/>
  <c r="B16" i="29"/>
  <c r="B16" i="23"/>
  <c r="R5" i="22"/>
  <c r="B8" i="29"/>
  <c r="B8" i="23"/>
  <c r="B17" i="29"/>
  <c r="B17" i="23"/>
  <c r="C17" i="23" s="1"/>
  <c r="D11" i="23"/>
  <c r="E11" i="23" s="1"/>
  <c r="R3" i="22"/>
  <c r="B4" i="23"/>
  <c r="B4" i="29"/>
  <c r="D12" i="29"/>
  <c r="C12" i="29"/>
  <c r="B9" i="29"/>
  <c r="B9" i="23"/>
  <c r="C9" i="23" s="1"/>
  <c r="C12" i="23"/>
  <c r="D12" i="23"/>
  <c r="B7" i="29"/>
  <c r="B7" i="23"/>
  <c r="C7" i="23" s="1"/>
  <c r="B5" i="23"/>
  <c r="C5" i="23" s="1"/>
  <c r="B5" i="29"/>
  <c r="B3" i="29"/>
  <c r="B3" i="23"/>
  <c r="C3" i="23" s="1"/>
  <c r="D10" i="29"/>
  <c r="C10" i="29"/>
  <c r="R4" i="22"/>
  <c r="B6" i="23"/>
  <c r="B6" i="29"/>
  <c r="R8" i="22"/>
  <c r="B14" i="23"/>
  <c r="B14" i="29"/>
  <c r="D13" i="23"/>
  <c r="E13" i="23" s="1"/>
  <c r="B15" i="29"/>
  <c r="B15" i="23"/>
  <c r="C15" i="23" s="1"/>
  <c r="C13" i="29"/>
  <c r="D13" i="29"/>
  <c r="C11" i="29"/>
  <c r="D11" i="29"/>
  <c r="R2" i="22"/>
  <c r="B2" i="23"/>
  <c r="B2" i="29"/>
  <c r="R12" i="22"/>
  <c r="R11" i="22"/>
  <c r="R13" i="22"/>
  <c r="R10" i="22"/>
  <c r="R17" i="22"/>
  <c r="R16" i="22"/>
  <c r="D12" i="32" l="1"/>
  <c r="C12" i="32"/>
  <c r="D12" i="33"/>
  <c r="C12" i="33"/>
  <c r="H8" i="33"/>
  <c r="G8" i="33"/>
  <c r="R40" i="22"/>
  <c r="B14" i="33"/>
  <c r="B14" i="32"/>
  <c r="M2" i="33"/>
  <c r="N2" i="33"/>
  <c r="K4" i="33"/>
  <c r="L4" i="33"/>
  <c r="J6" i="33"/>
  <c r="I6" i="33"/>
  <c r="F10" i="32"/>
  <c r="E10" i="32"/>
  <c r="M2" i="32"/>
  <c r="N2" i="32"/>
  <c r="E10" i="33"/>
  <c r="F10" i="33"/>
  <c r="I6" i="32"/>
  <c r="J6" i="32"/>
  <c r="L4" i="32"/>
  <c r="K4" i="32"/>
  <c r="G8" i="32"/>
  <c r="H8" i="32"/>
  <c r="F11" i="23"/>
  <c r="F13" i="23"/>
  <c r="T13" i="30"/>
  <c r="S13" i="30"/>
  <c r="R15" i="31"/>
  <c r="Q15" i="31"/>
  <c r="O41" i="22"/>
  <c r="P41" i="22" s="1"/>
  <c r="Q41" i="22" s="1"/>
  <c r="O17" i="31"/>
  <c r="P17" i="31"/>
  <c r="R15" i="30"/>
  <c r="Q15" i="30"/>
  <c r="U11" i="31"/>
  <c r="V11" i="31"/>
  <c r="W11" i="31" s="1"/>
  <c r="T13" i="31"/>
  <c r="S13" i="31"/>
  <c r="U11" i="30"/>
  <c r="V11" i="30"/>
  <c r="W11" i="30" s="1"/>
  <c r="O17" i="30"/>
  <c r="P17" i="30"/>
  <c r="D9" i="23"/>
  <c r="F9" i="23" s="1"/>
  <c r="D17" i="23"/>
  <c r="F17" i="23" s="1"/>
  <c r="D7" i="23"/>
  <c r="F7" i="23" s="1"/>
  <c r="D3" i="23"/>
  <c r="E3" i="23" s="1"/>
  <c r="D5" i="23"/>
  <c r="F5" i="23" s="1"/>
  <c r="F13" i="29"/>
  <c r="E13" i="29"/>
  <c r="D4" i="29"/>
  <c r="C4" i="29"/>
  <c r="D8" i="29"/>
  <c r="C8" i="29"/>
  <c r="C7" i="29"/>
  <c r="D7" i="29"/>
  <c r="C4" i="23"/>
  <c r="D4" i="23"/>
  <c r="D16" i="23"/>
  <c r="C16" i="23"/>
  <c r="C8" i="23"/>
  <c r="D8" i="23"/>
  <c r="D6" i="23"/>
  <c r="C6" i="23"/>
  <c r="C15" i="29"/>
  <c r="D15" i="29"/>
  <c r="D16" i="29"/>
  <c r="C16" i="29"/>
  <c r="C5" i="29"/>
  <c r="D5" i="29"/>
  <c r="D6" i="29"/>
  <c r="C6" i="29"/>
  <c r="D15" i="23"/>
  <c r="E15" i="23" s="1"/>
  <c r="E12" i="23"/>
  <c r="F12" i="23"/>
  <c r="F10" i="29"/>
  <c r="E10" i="29"/>
  <c r="E10" i="23"/>
  <c r="F10" i="23"/>
  <c r="E12" i="29"/>
  <c r="F12" i="29"/>
  <c r="D14" i="29"/>
  <c r="C14" i="29"/>
  <c r="E11" i="29"/>
  <c r="F11" i="29"/>
  <c r="D14" i="23"/>
  <c r="C14" i="23"/>
  <c r="D3" i="29"/>
  <c r="C3" i="29"/>
  <c r="C9" i="29"/>
  <c r="D9" i="29"/>
  <c r="C17" i="29"/>
  <c r="D17" i="29"/>
  <c r="C2" i="23"/>
  <c r="D2" i="23"/>
  <c r="D2" i="29"/>
  <c r="C2" i="29"/>
  <c r="H13" i="23"/>
  <c r="G13" i="23"/>
  <c r="E9" i="23"/>
  <c r="G11" i="23"/>
  <c r="H11" i="23"/>
  <c r="F3" i="23"/>
  <c r="D14" i="33" l="1"/>
  <c r="C14" i="33"/>
  <c r="K6" i="32"/>
  <c r="L6" i="32"/>
  <c r="D14" i="32"/>
  <c r="C14" i="32"/>
  <c r="K6" i="33"/>
  <c r="L6" i="33"/>
  <c r="E12" i="32"/>
  <c r="F12" i="32"/>
  <c r="H10" i="33"/>
  <c r="G10" i="33"/>
  <c r="N4" i="33"/>
  <c r="M4" i="33"/>
  <c r="I8" i="33"/>
  <c r="J8" i="33"/>
  <c r="H10" i="32"/>
  <c r="G10" i="32"/>
  <c r="J8" i="32"/>
  <c r="I8" i="32"/>
  <c r="P2" i="32"/>
  <c r="O2" i="32"/>
  <c r="P2" i="33"/>
  <c r="O2" i="33"/>
  <c r="F12" i="33"/>
  <c r="E12" i="33"/>
  <c r="M4" i="32"/>
  <c r="N4" i="32"/>
  <c r="R41" i="22"/>
  <c r="B16" i="33"/>
  <c r="B16" i="32"/>
  <c r="E7" i="23"/>
  <c r="E17" i="23"/>
  <c r="Q17" i="31"/>
  <c r="R17" i="31"/>
  <c r="V13" i="31"/>
  <c r="W13" i="31" s="1"/>
  <c r="U13" i="31"/>
  <c r="O42" i="22"/>
  <c r="P42" i="22" s="1"/>
  <c r="Q42" i="22" s="1"/>
  <c r="S15" i="31"/>
  <c r="T15" i="31"/>
  <c r="R17" i="30"/>
  <c r="Q17" i="30"/>
  <c r="F15" i="23"/>
  <c r="H15" i="23" s="1"/>
  <c r="S15" i="30"/>
  <c r="T15" i="30"/>
  <c r="V13" i="30"/>
  <c r="W13" i="30" s="1"/>
  <c r="U13" i="30"/>
  <c r="E3" i="29"/>
  <c r="F3" i="29"/>
  <c r="G10" i="23"/>
  <c r="H10" i="23"/>
  <c r="E6" i="23"/>
  <c r="F6" i="23"/>
  <c r="E5" i="23"/>
  <c r="E14" i="23"/>
  <c r="F14" i="23"/>
  <c r="E5" i="29"/>
  <c r="F5" i="29"/>
  <c r="E8" i="23"/>
  <c r="F8" i="23"/>
  <c r="E7" i="29"/>
  <c r="F7" i="29"/>
  <c r="F6" i="29"/>
  <c r="E6" i="29"/>
  <c r="F17" i="29"/>
  <c r="E17" i="29"/>
  <c r="H11" i="29"/>
  <c r="G11" i="29"/>
  <c r="F8" i="29"/>
  <c r="E8" i="29"/>
  <c r="F9" i="29"/>
  <c r="E9" i="29"/>
  <c r="G12" i="23"/>
  <c r="H12" i="23"/>
  <c r="E16" i="29"/>
  <c r="F16" i="29"/>
  <c r="E16" i="23"/>
  <c r="F16" i="23"/>
  <c r="E4" i="29"/>
  <c r="F4" i="29"/>
  <c r="H10" i="29"/>
  <c r="G10" i="29"/>
  <c r="E14" i="29"/>
  <c r="F14" i="29"/>
  <c r="E15" i="29"/>
  <c r="F15" i="29"/>
  <c r="E4" i="23"/>
  <c r="F4" i="23"/>
  <c r="H12" i="29"/>
  <c r="G12" i="29"/>
  <c r="H13" i="29"/>
  <c r="G13" i="29"/>
  <c r="F2" i="29"/>
  <c r="E2" i="29"/>
  <c r="E2" i="23"/>
  <c r="F2" i="23"/>
  <c r="G9" i="23"/>
  <c r="H9" i="23"/>
  <c r="H7" i="23"/>
  <c r="G7" i="23"/>
  <c r="G5" i="23"/>
  <c r="H5" i="23"/>
  <c r="J13" i="23"/>
  <c r="I13" i="23"/>
  <c r="G17" i="23"/>
  <c r="H17" i="23"/>
  <c r="H3" i="23"/>
  <c r="G3" i="23"/>
  <c r="J11" i="23"/>
  <c r="I11" i="23"/>
  <c r="D16" i="32" l="1"/>
  <c r="C16" i="32"/>
  <c r="Q2" i="33"/>
  <c r="R2" i="33"/>
  <c r="L8" i="33"/>
  <c r="K8" i="33"/>
  <c r="P4" i="33"/>
  <c r="O4" i="33"/>
  <c r="F14" i="32"/>
  <c r="E14" i="32"/>
  <c r="D16" i="33"/>
  <c r="C16" i="33"/>
  <c r="P4" i="32"/>
  <c r="O4" i="32"/>
  <c r="N6" i="32"/>
  <c r="M6" i="32"/>
  <c r="K8" i="32"/>
  <c r="L8" i="32"/>
  <c r="J10" i="33"/>
  <c r="I10" i="33"/>
  <c r="B3" i="33"/>
  <c r="B3" i="32"/>
  <c r="Q2" i="32"/>
  <c r="R2" i="32"/>
  <c r="G12" i="32"/>
  <c r="H12" i="32"/>
  <c r="N6" i="33"/>
  <c r="M6" i="33"/>
  <c r="H12" i="33"/>
  <c r="G12" i="33"/>
  <c r="J10" i="32"/>
  <c r="I10" i="32"/>
  <c r="E14" i="33"/>
  <c r="F14" i="33"/>
  <c r="G15" i="23"/>
  <c r="V15" i="31"/>
  <c r="W15" i="31" s="1"/>
  <c r="U15" i="31"/>
  <c r="V15" i="30"/>
  <c r="W15" i="30" s="1"/>
  <c r="U15" i="30"/>
  <c r="O43" i="22"/>
  <c r="P43" i="22" s="1"/>
  <c r="Q43" i="22" s="1"/>
  <c r="R42" i="22"/>
  <c r="T17" i="31"/>
  <c r="S17" i="31"/>
  <c r="T17" i="30"/>
  <c r="S17" i="30"/>
  <c r="G15" i="29"/>
  <c r="H15" i="29"/>
  <c r="G16" i="23"/>
  <c r="H16" i="23"/>
  <c r="G7" i="29"/>
  <c r="H7" i="29"/>
  <c r="G8" i="29"/>
  <c r="H8" i="29"/>
  <c r="G6" i="23"/>
  <c r="H6" i="23"/>
  <c r="H8" i="23"/>
  <c r="G8" i="23"/>
  <c r="G9" i="29"/>
  <c r="H9" i="29"/>
  <c r="H14" i="29"/>
  <c r="G14" i="29"/>
  <c r="I13" i="29"/>
  <c r="J13" i="29"/>
  <c r="I11" i="29"/>
  <c r="J11" i="29"/>
  <c r="I10" i="23"/>
  <c r="J10" i="23"/>
  <c r="G16" i="29"/>
  <c r="H16" i="29"/>
  <c r="I12" i="23"/>
  <c r="J12" i="23"/>
  <c r="G5" i="29"/>
  <c r="H5" i="29"/>
  <c r="G6" i="29"/>
  <c r="H6" i="29"/>
  <c r="I12" i="29"/>
  <c r="J12" i="29"/>
  <c r="I10" i="29"/>
  <c r="J10" i="29"/>
  <c r="H17" i="29"/>
  <c r="G17" i="29"/>
  <c r="H3" i="29"/>
  <c r="G3" i="29"/>
  <c r="H4" i="23"/>
  <c r="G4" i="23"/>
  <c r="G4" i="29"/>
  <c r="H4" i="29"/>
  <c r="G14" i="23"/>
  <c r="H14" i="23"/>
  <c r="H2" i="29"/>
  <c r="G2" i="29"/>
  <c r="G2" i="23"/>
  <c r="H2" i="23"/>
  <c r="I15" i="23"/>
  <c r="J15" i="23"/>
  <c r="I3" i="23"/>
  <c r="J3" i="23"/>
  <c r="I5" i="23"/>
  <c r="J5" i="23"/>
  <c r="I17" i="23"/>
  <c r="J17" i="23"/>
  <c r="L13" i="23"/>
  <c r="K13" i="23"/>
  <c r="K11" i="23"/>
  <c r="L11" i="23"/>
  <c r="I7" i="23"/>
  <c r="J7" i="23"/>
  <c r="I9" i="23"/>
  <c r="J9" i="23"/>
  <c r="R4" i="33" l="1"/>
  <c r="Q4" i="33"/>
  <c r="T2" i="32"/>
  <c r="S2" i="32"/>
  <c r="L10" i="32"/>
  <c r="K10" i="32"/>
  <c r="R4" i="32"/>
  <c r="Q4" i="32"/>
  <c r="N8" i="33"/>
  <c r="M8" i="33"/>
  <c r="P6" i="32"/>
  <c r="O6" i="32"/>
  <c r="I12" i="33"/>
  <c r="J12" i="33"/>
  <c r="S2" i="33"/>
  <c r="T2" i="33"/>
  <c r="C3" i="33"/>
  <c r="D3" i="33"/>
  <c r="P6" i="33"/>
  <c r="O6" i="33"/>
  <c r="K10" i="33"/>
  <c r="L10" i="33"/>
  <c r="E16" i="33"/>
  <c r="F16" i="33"/>
  <c r="B5" i="32"/>
  <c r="B5" i="33"/>
  <c r="H14" i="33"/>
  <c r="G14" i="33"/>
  <c r="I12" i="32"/>
  <c r="J12" i="32"/>
  <c r="M8" i="32"/>
  <c r="N8" i="32"/>
  <c r="D3" i="32"/>
  <c r="C3" i="32"/>
  <c r="H14" i="32"/>
  <c r="G14" i="32"/>
  <c r="E16" i="32"/>
  <c r="F16" i="32"/>
  <c r="V17" i="31"/>
  <c r="W17" i="31" s="1"/>
  <c r="U17" i="31"/>
  <c r="O44" i="22"/>
  <c r="P44" i="22" s="1"/>
  <c r="Q44" i="22" s="1"/>
  <c r="R43" i="22"/>
  <c r="V17" i="30"/>
  <c r="W17" i="30" s="1"/>
  <c r="U17" i="30"/>
  <c r="L12" i="29"/>
  <c r="K12" i="29"/>
  <c r="I9" i="29"/>
  <c r="J9" i="29"/>
  <c r="I7" i="29"/>
  <c r="J7" i="29"/>
  <c r="I14" i="29"/>
  <c r="J14" i="29"/>
  <c r="I6" i="29"/>
  <c r="J6" i="29"/>
  <c r="I5" i="29"/>
  <c r="J5" i="29"/>
  <c r="I16" i="23"/>
  <c r="J16" i="23"/>
  <c r="I3" i="29"/>
  <c r="J3" i="29"/>
  <c r="J14" i="23"/>
  <c r="I14" i="23"/>
  <c r="I17" i="29"/>
  <c r="J17" i="29"/>
  <c r="I8" i="23"/>
  <c r="J8" i="23"/>
  <c r="J16" i="29"/>
  <c r="I16" i="29"/>
  <c r="I4" i="23"/>
  <c r="J4" i="23"/>
  <c r="I4" i="29"/>
  <c r="J4" i="29"/>
  <c r="K10" i="29"/>
  <c r="L10" i="29"/>
  <c r="L12" i="23"/>
  <c r="K12" i="23"/>
  <c r="K13" i="29"/>
  <c r="L13" i="29"/>
  <c r="I6" i="23"/>
  <c r="J6" i="23"/>
  <c r="J15" i="29"/>
  <c r="I15" i="29"/>
  <c r="I8" i="29"/>
  <c r="J8" i="29"/>
  <c r="L10" i="23"/>
  <c r="K10" i="23"/>
  <c r="L11" i="29"/>
  <c r="K11" i="29"/>
  <c r="J2" i="29"/>
  <c r="I2" i="29"/>
  <c r="I2" i="23"/>
  <c r="J2" i="23"/>
  <c r="M11" i="23"/>
  <c r="N11" i="23"/>
  <c r="L17" i="23"/>
  <c r="K17" i="23"/>
  <c r="L5" i="23"/>
  <c r="K5" i="23"/>
  <c r="L3" i="23"/>
  <c r="K3" i="23"/>
  <c r="L15" i="23"/>
  <c r="K15" i="23"/>
  <c r="K9" i="23"/>
  <c r="L9" i="23"/>
  <c r="L7" i="23"/>
  <c r="K7" i="23"/>
  <c r="M13" i="23"/>
  <c r="N13" i="23"/>
  <c r="P8" i="32" l="1"/>
  <c r="O8" i="32"/>
  <c r="T4" i="32"/>
  <c r="S4" i="32"/>
  <c r="N10" i="33"/>
  <c r="M10" i="33"/>
  <c r="L12" i="33"/>
  <c r="K12" i="33"/>
  <c r="N10" i="32"/>
  <c r="M10" i="32"/>
  <c r="V2" i="33"/>
  <c r="W2" i="33" s="1"/>
  <c r="U2" i="33"/>
  <c r="H16" i="32"/>
  <c r="G16" i="32"/>
  <c r="H16" i="33"/>
  <c r="G16" i="33"/>
  <c r="I14" i="32"/>
  <c r="J14" i="32"/>
  <c r="J14" i="33"/>
  <c r="I14" i="33"/>
  <c r="Q6" i="33"/>
  <c r="R6" i="33"/>
  <c r="R6" i="32"/>
  <c r="Q6" i="32"/>
  <c r="V2" i="32"/>
  <c r="W2" i="32" s="1"/>
  <c r="U2" i="32"/>
  <c r="K12" i="32"/>
  <c r="L12" i="32"/>
  <c r="C5" i="33"/>
  <c r="D5" i="33"/>
  <c r="F3" i="33"/>
  <c r="E3" i="33"/>
  <c r="R44" i="22"/>
  <c r="B7" i="33"/>
  <c r="B7" i="32"/>
  <c r="F3" i="32"/>
  <c r="E3" i="32"/>
  <c r="D5" i="32"/>
  <c r="C5" i="32"/>
  <c r="P8" i="33"/>
  <c r="O8" i="33"/>
  <c r="S4" i="33"/>
  <c r="T4" i="33"/>
  <c r="O45" i="22"/>
  <c r="P45" i="22" s="1"/>
  <c r="Q45" i="22" s="1"/>
  <c r="L8" i="23"/>
  <c r="K8" i="23"/>
  <c r="L16" i="23"/>
  <c r="K16" i="23"/>
  <c r="K7" i="29"/>
  <c r="L7" i="29"/>
  <c r="L14" i="29"/>
  <c r="K14" i="29"/>
  <c r="K8" i="29"/>
  <c r="L8" i="29"/>
  <c r="L16" i="29"/>
  <c r="K16" i="29"/>
  <c r="L4" i="29"/>
  <c r="K4" i="29"/>
  <c r="K9" i="29"/>
  <c r="L9" i="29"/>
  <c r="L15" i="29"/>
  <c r="K15" i="29"/>
  <c r="L6" i="23"/>
  <c r="K6" i="23"/>
  <c r="L17" i="29"/>
  <c r="K17" i="29"/>
  <c r="M11" i="29"/>
  <c r="N11" i="29"/>
  <c r="L3" i="29"/>
  <c r="K3" i="29"/>
  <c r="N12" i="23"/>
  <c r="M12" i="23"/>
  <c r="M13" i="29"/>
  <c r="N13" i="29"/>
  <c r="K4" i="23"/>
  <c r="L4" i="23"/>
  <c r="L6" i="29"/>
  <c r="K6" i="29"/>
  <c r="N10" i="29"/>
  <c r="M10" i="29"/>
  <c r="K5" i="29"/>
  <c r="L5" i="29"/>
  <c r="M10" i="23"/>
  <c r="N10" i="23"/>
  <c r="L14" i="23"/>
  <c r="K14" i="23"/>
  <c r="M12" i="29"/>
  <c r="N12" i="29"/>
  <c r="K2" i="29"/>
  <c r="L2" i="29"/>
  <c r="K2" i="23"/>
  <c r="L2" i="23"/>
  <c r="O13" i="23"/>
  <c r="P13" i="23"/>
  <c r="N7" i="23"/>
  <c r="M7" i="23"/>
  <c r="N15" i="23"/>
  <c r="M15" i="23"/>
  <c r="N3" i="23"/>
  <c r="M3" i="23"/>
  <c r="N5" i="23"/>
  <c r="M5" i="23"/>
  <c r="N9" i="23"/>
  <c r="M9" i="23"/>
  <c r="N17" i="23"/>
  <c r="M17" i="23"/>
  <c r="O11" i="23"/>
  <c r="P11" i="23"/>
  <c r="Q8" i="33" l="1"/>
  <c r="R8" i="33"/>
  <c r="H3" i="33"/>
  <c r="G3" i="33"/>
  <c r="S6" i="32"/>
  <c r="T6" i="32"/>
  <c r="I16" i="33"/>
  <c r="J16" i="33"/>
  <c r="M12" i="33"/>
  <c r="N12" i="33"/>
  <c r="F5" i="32"/>
  <c r="E5" i="32"/>
  <c r="E5" i="33"/>
  <c r="F5" i="33"/>
  <c r="T6" i="33"/>
  <c r="S6" i="33"/>
  <c r="Q8" i="32"/>
  <c r="R8" i="32"/>
  <c r="R45" i="22"/>
  <c r="B9" i="33"/>
  <c r="B9" i="32"/>
  <c r="H3" i="32"/>
  <c r="G3" i="32"/>
  <c r="M12" i="32"/>
  <c r="N12" i="32"/>
  <c r="P10" i="33"/>
  <c r="O10" i="33"/>
  <c r="U4" i="33"/>
  <c r="V4" i="33"/>
  <c r="W4" i="33" s="1"/>
  <c r="D7" i="32"/>
  <c r="C7" i="32"/>
  <c r="L14" i="33"/>
  <c r="K14" i="33"/>
  <c r="V4" i="32"/>
  <c r="W4" i="32" s="1"/>
  <c r="U4" i="32"/>
  <c r="O10" i="32"/>
  <c r="P10" i="32"/>
  <c r="J16" i="32"/>
  <c r="I16" i="32"/>
  <c r="D7" i="33"/>
  <c r="C7" i="33"/>
  <c r="K14" i="32"/>
  <c r="L14" i="32"/>
  <c r="O46" i="22"/>
  <c r="P46" i="22" s="1"/>
  <c r="Q46" i="22" s="1"/>
  <c r="P11" i="29"/>
  <c r="O11" i="29"/>
  <c r="M5" i="29"/>
  <c r="N5" i="29"/>
  <c r="M7" i="29"/>
  <c r="N7" i="29"/>
  <c r="N4" i="23"/>
  <c r="M4" i="23"/>
  <c r="M4" i="29"/>
  <c r="N4" i="29"/>
  <c r="N14" i="29"/>
  <c r="M14" i="29"/>
  <c r="O12" i="29"/>
  <c r="P12" i="29"/>
  <c r="P10" i="23"/>
  <c r="O10" i="23"/>
  <c r="O13" i="29"/>
  <c r="P13" i="29"/>
  <c r="M17" i="29"/>
  <c r="N17" i="29"/>
  <c r="P10" i="29"/>
  <c r="O10" i="29"/>
  <c r="O12" i="23"/>
  <c r="P12" i="23"/>
  <c r="M6" i="23"/>
  <c r="N6" i="23"/>
  <c r="M16" i="29"/>
  <c r="N16" i="29"/>
  <c r="M16" i="23"/>
  <c r="N16" i="23"/>
  <c r="N8" i="29"/>
  <c r="M8" i="29"/>
  <c r="N9" i="29"/>
  <c r="M9" i="29"/>
  <c r="M14" i="23"/>
  <c r="N14" i="23"/>
  <c r="N6" i="29"/>
  <c r="M6" i="29"/>
  <c r="N3" i="29"/>
  <c r="M3" i="29"/>
  <c r="M15" i="29"/>
  <c r="N15" i="29"/>
  <c r="M8" i="23"/>
  <c r="N8" i="23"/>
  <c r="M2" i="23"/>
  <c r="N2" i="23"/>
  <c r="M2" i="29"/>
  <c r="N2" i="29"/>
  <c r="R11" i="23"/>
  <c r="Q11" i="23"/>
  <c r="O15" i="23"/>
  <c r="P15" i="23"/>
  <c r="P3" i="23"/>
  <c r="O3" i="23"/>
  <c r="O7" i="23"/>
  <c r="P7" i="23"/>
  <c r="R13" i="23"/>
  <c r="Q13" i="23"/>
  <c r="P17" i="23"/>
  <c r="O17" i="23"/>
  <c r="O9" i="23"/>
  <c r="P9" i="23"/>
  <c r="P5" i="23"/>
  <c r="O5" i="23"/>
  <c r="L16" i="33" l="1"/>
  <c r="K16" i="33"/>
  <c r="U6" i="33"/>
  <c r="V6" i="33"/>
  <c r="W6" i="33" s="1"/>
  <c r="N14" i="33"/>
  <c r="M14" i="33"/>
  <c r="L16" i="32"/>
  <c r="K16" i="32"/>
  <c r="F7" i="32"/>
  <c r="E7" i="32"/>
  <c r="J3" i="32"/>
  <c r="I3" i="32"/>
  <c r="H5" i="33"/>
  <c r="G5" i="33"/>
  <c r="V6" i="32"/>
  <c r="W6" i="32" s="1"/>
  <c r="U6" i="32"/>
  <c r="D9" i="32"/>
  <c r="C9" i="32"/>
  <c r="D9" i="33"/>
  <c r="C9" i="33"/>
  <c r="Q10" i="32"/>
  <c r="R10" i="32"/>
  <c r="N14" i="32"/>
  <c r="M14" i="32"/>
  <c r="G5" i="32"/>
  <c r="H5" i="32"/>
  <c r="J3" i="33"/>
  <c r="I3" i="33"/>
  <c r="F7" i="33"/>
  <c r="E7" i="33"/>
  <c r="R46" i="22"/>
  <c r="B11" i="33"/>
  <c r="B11" i="32"/>
  <c r="Q10" i="33"/>
  <c r="R10" i="33"/>
  <c r="S8" i="32"/>
  <c r="T8" i="32"/>
  <c r="P12" i="33"/>
  <c r="O12" i="33"/>
  <c r="T8" i="33"/>
  <c r="S8" i="33"/>
  <c r="P12" i="32"/>
  <c r="O12" i="32"/>
  <c r="O47" i="22"/>
  <c r="P47" i="22" s="1"/>
  <c r="Q47" i="22" s="1"/>
  <c r="O16" i="23"/>
  <c r="P16" i="23"/>
  <c r="Q12" i="29"/>
  <c r="R12" i="29"/>
  <c r="P7" i="29"/>
  <c r="O7" i="29"/>
  <c r="P4" i="23"/>
  <c r="O4" i="23"/>
  <c r="O6" i="29"/>
  <c r="P6" i="29"/>
  <c r="R10" i="29"/>
  <c r="Q10" i="29"/>
  <c r="Q12" i="23"/>
  <c r="R12" i="23"/>
  <c r="P17" i="29"/>
  <c r="O17" i="29"/>
  <c r="P5" i="29"/>
  <c r="O5" i="29"/>
  <c r="P3" i="29"/>
  <c r="O3" i="29"/>
  <c r="P14" i="23"/>
  <c r="O14" i="23"/>
  <c r="P14" i="29"/>
  <c r="O14" i="29"/>
  <c r="R10" i="23"/>
  <c r="Q10" i="23"/>
  <c r="O6" i="23"/>
  <c r="P6" i="23"/>
  <c r="Q13" i="29"/>
  <c r="R13" i="29"/>
  <c r="O4" i="29"/>
  <c r="P4" i="29"/>
  <c r="P8" i="29"/>
  <c r="O8" i="29"/>
  <c r="P8" i="23"/>
  <c r="O8" i="23"/>
  <c r="P16" i="29"/>
  <c r="O16" i="29"/>
  <c r="P15" i="29"/>
  <c r="O15" i="29"/>
  <c r="P9" i="29"/>
  <c r="O9" i="29"/>
  <c r="R11" i="29"/>
  <c r="Q11" i="29"/>
  <c r="P2" i="29"/>
  <c r="O2" i="29"/>
  <c r="O2" i="23"/>
  <c r="P2" i="23"/>
  <c r="Q5" i="23"/>
  <c r="R5" i="23"/>
  <c r="Q3" i="23"/>
  <c r="R3" i="23"/>
  <c r="Q9" i="23"/>
  <c r="R9" i="23"/>
  <c r="Q17" i="23"/>
  <c r="R17" i="23"/>
  <c r="Q7" i="23"/>
  <c r="R7" i="23"/>
  <c r="Q15" i="23"/>
  <c r="R15" i="23"/>
  <c r="T13" i="23"/>
  <c r="S13" i="23"/>
  <c r="S11" i="23"/>
  <c r="T11" i="23"/>
  <c r="U8" i="33" l="1"/>
  <c r="V8" i="33"/>
  <c r="W8" i="33" s="1"/>
  <c r="P14" i="32"/>
  <c r="O14" i="32"/>
  <c r="N16" i="32"/>
  <c r="M16" i="32"/>
  <c r="T10" i="32"/>
  <c r="S10" i="32"/>
  <c r="J5" i="33"/>
  <c r="I5" i="33"/>
  <c r="P14" i="33"/>
  <c r="O14" i="33"/>
  <c r="D11" i="33"/>
  <c r="C11" i="33"/>
  <c r="U8" i="32"/>
  <c r="V8" i="32"/>
  <c r="W8" i="32" s="1"/>
  <c r="R12" i="33"/>
  <c r="Q12" i="33"/>
  <c r="G7" i="33"/>
  <c r="H7" i="33"/>
  <c r="T10" i="33"/>
  <c r="S10" i="33"/>
  <c r="L3" i="33"/>
  <c r="K3" i="33"/>
  <c r="F9" i="33"/>
  <c r="E9" i="33"/>
  <c r="K3" i="32"/>
  <c r="L3" i="32"/>
  <c r="R47" i="22"/>
  <c r="B13" i="33"/>
  <c r="B13" i="32"/>
  <c r="R12" i="32"/>
  <c r="Q12" i="32"/>
  <c r="J5" i="32"/>
  <c r="I5" i="32"/>
  <c r="D11" i="32"/>
  <c r="C11" i="32"/>
  <c r="F9" i="32"/>
  <c r="E9" i="32"/>
  <c r="G7" i="32"/>
  <c r="H7" i="32"/>
  <c r="N16" i="33"/>
  <c r="M16" i="33"/>
  <c r="O48" i="22"/>
  <c r="P48" i="22" s="1"/>
  <c r="Q48" i="22" s="1"/>
  <c r="Q15" i="29"/>
  <c r="R15" i="29"/>
  <c r="Q16" i="29"/>
  <c r="R16" i="29"/>
  <c r="Q7" i="29"/>
  <c r="R7" i="29"/>
  <c r="T12" i="23"/>
  <c r="S12" i="23"/>
  <c r="T12" i="29"/>
  <c r="S12" i="29"/>
  <c r="Q14" i="29"/>
  <c r="R14" i="29"/>
  <c r="S13" i="29"/>
  <c r="T13" i="29"/>
  <c r="Q8" i="23"/>
  <c r="R8" i="23"/>
  <c r="R3" i="29"/>
  <c r="Q3" i="29"/>
  <c r="T10" i="29"/>
  <c r="S10" i="29"/>
  <c r="Q4" i="23"/>
  <c r="R4" i="23"/>
  <c r="Q6" i="23"/>
  <c r="R6" i="23"/>
  <c r="Q6" i="29"/>
  <c r="R6" i="29"/>
  <c r="Q16" i="23"/>
  <c r="R16" i="23"/>
  <c r="Q4" i="29"/>
  <c r="R4" i="29"/>
  <c r="R17" i="29"/>
  <c r="Q17" i="29"/>
  <c r="R14" i="23"/>
  <c r="Q14" i="23"/>
  <c r="T11" i="29"/>
  <c r="S11" i="29"/>
  <c r="R9" i="29"/>
  <c r="Q9" i="29"/>
  <c r="R8" i="29"/>
  <c r="Q8" i="29"/>
  <c r="T10" i="23"/>
  <c r="S10" i="23"/>
  <c r="Q5" i="29"/>
  <c r="R5" i="29"/>
  <c r="Q2" i="23"/>
  <c r="R2" i="23"/>
  <c r="R2" i="29"/>
  <c r="Q2" i="29"/>
  <c r="T17" i="23"/>
  <c r="S17" i="23"/>
  <c r="T9" i="23"/>
  <c r="S9" i="23"/>
  <c r="S15" i="23"/>
  <c r="T15" i="23"/>
  <c r="U13" i="23"/>
  <c r="V13" i="23"/>
  <c r="W13" i="23" s="1"/>
  <c r="S7" i="23"/>
  <c r="T7" i="23"/>
  <c r="T5" i="23"/>
  <c r="S5" i="23"/>
  <c r="U11" i="23"/>
  <c r="V11" i="23"/>
  <c r="W11" i="23" s="1"/>
  <c r="S3" i="23"/>
  <c r="T3" i="23"/>
  <c r="V10" i="32" l="1"/>
  <c r="W10" i="32" s="1"/>
  <c r="U10" i="32"/>
  <c r="C13" i="33"/>
  <c r="D13" i="33"/>
  <c r="F11" i="33"/>
  <c r="E11" i="33"/>
  <c r="O16" i="32"/>
  <c r="P16" i="32"/>
  <c r="R48" i="22"/>
  <c r="B15" i="33"/>
  <c r="B15" i="32"/>
  <c r="M3" i="32"/>
  <c r="N3" i="32"/>
  <c r="J7" i="33"/>
  <c r="I7" i="33"/>
  <c r="D13" i="32"/>
  <c r="C13" i="32"/>
  <c r="F11" i="32"/>
  <c r="E11" i="32"/>
  <c r="Q14" i="33"/>
  <c r="R14" i="33"/>
  <c r="R14" i="32"/>
  <c r="Q14" i="32"/>
  <c r="T12" i="32"/>
  <c r="S12" i="32"/>
  <c r="M3" i="33"/>
  <c r="N3" i="33"/>
  <c r="P16" i="33"/>
  <c r="O16" i="33"/>
  <c r="L5" i="32"/>
  <c r="K5" i="32"/>
  <c r="G9" i="32"/>
  <c r="H9" i="32"/>
  <c r="U10" i="33"/>
  <c r="V10" i="33"/>
  <c r="W10" i="33" s="1"/>
  <c r="I7" i="32"/>
  <c r="J7" i="32"/>
  <c r="H9" i="33"/>
  <c r="G9" i="33"/>
  <c r="S12" i="33"/>
  <c r="T12" i="33"/>
  <c r="K5" i="33"/>
  <c r="L5" i="33"/>
  <c r="O49" i="22"/>
  <c r="P49" i="22" s="1"/>
  <c r="Q49" i="22" s="1"/>
  <c r="S17" i="29"/>
  <c r="T17" i="29"/>
  <c r="S4" i="23"/>
  <c r="T4" i="23"/>
  <c r="U13" i="29"/>
  <c r="V13" i="29"/>
  <c r="W13" i="29" s="1"/>
  <c r="S7" i="29"/>
  <c r="T7" i="29"/>
  <c r="T4" i="29"/>
  <c r="S4" i="29"/>
  <c r="S14" i="29"/>
  <c r="T14" i="29"/>
  <c r="T16" i="29"/>
  <c r="S16" i="29"/>
  <c r="U12" i="23"/>
  <c r="V12" i="23"/>
  <c r="W12" i="23" s="1"/>
  <c r="T9" i="29"/>
  <c r="S9" i="29"/>
  <c r="U11" i="29"/>
  <c r="V11" i="29"/>
  <c r="W11" i="29" s="1"/>
  <c r="U10" i="29"/>
  <c r="V10" i="29"/>
  <c r="W10" i="29" s="1"/>
  <c r="T6" i="23"/>
  <c r="S6" i="23"/>
  <c r="S8" i="29"/>
  <c r="T8" i="29"/>
  <c r="S5" i="29"/>
  <c r="T5" i="29"/>
  <c r="S6" i="29"/>
  <c r="T6" i="29"/>
  <c r="S15" i="29"/>
  <c r="T15" i="29"/>
  <c r="T8" i="23"/>
  <c r="S8" i="23"/>
  <c r="T16" i="23"/>
  <c r="S16" i="23"/>
  <c r="U10" i="23"/>
  <c r="V10" i="23"/>
  <c r="W10" i="23" s="1"/>
  <c r="S14" i="23"/>
  <c r="T14" i="23"/>
  <c r="T3" i="29"/>
  <c r="S3" i="29"/>
  <c r="U12" i="29"/>
  <c r="V12" i="29"/>
  <c r="W12" i="29" s="1"/>
  <c r="S2" i="23"/>
  <c r="T2" i="23"/>
  <c r="T2" i="29"/>
  <c r="S2" i="29"/>
  <c r="U9" i="23"/>
  <c r="V9" i="23"/>
  <c r="W9" i="23" s="1"/>
  <c r="U3" i="23"/>
  <c r="V3" i="23"/>
  <c r="W3" i="23" s="1"/>
  <c r="U15" i="23"/>
  <c r="V15" i="23"/>
  <c r="W15" i="23" s="1"/>
  <c r="U5" i="23"/>
  <c r="V5" i="23"/>
  <c r="W5" i="23" s="1"/>
  <c r="U7" i="23"/>
  <c r="V7" i="23"/>
  <c r="W7" i="23" s="1"/>
  <c r="U17" i="23"/>
  <c r="V17" i="23"/>
  <c r="W17" i="23" s="1"/>
  <c r="J9" i="32" l="1"/>
  <c r="I9" i="32"/>
  <c r="U12" i="32"/>
  <c r="V12" i="32"/>
  <c r="W12" i="32" s="1"/>
  <c r="Q16" i="32"/>
  <c r="R16" i="32"/>
  <c r="J9" i="33"/>
  <c r="I9" i="33"/>
  <c r="T14" i="32"/>
  <c r="S14" i="32"/>
  <c r="K7" i="33"/>
  <c r="L7" i="33"/>
  <c r="V12" i="33"/>
  <c r="W12" i="33" s="1"/>
  <c r="U12" i="33"/>
  <c r="E13" i="32"/>
  <c r="F13" i="32"/>
  <c r="N5" i="32"/>
  <c r="M5" i="32"/>
  <c r="K7" i="32"/>
  <c r="L7" i="32"/>
  <c r="T14" i="33"/>
  <c r="S14" i="33"/>
  <c r="P3" i="32"/>
  <c r="O3" i="32"/>
  <c r="G11" i="33"/>
  <c r="H11" i="33"/>
  <c r="R49" i="22"/>
  <c r="B17" i="33"/>
  <c r="B17" i="32"/>
  <c r="Q16" i="33"/>
  <c r="R16" i="33"/>
  <c r="M5" i="33"/>
  <c r="N5" i="33"/>
  <c r="O3" i="33"/>
  <c r="P3" i="33"/>
  <c r="C15" i="32"/>
  <c r="D15" i="32"/>
  <c r="F13" i="33"/>
  <c r="E13" i="33"/>
  <c r="G11" i="32"/>
  <c r="H11" i="32"/>
  <c r="C15" i="33"/>
  <c r="D15" i="33"/>
  <c r="O50" i="22"/>
  <c r="P50" i="22" s="1"/>
  <c r="Q50" i="22" s="1"/>
  <c r="V14" i="23"/>
  <c r="W14" i="23" s="1"/>
  <c r="U14" i="23"/>
  <c r="U14" i="29"/>
  <c r="V14" i="29"/>
  <c r="W14" i="29" s="1"/>
  <c r="U6" i="23"/>
  <c r="V6" i="23"/>
  <c r="W6" i="23" s="1"/>
  <c r="U16" i="23"/>
  <c r="V16" i="23"/>
  <c r="W16" i="23" s="1"/>
  <c r="U15" i="29"/>
  <c r="V15" i="29"/>
  <c r="W15" i="29" s="1"/>
  <c r="V6" i="29"/>
  <c r="W6" i="29" s="1"/>
  <c r="U6" i="29"/>
  <c r="U16" i="29"/>
  <c r="V16" i="29"/>
  <c r="W16" i="29" s="1"/>
  <c r="V8" i="29"/>
  <c r="W8" i="29" s="1"/>
  <c r="U8" i="29"/>
  <c r="U17" i="29"/>
  <c r="V17" i="29"/>
  <c r="W17" i="29" s="1"/>
  <c r="U7" i="29"/>
  <c r="V7" i="29"/>
  <c r="W7" i="29" s="1"/>
  <c r="V5" i="29"/>
  <c r="W5" i="29" s="1"/>
  <c r="U5" i="29"/>
  <c r="U4" i="23"/>
  <c r="V4" i="23"/>
  <c r="W4" i="23" s="1"/>
  <c r="V3" i="29"/>
  <c r="W3" i="29" s="1"/>
  <c r="U3" i="29"/>
  <c r="U8" i="23"/>
  <c r="V8" i="23"/>
  <c r="W8" i="23" s="1"/>
  <c r="U9" i="29"/>
  <c r="V9" i="29"/>
  <c r="W9" i="29" s="1"/>
  <c r="U4" i="29"/>
  <c r="V4" i="29"/>
  <c r="W4" i="29" s="1"/>
  <c r="V2" i="29"/>
  <c r="W2" i="29" s="1"/>
  <c r="U2" i="29"/>
  <c r="V2" i="23"/>
  <c r="W2" i="23" s="1"/>
  <c r="U2" i="23"/>
  <c r="R50" i="22" l="1"/>
  <c r="B2" i="35"/>
  <c r="B2" i="34"/>
  <c r="S16" i="33"/>
  <c r="T16" i="33"/>
  <c r="Q3" i="32"/>
  <c r="R3" i="32"/>
  <c r="K9" i="33"/>
  <c r="L9" i="33"/>
  <c r="T16" i="32"/>
  <c r="S16" i="32"/>
  <c r="C17" i="33"/>
  <c r="D17" i="33"/>
  <c r="N7" i="32"/>
  <c r="M7" i="32"/>
  <c r="N7" i="33"/>
  <c r="M7" i="33"/>
  <c r="G13" i="32"/>
  <c r="H13" i="32"/>
  <c r="H13" i="33"/>
  <c r="G13" i="33"/>
  <c r="F15" i="32"/>
  <c r="E15" i="32"/>
  <c r="F15" i="33"/>
  <c r="E15" i="33"/>
  <c r="R3" i="33"/>
  <c r="Q3" i="33"/>
  <c r="C17" i="32"/>
  <c r="D17" i="32"/>
  <c r="V14" i="33"/>
  <c r="W14" i="33" s="1"/>
  <c r="U14" i="33"/>
  <c r="I11" i="33"/>
  <c r="J11" i="33"/>
  <c r="J11" i="32"/>
  <c r="I11" i="32"/>
  <c r="P5" i="33"/>
  <c r="O5" i="33"/>
  <c r="O5" i="32"/>
  <c r="P5" i="32"/>
  <c r="V14" i="32"/>
  <c r="W14" i="32" s="1"/>
  <c r="U14" i="32"/>
  <c r="K9" i="32"/>
  <c r="L9" i="32"/>
  <c r="O51" i="22"/>
  <c r="P51" i="22" s="1"/>
  <c r="Q51" i="22" s="1"/>
  <c r="C2" i="34" l="1"/>
  <c r="D2" i="34"/>
  <c r="R51" i="22"/>
  <c r="B4" i="35"/>
  <c r="B4" i="34"/>
  <c r="C2" i="35"/>
  <c r="D2" i="35"/>
  <c r="Q5" i="33"/>
  <c r="R5" i="33"/>
  <c r="T3" i="33"/>
  <c r="S3" i="33"/>
  <c r="U16" i="32"/>
  <c r="V16" i="32"/>
  <c r="W16" i="32" s="1"/>
  <c r="L11" i="33"/>
  <c r="K11" i="33"/>
  <c r="N9" i="33"/>
  <c r="M9" i="33"/>
  <c r="M9" i="32"/>
  <c r="N9" i="32"/>
  <c r="T3" i="32"/>
  <c r="S3" i="32"/>
  <c r="J13" i="32"/>
  <c r="I13" i="32"/>
  <c r="K11" i="32"/>
  <c r="L11" i="32"/>
  <c r="G15" i="33"/>
  <c r="H15" i="33"/>
  <c r="G15" i="32"/>
  <c r="H15" i="32"/>
  <c r="P7" i="32"/>
  <c r="O7" i="32"/>
  <c r="J13" i="33"/>
  <c r="I13" i="33"/>
  <c r="O7" i="33"/>
  <c r="P7" i="33"/>
  <c r="R5" i="32"/>
  <c r="Q5" i="32"/>
  <c r="F17" i="32"/>
  <c r="E17" i="32"/>
  <c r="F17" i="33"/>
  <c r="E17" i="33"/>
  <c r="V16" i="33"/>
  <c r="W16" i="33" s="1"/>
  <c r="U16" i="33"/>
  <c r="O52" i="22"/>
  <c r="P52" i="22" s="1"/>
  <c r="Q52" i="22" s="1"/>
  <c r="D4" i="35" l="1"/>
  <c r="C4" i="35"/>
  <c r="R52" i="22"/>
  <c r="B6" i="35"/>
  <c r="B6" i="34"/>
  <c r="E2" i="35"/>
  <c r="F2" i="35"/>
  <c r="F2" i="34"/>
  <c r="E2" i="34"/>
  <c r="D4" i="34"/>
  <c r="C4" i="34"/>
  <c r="R7" i="32"/>
  <c r="Q7" i="32"/>
  <c r="L13" i="32"/>
  <c r="K13" i="32"/>
  <c r="P9" i="32"/>
  <c r="O9" i="32"/>
  <c r="G17" i="32"/>
  <c r="H17" i="32"/>
  <c r="J15" i="32"/>
  <c r="I15" i="32"/>
  <c r="U3" i="32"/>
  <c r="V3" i="32"/>
  <c r="W3" i="32" s="1"/>
  <c r="I15" i="33"/>
  <c r="J15" i="33"/>
  <c r="V3" i="33"/>
  <c r="W3" i="33" s="1"/>
  <c r="U3" i="33"/>
  <c r="R7" i="33"/>
  <c r="Q7" i="33"/>
  <c r="N11" i="32"/>
  <c r="M11" i="32"/>
  <c r="S5" i="33"/>
  <c r="T5" i="33"/>
  <c r="N11" i="33"/>
  <c r="M11" i="33"/>
  <c r="S5" i="32"/>
  <c r="T5" i="32"/>
  <c r="H17" i="33"/>
  <c r="G17" i="33"/>
  <c r="L13" i="33"/>
  <c r="K13" i="33"/>
  <c r="P9" i="33"/>
  <c r="O9" i="33"/>
  <c r="O53" i="22"/>
  <c r="P53" i="22" s="1"/>
  <c r="Q53" i="22" s="1"/>
  <c r="G2" i="35" l="1"/>
  <c r="H2" i="35"/>
  <c r="C6" i="35"/>
  <c r="D6" i="35"/>
  <c r="C6" i="34"/>
  <c r="D6" i="34"/>
  <c r="G2" i="34"/>
  <c r="H2" i="34"/>
  <c r="E4" i="34"/>
  <c r="F4" i="34"/>
  <c r="R53" i="22"/>
  <c r="B8" i="34"/>
  <c r="B8" i="35"/>
  <c r="E4" i="35"/>
  <c r="F4" i="35"/>
  <c r="I17" i="32"/>
  <c r="J17" i="32"/>
  <c r="Q9" i="32"/>
  <c r="R9" i="32"/>
  <c r="O11" i="33"/>
  <c r="P11" i="33"/>
  <c r="L15" i="33"/>
  <c r="K15" i="33"/>
  <c r="J17" i="33"/>
  <c r="I17" i="33"/>
  <c r="N13" i="32"/>
  <c r="M13" i="32"/>
  <c r="R9" i="33"/>
  <c r="Q9" i="33"/>
  <c r="U5" i="33"/>
  <c r="V5" i="33"/>
  <c r="W5" i="33" s="1"/>
  <c r="V5" i="32"/>
  <c r="W5" i="32" s="1"/>
  <c r="U5" i="32"/>
  <c r="N13" i="33"/>
  <c r="M13" i="33"/>
  <c r="P11" i="32"/>
  <c r="O11" i="32"/>
  <c r="T7" i="33"/>
  <c r="S7" i="33"/>
  <c r="K15" i="32"/>
  <c r="L15" i="32"/>
  <c r="T7" i="32"/>
  <c r="S7" i="32"/>
  <c r="O54" i="22"/>
  <c r="P54" i="22" s="1"/>
  <c r="Q54" i="22" s="1"/>
  <c r="I2" i="34" l="1"/>
  <c r="J2" i="34"/>
  <c r="E6" i="34"/>
  <c r="F6" i="34"/>
  <c r="E6" i="35"/>
  <c r="F6" i="35"/>
  <c r="C8" i="35"/>
  <c r="D8" i="35"/>
  <c r="R54" i="22"/>
  <c r="B10" i="35"/>
  <c r="B10" i="34"/>
  <c r="J2" i="35"/>
  <c r="I2" i="35"/>
  <c r="G4" i="35"/>
  <c r="H4" i="35"/>
  <c r="C8" i="34"/>
  <c r="D8" i="34"/>
  <c r="G4" i="34"/>
  <c r="H4" i="34"/>
  <c r="S9" i="32"/>
  <c r="T9" i="32"/>
  <c r="V7" i="33"/>
  <c r="W7" i="33" s="1"/>
  <c r="U7" i="33"/>
  <c r="R11" i="32"/>
  <c r="Q11" i="32"/>
  <c r="O13" i="33"/>
  <c r="P13" i="33"/>
  <c r="O13" i="32"/>
  <c r="P13" i="32"/>
  <c r="M15" i="33"/>
  <c r="N15" i="33"/>
  <c r="S9" i="33"/>
  <c r="T9" i="33"/>
  <c r="N15" i="32"/>
  <c r="M15" i="32"/>
  <c r="K17" i="32"/>
  <c r="L17" i="32"/>
  <c r="Q11" i="33"/>
  <c r="R11" i="33"/>
  <c r="V7" i="32"/>
  <c r="W7" i="32" s="1"/>
  <c r="U7" i="32"/>
  <c r="K17" i="33"/>
  <c r="L17" i="33"/>
  <c r="O55" i="22"/>
  <c r="P55" i="22" s="1"/>
  <c r="Q55" i="22" s="1"/>
  <c r="J4" i="35" l="1"/>
  <c r="I4" i="35"/>
  <c r="R55" i="22"/>
  <c r="B12" i="35"/>
  <c r="B12" i="34"/>
  <c r="K2" i="35"/>
  <c r="L2" i="35"/>
  <c r="H6" i="34"/>
  <c r="G6" i="34"/>
  <c r="E8" i="35"/>
  <c r="F8" i="35"/>
  <c r="C10" i="34"/>
  <c r="D10" i="34"/>
  <c r="C10" i="35"/>
  <c r="D10" i="35"/>
  <c r="L2" i="34"/>
  <c r="K2" i="34"/>
  <c r="H6" i="35"/>
  <c r="G6" i="35"/>
  <c r="I4" i="34"/>
  <c r="J4" i="34"/>
  <c r="F8" i="34"/>
  <c r="E8" i="34"/>
  <c r="N17" i="33"/>
  <c r="M17" i="33"/>
  <c r="R13" i="33"/>
  <c r="Q13" i="33"/>
  <c r="S11" i="32"/>
  <c r="T11" i="32"/>
  <c r="U9" i="33"/>
  <c r="V9" i="33"/>
  <c r="W9" i="33" s="1"/>
  <c r="P15" i="33"/>
  <c r="O15" i="33"/>
  <c r="N17" i="32"/>
  <c r="M17" i="32"/>
  <c r="U9" i="32"/>
  <c r="V9" i="32"/>
  <c r="W9" i="32" s="1"/>
  <c r="P15" i="32"/>
  <c r="O15" i="32"/>
  <c r="T11" i="33"/>
  <c r="S11" i="33"/>
  <c r="Q13" i="32"/>
  <c r="R13" i="32"/>
  <c r="O56" i="22"/>
  <c r="P56" i="22" s="1"/>
  <c r="Q56" i="22" s="1"/>
  <c r="G8" i="34" l="1"/>
  <c r="H8" i="34"/>
  <c r="D12" i="34"/>
  <c r="C12" i="34"/>
  <c r="D12" i="35"/>
  <c r="C12" i="35"/>
  <c r="M2" i="34"/>
  <c r="N2" i="34"/>
  <c r="F10" i="35"/>
  <c r="E10" i="35"/>
  <c r="L4" i="34"/>
  <c r="K4" i="34"/>
  <c r="G8" i="35"/>
  <c r="H8" i="35"/>
  <c r="J6" i="34"/>
  <c r="I6" i="34"/>
  <c r="N2" i="35"/>
  <c r="M2" i="35"/>
  <c r="E10" i="34"/>
  <c r="F10" i="34"/>
  <c r="J6" i="35"/>
  <c r="I6" i="35"/>
  <c r="R56" i="22"/>
  <c r="B14" i="35"/>
  <c r="B14" i="34"/>
  <c r="K4" i="35"/>
  <c r="L4" i="35"/>
  <c r="Q15" i="32"/>
  <c r="R15" i="32"/>
  <c r="S13" i="32"/>
  <c r="T13" i="32"/>
  <c r="T13" i="33"/>
  <c r="S13" i="33"/>
  <c r="U11" i="32"/>
  <c r="V11" i="32"/>
  <c r="W11" i="32" s="1"/>
  <c r="O17" i="32"/>
  <c r="P17" i="32"/>
  <c r="U11" i="33"/>
  <c r="V11" i="33"/>
  <c r="W11" i="33" s="1"/>
  <c r="R15" i="33"/>
  <c r="Q15" i="33"/>
  <c r="O17" i="33"/>
  <c r="P17" i="33"/>
  <c r="O57" i="22"/>
  <c r="P57" i="22" s="1"/>
  <c r="Q57" i="22" s="1"/>
  <c r="D14" i="35" l="1"/>
  <c r="C14" i="35"/>
  <c r="E12" i="35"/>
  <c r="F12" i="35"/>
  <c r="I8" i="35"/>
  <c r="J8" i="35"/>
  <c r="H10" i="34"/>
  <c r="G10" i="34"/>
  <c r="R57" i="22"/>
  <c r="B16" i="34"/>
  <c r="B16" i="35"/>
  <c r="M4" i="35"/>
  <c r="N4" i="35"/>
  <c r="M4" i="34"/>
  <c r="N4" i="34"/>
  <c r="F12" i="34"/>
  <c r="E12" i="34"/>
  <c r="P2" i="34"/>
  <c r="O2" i="34"/>
  <c r="L6" i="34"/>
  <c r="K6" i="34"/>
  <c r="K6" i="35"/>
  <c r="L6" i="35"/>
  <c r="I8" i="34"/>
  <c r="J8" i="34"/>
  <c r="D14" i="34"/>
  <c r="C14" i="34"/>
  <c r="P2" i="35"/>
  <c r="O2" i="35"/>
  <c r="H10" i="35"/>
  <c r="G10" i="35"/>
  <c r="V13" i="32"/>
  <c r="W13" i="32" s="1"/>
  <c r="U13" i="32"/>
  <c r="S15" i="33"/>
  <c r="T15" i="33"/>
  <c r="R17" i="33"/>
  <c r="Q17" i="33"/>
  <c r="V13" i="33"/>
  <c r="W13" i="33" s="1"/>
  <c r="U13" i="33"/>
  <c r="S15" i="32"/>
  <c r="T15" i="32"/>
  <c r="Q17" i="32"/>
  <c r="R17" i="32"/>
  <c r="O58" i="22"/>
  <c r="P58" i="22" s="1"/>
  <c r="Q58" i="22" s="1"/>
  <c r="O4" i="34" l="1"/>
  <c r="P4" i="34"/>
  <c r="L8" i="35"/>
  <c r="K8" i="35"/>
  <c r="I10" i="35"/>
  <c r="J10" i="35"/>
  <c r="O4" i="35"/>
  <c r="P4" i="35"/>
  <c r="J10" i="34"/>
  <c r="I10" i="34"/>
  <c r="Q2" i="35"/>
  <c r="R2" i="35"/>
  <c r="N6" i="34"/>
  <c r="M6" i="34"/>
  <c r="H12" i="35"/>
  <c r="G12" i="35"/>
  <c r="G12" i="34"/>
  <c r="H12" i="34"/>
  <c r="N6" i="35"/>
  <c r="M6" i="35"/>
  <c r="C16" i="35"/>
  <c r="D16" i="35"/>
  <c r="D16" i="34"/>
  <c r="C16" i="34"/>
  <c r="R58" i="22"/>
  <c r="B3" i="35"/>
  <c r="B3" i="34"/>
  <c r="E14" i="34"/>
  <c r="F14" i="34"/>
  <c r="R2" i="34"/>
  <c r="Q2" i="34"/>
  <c r="L8" i="34"/>
  <c r="K8" i="34"/>
  <c r="F14" i="35"/>
  <c r="E14" i="35"/>
  <c r="S17" i="33"/>
  <c r="T17" i="33"/>
  <c r="V15" i="33"/>
  <c r="W15" i="33" s="1"/>
  <c r="U15" i="33"/>
  <c r="T17" i="32"/>
  <c r="S17" i="32"/>
  <c r="V15" i="32"/>
  <c r="W15" i="32" s="1"/>
  <c r="U15" i="32"/>
  <c r="O59" i="22"/>
  <c r="P59" i="22" s="1"/>
  <c r="Q59" i="22" s="1"/>
  <c r="T2" i="34" l="1"/>
  <c r="S2" i="34"/>
  <c r="L10" i="35"/>
  <c r="K10" i="35"/>
  <c r="E16" i="35"/>
  <c r="F16" i="35"/>
  <c r="P6" i="34"/>
  <c r="O6" i="34"/>
  <c r="R4" i="35"/>
  <c r="Q4" i="35"/>
  <c r="H14" i="34"/>
  <c r="G14" i="34"/>
  <c r="S2" i="35"/>
  <c r="T2" i="35"/>
  <c r="M8" i="34"/>
  <c r="N8" i="34"/>
  <c r="J12" i="35"/>
  <c r="I12" i="35"/>
  <c r="D3" i="34"/>
  <c r="C3" i="34"/>
  <c r="O6" i="35"/>
  <c r="P6" i="35"/>
  <c r="M8" i="35"/>
  <c r="N8" i="35"/>
  <c r="E16" i="34"/>
  <c r="F16" i="34"/>
  <c r="D3" i="35"/>
  <c r="C3" i="35"/>
  <c r="I12" i="34"/>
  <c r="J12" i="34"/>
  <c r="R4" i="34"/>
  <c r="Q4" i="34"/>
  <c r="R59" i="22"/>
  <c r="B5" i="35"/>
  <c r="B5" i="34"/>
  <c r="G14" i="35"/>
  <c r="H14" i="35"/>
  <c r="K10" i="34"/>
  <c r="L10" i="34"/>
  <c r="U17" i="32"/>
  <c r="V17" i="32"/>
  <c r="W17" i="32" s="1"/>
  <c r="V17" i="33"/>
  <c r="W17" i="33" s="1"/>
  <c r="U17" i="33"/>
  <c r="O60" i="22"/>
  <c r="P60" i="22" s="1"/>
  <c r="Q60" i="22" s="1"/>
  <c r="S4" i="34" l="1"/>
  <c r="T4" i="34"/>
  <c r="R6" i="34"/>
  <c r="Q6" i="34"/>
  <c r="K12" i="34"/>
  <c r="L12" i="34"/>
  <c r="G16" i="35"/>
  <c r="H16" i="35"/>
  <c r="P8" i="34"/>
  <c r="O8" i="34"/>
  <c r="M10" i="34"/>
  <c r="N10" i="34"/>
  <c r="O8" i="35"/>
  <c r="P8" i="35"/>
  <c r="Q6" i="35"/>
  <c r="R6" i="35"/>
  <c r="I14" i="35"/>
  <c r="J14" i="35"/>
  <c r="D5" i="34"/>
  <c r="C5" i="34"/>
  <c r="E3" i="35"/>
  <c r="F3" i="35"/>
  <c r="E3" i="34"/>
  <c r="F3" i="34"/>
  <c r="I14" i="34"/>
  <c r="J14" i="34"/>
  <c r="N10" i="35"/>
  <c r="M10" i="35"/>
  <c r="U2" i="35"/>
  <c r="V2" i="35"/>
  <c r="W2" i="35" s="1"/>
  <c r="D5" i="35"/>
  <c r="C5" i="35"/>
  <c r="G16" i="34"/>
  <c r="H16" i="34"/>
  <c r="R60" i="22"/>
  <c r="B7" i="34"/>
  <c r="B7" i="35"/>
  <c r="K12" i="35"/>
  <c r="L12" i="35"/>
  <c r="S4" i="35"/>
  <c r="T4" i="35"/>
  <c r="V2" i="34"/>
  <c r="W2" i="34" s="1"/>
  <c r="U2" i="34"/>
  <c r="O61" i="22"/>
  <c r="P61" i="22" s="1"/>
  <c r="Q61" i="22" s="1"/>
  <c r="S6" i="35" l="1"/>
  <c r="T6" i="35"/>
  <c r="F5" i="35"/>
  <c r="E5" i="35"/>
  <c r="N12" i="34"/>
  <c r="M12" i="34"/>
  <c r="C7" i="35"/>
  <c r="D7" i="35"/>
  <c r="I16" i="35"/>
  <c r="J16" i="35"/>
  <c r="H3" i="35"/>
  <c r="G3" i="35"/>
  <c r="O10" i="34"/>
  <c r="P10" i="34"/>
  <c r="R61" i="22"/>
  <c r="B9" i="35"/>
  <c r="B9" i="34"/>
  <c r="O10" i="35"/>
  <c r="P10" i="35"/>
  <c r="F5" i="34"/>
  <c r="E5" i="34"/>
  <c r="S6" i="34"/>
  <c r="T6" i="34"/>
  <c r="H3" i="34"/>
  <c r="G3" i="34"/>
  <c r="N12" i="35"/>
  <c r="M12" i="35"/>
  <c r="Q8" i="35"/>
  <c r="R8" i="35"/>
  <c r="I16" i="34"/>
  <c r="J16" i="34"/>
  <c r="L14" i="34"/>
  <c r="K14" i="34"/>
  <c r="L14" i="35"/>
  <c r="K14" i="35"/>
  <c r="V4" i="34"/>
  <c r="W4" i="34" s="1"/>
  <c r="U4" i="34"/>
  <c r="D7" i="34"/>
  <c r="C7" i="34"/>
  <c r="U4" i="35"/>
  <c r="V4" i="35"/>
  <c r="W4" i="35" s="1"/>
  <c r="R8" i="34"/>
  <c r="Q8" i="34"/>
  <c r="O62" i="22"/>
  <c r="P62" i="22" s="1"/>
  <c r="Q62" i="22" s="1"/>
  <c r="M14" i="34" l="1"/>
  <c r="N14" i="34"/>
  <c r="Q10" i="34"/>
  <c r="R10" i="34"/>
  <c r="C9" i="35"/>
  <c r="D9" i="35"/>
  <c r="U6" i="34"/>
  <c r="V6" i="34"/>
  <c r="W6" i="34" s="1"/>
  <c r="O12" i="34"/>
  <c r="P12" i="34"/>
  <c r="H5" i="34"/>
  <c r="G5" i="34"/>
  <c r="R62" i="22"/>
  <c r="B11" i="35"/>
  <c r="B11" i="34"/>
  <c r="R10" i="35"/>
  <c r="Q10" i="35"/>
  <c r="J3" i="35"/>
  <c r="I3" i="35"/>
  <c r="H5" i="35"/>
  <c r="G5" i="35"/>
  <c r="E7" i="35"/>
  <c r="F7" i="35"/>
  <c r="E7" i="34"/>
  <c r="F7" i="34"/>
  <c r="S8" i="35"/>
  <c r="T8" i="35"/>
  <c r="S8" i="34"/>
  <c r="T8" i="34"/>
  <c r="N14" i="35"/>
  <c r="M14" i="35"/>
  <c r="P12" i="35"/>
  <c r="O12" i="35"/>
  <c r="K16" i="35"/>
  <c r="L16" i="35"/>
  <c r="V6" i="35"/>
  <c r="W6" i="35" s="1"/>
  <c r="U6" i="35"/>
  <c r="J3" i="34"/>
  <c r="I3" i="34"/>
  <c r="L16" i="34"/>
  <c r="K16" i="34"/>
  <c r="C9" i="34"/>
  <c r="D9" i="34"/>
  <c r="O63" i="22"/>
  <c r="P63" i="22" s="1"/>
  <c r="Q63" i="22" s="1"/>
  <c r="N16" i="34" l="1"/>
  <c r="M16" i="34"/>
  <c r="L3" i="34"/>
  <c r="K3" i="34"/>
  <c r="P14" i="35"/>
  <c r="O14" i="35"/>
  <c r="R63" i="22"/>
  <c r="B13" i="35"/>
  <c r="B13" i="34"/>
  <c r="S10" i="34"/>
  <c r="T10" i="34"/>
  <c r="D11" i="35"/>
  <c r="C11" i="35"/>
  <c r="F9" i="34"/>
  <c r="E9" i="34"/>
  <c r="U8" i="35"/>
  <c r="V8" i="35"/>
  <c r="W8" i="35" s="1"/>
  <c r="I5" i="34"/>
  <c r="J5" i="34"/>
  <c r="Q12" i="35"/>
  <c r="R12" i="35"/>
  <c r="T10" i="35"/>
  <c r="S10" i="35"/>
  <c r="G7" i="35"/>
  <c r="H7" i="35"/>
  <c r="E9" i="35"/>
  <c r="F9" i="35"/>
  <c r="L3" i="35"/>
  <c r="K3" i="35"/>
  <c r="R12" i="34"/>
  <c r="Q12" i="34"/>
  <c r="O14" i="34"/>
  <c r="P14" i="34"/>
  <c r="D11" i="34"/>
  <c r="C11" i="34"/>
  <c r="V8" i="34"/>
  <c r="W8" i="34" s="1"/>
  <c r="U8" i="34"/>
  <c r="I5" i="35"/>
  <c r="J5" i="35"/>
  <c r="M16" i="35"/>
  <c r="N16" i="35"/>
  <c r="G7" i="34"/>
  <c r="H7" i="34"/>
  <c r="O64" i="22"/>
  <c r="P64" i="22" s="1"/>
  <c r="Q64" i="22" s="1"/>
  <c r="V10" i="35" l="1"/>
  <c r="W10" i="35" s="1"/>
  <c r="U10" i="35"/>
  <c r="T12" i="35"/>
  <c r="S12" i="35"/>
  <c r="Q14" i="35"/>
  <c r="R14" i="35"/>
  <c r="L5" i="35"/>
  <c r="K5" i="35"/>
  <c r="G9" i="34"/>
  <c r="H9" i="34"/>
  <c r="M3" i="35"/>
  <c r="N3" i="35"/>
  <c r="F11" i="35"/>
  <c r="E11" i="35"/>
  <c r="T12" i="34"/>
  <c r="S12" i="34"/>
  <c r="I7" i="34"/>
  <c r="J7" i="34"/>
  <c r="G9" i="35"/>
  <c r="H9" i="35"/>
  <c r="K5" i="34"/>
  <c r="L5" i="34"/>
  <c r="V10" i="34"/>
  <c r="W10" i="34" s="1"/>
  <c r="U10" i="34"/>
  <c r="N3" i="34"/>
  <c r="M3" i="34"/>
  <c r="R64" i="22"/>
  <c r="B15" i="34"/>
  <c r="B15" i="35"/>
  <c r="F11" i="34"/>
  <c r="E11" i="34"/>
  <c r="D13" i="35"/>
  <c r="C13" i="35"/>
  <c r="O16" i="35"/>
  <c r="P16" i="35"/>
  <c r="Q14" i="34"/>
  <c r="R14" i="34"/>
  <c r="I7" i="35"/>
  <c r="J7" i="35"/>
  <c r="C13" i="34"/>
  <c r="D13" i="34"/>
  <c r="O16" i="34"/>
  <c r="P16" i="34"/>
  <c r="O65" i="22"/>
  <c r="P65" i="22" s="1"/>
  <c r="Q65" i="22" s="1"/>
  <c r="E13" i="35" l="1"/>
  <c r="F13" i="35"/>
  <c r="N5" i="35"/>
  <c r="M5" i="35"/>
  <c r="T14" i="35"/>
  <c r="S14" i="35"/>
  <c r="D15" i="35"/>
  <c r="C15" i="35"/>
  <c r="H11" i="35"/>
  <c r="G11" i="35"/>
  <c r="D15" i="34"/>
  <c r="C15" i="34"/>
  <c r="J9" i="35"/>
  <c r="I9" i="35"/>
  <c r="P3" i="35"/>
  <c r="O3" i="35"/>
  <c r="S14" i="34"/>
  <c r="T14" i="34"/>
  <c r="R16" i="35"/>
  <c r="Q16" i="35"/>
  <c r="U12" i="35"/>
  <c r="V12" i="35"/>
  <c r="W12" i="35" s="1"/>
  <c r="R65" i="22"/>
  <c r="B17" i="35"/>
  <c r="B17" i="34"/>
  <c r="L7" i="34"/>
  <c r="K7" i="34"/>
  <c r="I9" i="34"/>
  <c r="J9" i="34"/>
  <c r="K7" i="35"/>
  <c r="L7" i="35"/>
  <c r="U12" i="34"/>
  <c r="V12" i="34"/>
  <c r="W12" i="34" s="1"/>
  <c r="G11" i="34"/>
  <c r="H11" i="34"/>
  <c r="M5" i="34"/>
  <c r="N5" i="34"/>
  <c r="Q16" i="34"/>
  <c r="R16" i="34"/>
  <c r="F13" i="34"/>
  <c r="E13" i="34"/>
  <c r="O3" i="34"/>
  <c r="P3" i="34"/>
  <c r="O66" i="22"/>
  <c r="P66" i="22" s="1"/>
  <c r="Q66" i="22" s="1"/>
  <c r="R66" i="22" l="1"/>
  <c r="B2" i="36"/>
  <c r="B2" i="37"/>
  <c r="G13" i="34"/>
  <c r="H13" i="34"/>
  <c r="F15" i="35"/>
  <c r="E15" i="35"/>
  <c r="N7" i="35"/>
  <c r="M7" i="35"/>
  <c r="L9" i="35"/>
  <c r="K9" i="35"/>
  <c r="V14" i="35"/>
  <c r="W14" i="35" s="1"/>
  <c r="U14" i="35"/>
  <c r="D17" i="35"/>
  <c r="C17" i="35"/>
  <c r="K9" i="34"/>
  <c r="L9" i="34"/>
  <c r="Q3" i="34"/>
  <c r="R3" i="34"/>
  <c r="J11" i="34"/>
  <c r="I11" i="34"/>
  <c r="T16" i="35"/>
  <c r="S16" i="35"/>
  <c r="E15" i="34"/>
  <c r="F15" i="34"/>
  <c r="P5" i="35"/>
  <c r="O5" i="35"/>
  <c r="T16" i="34"/>
  <c r="S16" i="34"/>
  <c r="O5" i="34"/>
  <c r="P5" i="34"/>
  <c r="N7" i="34"/>
  <c r="M7" i="34"/>
  <c r="U14" i="34"/>
  <c r="V14" i="34"/>
  <c r="W14" i="34" s="1"/>
  <c r="G13" i="35"/>
  <c r="H13" i="35"/>
  <c r="Q3" i="35"/>
  <c r="R3" i="35"/>
  <c r="C17" i="34"/>
  <c r="D17" i="34"/>
  <c r="I11" i="35"/>
  <c r="J11" i="35"/>
  <c r="O67" i="22"/>
  <c r="P67" i="22" s="1"/>
  <c r="Q67" i="22" s="1"/>
  <c r="R67" i="22" l="1"/>
  <c r="B4" i="37"/>
  <c r="B4" i="36"/>
  <c r="C2" i="37"/>
  <c r="D2" i="37"/>
  <c r="D2" i="36"/>
  <c r="C2" i="36"/>
  <c r="S3" i="34"/>
  <c r="T3" i="34"/>
  <c r="K11" i="35"/>
  <c r="L11" i="35"/>
  <c r="P7" i="34"/>
  <c r="O7" i="34"/>
  <c r="O7" i="35"/>
  <c r="P7" i="35"/>
  <c r="Q5" i="35"/>
  <c r="R5" i="35"/>
  <c r="M9" i="34"/>
  <c r="N9" i="34"/>
  <c r="S3" i="35"/>
  <c r="T3" i="35"/>
  <c r="Q5" i="34"/>
  <c r="R5" i="34"/>
  <c r="U16" i="35"/>
  <c r="V16" i="35"/>
  <c r="W16" i="35" s="1"/>
  <c r="E17" i="35"/>
  <c r="F17" i="35"/>
  <c r="H15" i="35"/>
  <c r="G15" i="35"/>
  <c r="F17" i="34"/>
  <c r="E17" i="34"/>
  <c r="I13" i="35"/>
  <c r="J13" i="35"/>
  <c r="I13" i="34"/>
  <c r="J13" i="34"/>
  <c r="N9" i="35"/>
  <c r="M9" i="35"/>
  <c r="G15" i="34"/>
  <c r="H15" i="34"/>
  <c r="V16" i="34"/>
  <c r="W16" i="34" s="1"/>
  <c r="U16" i="34"/>
  <c r="K11" i="34"/>
  <c r="L11" i="34"/>
  <c r="O68" i="22"/>
  <c r="P68" i="22" s="1"/>
  <c r="Q68" i="22" s="1"/>
  <c r="E2" i="37" l="1"/>
  <c r="F2" i="37"/>
  <c r="E2" i="36"/>
  <c r="F2" i="36"/>
  <c r="D4" i="36"/>
  <c r="C4" i="36"/>
  <c r="C4" i="37"/>
  <c r="D4" i="37"/>
  <c r="R68" i="22"/>
  <c r="B6" i="37"/>
  <c r="B6" i="36"/>
  <c r="S5" i="34"/>
  <c r="T5" i="34"/>
  <c r="G17" i="34"/>
  <c r="H17" i="34"/>
  <c r="Q7" i="34"/>
  <c r="R7" i="34"/>
  <c r="I15" i="34"/>
  <c r="J15" i="34"/>
  <c r="O9" i="34"/>
  <c r="P9" i="34"/>
  <c r="M11" i="35"/>
  <c r="N11" i="35"/>
  <c r="J15" i="35"/>
  <c r="I15" i="35"/>
  <c r="K13" i="34"/>
  <c r="L13" i="34"/>
  <c r="M11" i="34"/>
  <c r="N11" i="34"/>
  <c r="K13" i="35"/>
  <c r="L13" i="35"/>
  <c r="S5" i="35"/>
  <c r="T5" i="35"/>
  <c r="U3" i="34"/>
  <c r="V3" i="34"/>
  <c r="W3" i="34" s="1"/>
  <c r="Q7" i="35"/>
  <c r="R7" i="35"/>
  <c r="U3" i="35"/>
  <c r="V3" i="35"/>
  <c r="W3" i="35" s="1"/>
  <c r="O9" i="35"/>
  <c r="P9" i="35"/>
  <c r="G17" i="35"/>
  <c r="H17" i="35"/>
  <c r="O69" i="22"/>
  <c r="P69" i="22" s="1"/>
  <c r="Q69" i="22" s="1"/>
  <c r="E4" i="37" l="1"/>
  <c r="F4" i="37"/>
  <c r="H2" i="36"/>
  <c r="G2" i="36"/>
  <c r="R69" i="22"/>
  <c r="B8" i="36"/>
  <c r="B8" i="37"/>
  <c r="E4" i="36"/>
  <c r="F4" i="36"/>
  <c r="C6" i="37"/>
  <c r="D6" i="37"/>
  <c r="H2" i="37"/>
  <c r="G2" i="37"/>
  <c r="C6" i="36"/>
  <c r="D6" i="36"/>
  <c r="N13" i="34"/>
  <c r="M13" i="34"/>
  <c r="U5" i="35"/>
  <c r="V5" i="35"/>
  <c r="W5" i="35" s="1"/>
  <c r="I17" i="34"/>
  <c r="J17" i="34"/>
  <c r="N13" i="35"/>
  <c r="M13" i="35"/>
  <c r="I17" i="35"/>
  <c r="J17" i="35"/>
  <c r="Q9" i="35"/>
  <c r="R9" i="35"/>
  <c r="O11" i="34"/>
  <c r="P11" i="34"/>
  <c r="Q9" i="34"/>
  <c r="R9" i="34"/>
  <c r="V5" i="34"/>
  <c r="W5" i="34" s="1"/>
  <c r="U5" i="34"/>
  <c r="L15" i="34"/>
  <c r="K15" i="34"/>
  <c r="T7" i="34"/>
  <c r="S7" i="34"/>
  <c r="L15" i="35"/>
  <c r="K15" i="35"/>
  <c r="O11" i="35"/>
  <c r="P11" i="35"/>
  <c r="T7" i="35"/>
  <c r="S7" i="35"/>
  <c r="O70" i="22"/>
  <c r="P70" i="22" s="1"/>
  <c r="Q70" i="22" s="1"/>
  <c r="C8" i="37" l="1"/>
  <c r="D8" i="37"/>
  <c r="D8" i="36"/>
  <c r="C8" i="36"/>
  <c r="E6" i="36"/>
  <c r="F6" i="36"/>
  <c r="G4" i="36"/>
  <c r="H4" i="36"/>
  <c r="R70" i="22"/>
  <c r="B10" i="36"/>
  <c r="B10" i="37"/>
  <c r="J2" i="37"/>
  <c r="I2" i="37"/>
  <c r="E6" i="37"/>
  <c r="F6" i="37"/>
  <c r="J2" i="36"/>
  <c r="I2" i="36"/>
  <c r="G4" i="37"/>
  <c r="H4" i="37"/>
  <c r="O13" i="35"/>
  <c r="P13" i="35"/>
  <c r="R11" i="34"/>
  <c r="Q11" i="34"/>
  <c r="S9" i="35"/>
  <c r="T9" i="35"/>
  <c r="N15" i="34"/>
  <c r="M15" i="34"/>
  <c r="S9" i="34"/>
  <c r="T9" i="34"/>
  <c r="K17" i="34"/>
  <c r="L17" i="34"/>
  <c r="Q11" i="35"/>
  <c r="R11" i="35"/>
  <c r="L17" i="35"/>
  <c r="K17" i="35"/>
  <c r="N15" i="35"/>
  <c r="M15" i="35"/>
  <c r="U7" i="34"/>
  <c r="V7" i="34"/>
  <c r="W7" i="34" s="1"/>
  <c r="U7" i="35"/>
  <c r="V7" i="35"/>
  <c r="W7" i="35" s="1"/>
  <c r="P13" i="34"/>
  <c r="O13" i="34"/>
  <c r="O71" i="22"/>
  <c r="P71" i="22" s="1"/>
  <c r="Q71" i="22" s="1"/>
  <c r="H6" i="37" l="1"/>
  <c r="G6" i="37"/>
  <c r="I4" i="36"/>
  <c r="J4" i="36"/>
  <c r="R71" i="22"/>
  <c r="B12" i="37"/>
  <c r="B12" i="36"/>
  <c r="K2" i="37"/>
  <c r="L2" i="37"/>
  <c r="C10" i="37"/>
  <c r="D10" i="37"/>
  <c r="E8" i="36"/>
  <c r="F8" i="36"/>
  <c r="H6" i="36"/>
  <c r="G6" i="36"/>
  <c r="C10" i="36"/>
  <c r="D10" i="36"/>
  <c r="E8" i="37"/>
  <c r="F8" i="37"/>
  <c r="K2" i="36"/>
  <c r="L2" i="36"/>
  <c r="I4" i="37"/>
  <c r="J4" i="37"/>
  <c r="N17" i="35"/>
  <c r="M17" i="35"/>
  <c r="S11" i="35"/>
  <c r="T11" i="35"/>
  <c r="O15" i="34"/>
  <c r="P15" i="34"/>
  <c r="T11" i="34"/>
  <c r="S11" i="34"/>
  <c r="M17" i="34"/>
  <c r="N17" i="34"/>
  <c r="V9" i="34"/>
  <c r="W9" i="34" s="1"/>
  <c r="U9" i="34"/>
  <c r="R13" i="35"/>
  <c r="Q13" i="35"/>
  <c r="Q13" i="34"/>
  <c r="R13" i="34"/>
  <c r="V9" i="35"/>
  <c r="W9" i="35" s="1"/>
  <c r="U9" i="35"/>
  <c r="O15" i="35"/>
  <c r="P15" i="35"/>
  <c r="O72" i="22"/>
  <c r="P72" i="22" s="1"/>
  <c r="Q72" i="22" s="1"/>
  <c r="C12" i="36" l="1"/>
  <c r="D12" i="36"/>
  <c r="R72" i="22"/>
  <c r="B14" i="37"/>
  <c r="B14" i="36"/>
  <c r="L4" i="36"/>
  <c r="K4" i="36"/>
  <c r="J6" i="36"/>
  <c r="I6" i="36"/>
  <c r="G8" i="37"/>
  <c r="H8" i="37"/>
  <c r="L4" i="37"/>
  <c r="K4" i="37"/>
  <c r="N2" i="36"/>
  <c r="M2" i="36"/>
  <c r="D12" i="37"/>
  <c r="C12" i="37"/>
  <c r="G8" i="36"/>
  <c r="H8" i="36"/>
  <c r="F10" i="37"/>
  <c r="E10" i="37"/>
  <c r="E10" i="36"/>
  <c r="F10" i="36"/>
  <c r="M2" i="37"/>
  <c r="N2" i="37"/>
  <c r="I6" i="37"/>
  <c r="J6" i="37"/>
  <c r="U11" i="34"/>
  <c r="V11" i="34"/>
  <c r="W11" i="34" s="1"/>
  <c r="V11" i="35"/>
  <c r="W11" i="35" s="1"/>
  <c r="U11" i="35"/>
  <c r="T13" i="35"/>
  <c r="S13" i="35"/>
  <c r="T13" i="34"/>
  <c r="S13" i="34"/>
  <c r="Q15" i="34"/>
  <c r="R15" i="34"/>
  <c r="Q15" i="35"/>
  <c r="R15" i="35"/>
  <c r="O17" i="34"/>
  <c r="P17" i="34"/>
  <c r="O17" i="35"/>
  <c r="P17" i="35"/>
  <c r="O73" i="22"/>
  <c r="P73" i="22" s="1"/>
  <c r="Q73" i="22" s="1"/>
  <c r="F12" i="37" l="1"/>
  <c r="E12" i="37"/>
  <c r="K6" i="36"/>
  <c r="L6" i="36"/>
  <c r="G10" i="36"/>
  <c r="H10" i="36"/>
  <c r="C14" i="36"/>
  <c r="D14" i="36"/>
  <c r="M4" i="36"/>
  <c r="N4" i="36"/>
  <c r="C14" i="37"/>
  <c r="D14" i="37"/>
  <c r="R73" i="22"/>
  <c r="B16" i="36"/>
  <c r="B16" i="37"/>
  <c r="M4" i="37"/>
  <c r="N4" i="37"/>
  <c r="G10" i="37"/>
  <c r="H10" i="37"/>
  <c r="K6" i="37"/>
  <c r="L6" i="37"/>
  <c r="I8" i="36"/>
  <c r="J8" i="36"/>
  <c r="I8" i="37"/>
  <c r="J8" i="37"/>
  <c r="F12" i="36"/>
  <c r="E12" i="36"/>
  <c r="O2" i="36"/>
  <c r="P2" i="36"/>
  <c r="P2" i="37"/>
  <c r="O2" i="37"/>
  <c r="S15" i="35"/>
  <c r="T15" i="35"/>
  <c r="Q17" i="34"/>
  <c r="R17" i="34"/>
  <c r="U13" i="34"/>
  <c r="V13" i="34"/>
  <c r="W13" i="34" s="1"/>
  <c r="R17" i="35"/>
  <c r="Q17" i="35"/>
  <c r="V13" i="35"/>
  <c r="W13" i="35" s="1"/>
  <c r="U13" i="35"/>
  <c r="S15" i="34"/>
  <c r="T15" i="34"/>
  <c r="O74" i="22"/>
  <c r="P74" i="22" s="1"/>
  <c r="Q74" i="22" s="1"/>
  <c r="E14" i="36" l="1"/>
  <c r="F14" i="36"/>
  <c r="C16" i="37"/>
  <c r="D16" i="37"/>
  <c r="C16" i="36"/>
  <c r="D16" i="36"/>
  <c r="E14" i="37"/>
  <c r="F14" i="37"/>
  <c r="N6" i="36"/>
  <c r="M6" i="36"/>
  <c r="R74" i="22"/>
  <c r="B3" i="37"/>
  <c r="B3" i="36"/>
  <c r="J10" i="37"/>
  <c r="I10" i="37"/>
  <c r="K8" i="36"/>
  <c r="L8" i="36"/>
  <c r="R2" i="37"/>
  <c r="Q2" i="37"/>
  <c r="R2" i="36"/>
  <c r="Q2" i="36"/>
  <c r="G12" i="36"/>
  <c r="H12" i="36"/>
  <c r="O4" i="36"/>
  <c r="P4" i="36"/>
  <c r="I10" i="36"/>
  <c r="J10" i="36"/>
  <c r="M6" i="37"/>
  <c r="N6" i="37"/>
  <c r="L8" i="37"/>
  <c r="K8" i="37"/>
  <c r="O4" i="37"/>
  <c r="P4" i="37"/>
  <c r="G12" i="37"/>
  <c r="H12" i="37"/>
  <c r="U15" i="34"/>
  <c r="V15" i="34"/>
  <c r="W15" i="34" s="1"/>
  <c r="S17" i="35"/>
  <c r="T17" i="35"/>
  <c r="S17" i="34"/>
  <c r="T17" i="34"/>
  <c r="V15" i="35"/>
  <c r="W15" i="35" s="1"/>
  <c r="U15" i="35"/>
  <c r="O75" i="22"/>
  <c r="P75" i="22" s="1"/>
  <c r="Q75" i="22" s="1"/>
  <c r="H14" i="37" l="1"/>
  <c r="G14" i="37"/>
  <c r="N8" i="37"/>
  <c r="M8" i="37"/>
  <c r="J12" i="36"/>
  <c r="I12" i="36"/>
  <c r="D3" i="37"/>
  <c r="C3" i="37"/>
  <c r="F16" i="37"/>
  <c r="E16" i="37"/>
  <c r="D3" i="36"/>
  <c r="C3" i="36"/>
  <c r="R75" i="22"/>
  <c r="B5" i="37"/>
  <c r="B5" i="36"/>
  <c r="T2" i="36"/>
  <c r="S2" i="36"/>
  <c r="K10" i="36"/>
  <c r="L10" i="36"/>
  <c r="S2" i="37"/>
  <c r="T2" i="37"/>
  <c r="G14" i="36"/>
  <c r="H14" i="36"/>
  <c r="K10" i="37"/>
  <c r="L10" i="37"/>
  <c r="F16" i="36"/>
  <c r="E16" i="36"/>
  <c r="P6" i="37"/>
  <c r="O6" i="37"/>
  <c r="J12" i="37"/>
  <c r="I12" i="37"/>
  <c r="Q4" i="37"/>
  <c r="R4" i="37"/>
  <c r="Q4" i="36"/>
  <c r="R4" i="36"/>
  <c r="N8" i="36"/>
  <c r="M8" i="36"/>
  <c r="P6" i="36"/>
  <c r="O6" i="36"/>
  <c r="V17" i="34"/>
  <c r="W17" i="34" s="1"/>
  <c r="U17" i="34"/>
  <c r="V17" i="35"/>
  <c r="W17" i="35" s="1"/>
  <c r="U17" i="35"/>
  <c r="O76" i="22"/>
  <c r="P76" i="22" s="1"/>
  <c r="Q76" i="22" s="1"/>
  <c r="S4" i="37" l="1"/>
  <c r="T4" i="37"/>
  <c r="H16" i="37"/>
  <c r="G16" i="37"/>
  <c r="J14" i="36"/>
  <c r="I14" i="36"/>
  <c r="C5" i="36"/>
  <c r="D5" i="36"/>
  <c r="E3" i="37"/>
  <c r="F3" i="37"/>
  <c r="L12" i="37"/>
  <c r="K12" i="37"/>
  <c r="K12" i="36"/>
  <c r="L12" i="36"/>
  <c r="M10" i="37"/>
  <c r="N10" i="37"/>
  <c r="D5" i="37"/>
  <c r="C5" i="37"/>
  <c r="V2" i="37"/>
  <c r="W2" i="37" s="1"/>
  <c r="U2" i="37"/>
  <c r="O8" i="36"/>
  <c r="P8" i="36"/>
  <c r="Q6" i="37"/>
  <c r="R6" i="37"/>
  <c r="J14" i="37"/>
  <c r="I14" i="37"/>
  <c r="U2" i="36"/>
  <c r="V2" i="36"/>
  <c r="W2" i="36" s="1"/>
  <c r="Q6" i="36"/>
  <c r="R6" i="36"/>
  <c r="R76" i="22"/>
  <c r="B7" i="37"/>
  <c r="B7" i="36"/>
  <c r="S4" i="36"/>
  <c r="T4" i="36"/>
  <c r="M10" i="36"/>
  <c r="N10" i="36"/>
  <c r="E3" i="36"/>
  <c r="F3" i="36"/>
  <c r="O8" i="37"/>
  <c r="P8" i="37"/>
  <c r="G16" i="36"/>
  <c r="H16" i="36"/>
  <c r="O77" i="22"/>
  <c r="P77" i="22" s="1"/>
  <c r="Q77" i="22" s="1"/>
  <c r="D7" i="37" l="1"/>
  <c r="C7" i="37"/>
  <c r="E5" i="36"/>
  <c r="F5" i="36"/>
  <c r="G3" i="36"/>
  <c r="H3" i="36"/>
  <c r="O10" i="37"/>
  <c r="P10" i="37"/>
  <c r="S6" i="36"/>
  <c r="T6" i="36"/>
  <c r="M12" i="36"/>
  <c r="N12" i="36"/>
  <c r="K14" i="36"/>
  <c r="L14" i="36"/>
  <c r="R77" i="22"/>
  <c r="B9" i="36"/>
  <c r="B9" i="37"/>
  <c r="R8" i="37"/>
  <c r="Q8" i="37"/>
  <c r="S6" i="37"/>
  <c r="T6" i="37"/>
  <c r="Q8" i="36"/>
  <c r="R8" i="36"/>
  <c r="P10" i="36"/>
  <c r="O10" i="36"/>
  <c r="I16" i="36"/>
  <c r="J16" i="36"/>
  <c r="U4" i="36"/>
  <c r="V4" i="36"/>
  <c r="W4" i="36" s="1"/>
  <c r="M12" i="37"/>
  <c r="N12" i="37"/>
  <c r="J16" i="37"/>
  <c r="I16" i="37"/>
  <c r="H3" i="37"/>
  <c r="G3" i="37"/>
  <c r="V4" i="37"/>
  <c r="W4" i="37" s="1"/>
  <c r="U4" i="37"/>
  <c r="D7" i="36"/>
  <c r="C7" i="36"/>
  <c r="K14" i="37"/>
  <c r="L14" i="37"/>
  <c r="E5" i="37"/>
  <c r="F5" i="37"/>
  <c r="O78" i="22"/>
  <c r="P78" i="22" s="1"/>
  <c r="Q78" i="22" s="1"/>
  <c r="C9" i="36" l="1"/>
  <c r="D9" i="36"/>
  <c r="S8" i="36"/>
  <c r="T8" i="36"/>
  <c r="K16" i="37"/>
  <c r="L16" i="37"/>
  <c r="M14" i="37"/>
  <c r="N14" i="37"/>
  <c r="Q10" i="37"/>
  <c r="R10" i="37"/>
  <c r="E7" i="36"/>
  <c r="F7" i="36"/>
  <c r="J3" i="36"/>
  <c r="I3" i="36"/>
  <c r="U6" i="37"/>
  <c r="V6" i="37"/>
  <c r="W6" i="37" s="1"/>
  <c r="O12" i="36"/>
  <c r="P12" i="36"/>
  <c r="G5" i="36"/>
  <c r="H5" i="36"/>
  <c r="R78" i="22"/>
  <c r="B11" i="37"/>
  <c r="B11" i="36"/>
  <c r="G5" i="37"/>
  <c r="H5" i="37"/>
  <c r="K16" i="36"/>
  <c r="L16" i="36"/>
  <c r="R10" i="36"/>
  <c r="Q10" i="36"/>
  <c r="P12" i="37"/>
  <c r="O12" i="37"/>
  <c r="N14" i="36"/>
  <c r="M14" i="36"/>
  <c r="J3" i="37"/>
  <c r="I3" i="37"/>
  <c r="S8" i="37"/>
  <c r="T8" i="37"/>
  <c r="U6" i="36"/>
  <c r="V6" i="36"/>
  <c r="W6" i="36" s="1"/>
  <c r="D9" i="37"/>
  <c r="C9" i="37"/>
  <c r="E7" i="37"/>
  <c r="F7" i="37"/>
  <c r="O79" i="22"/>
  <c r="P79" i="22" s="1"/>
  <c r="Q79" i="22" s="1"/>
  <c r="D11" i="36" l="1"/>
  <c r="C11" i="36"/>
  <c r="U8" i="37"/>
  <c r="V8" i="37"/>
  <c r="W8" i="37" s="1"/>
  <c r="C11" i="37"/>
  <c r="D11" i="37"/>
  <c r="S10" i="36"/>
  <c r="T10" i="36"/>
  <c r="I5" i="36"/>
  <c r="J5" i="36"/>
  <c r="G7" i="36"/>
  <c r="H7" i="36"/>
  <c r="U8" i="36"/>
  <c r="V8" i="36"/>
  <c r="W8" i="36" s="1"/>
  <c r="E9" i="37"/>
  <c r="F9" i="37"/>
  <c r="R79" i="22"/>
  <c r="B13" i="37"/>
  <c r="B13" i="36"/>
  <c r="G7" i="37"/>
  <c r="H7" i="37"/>
  <c r="M16" i="36"/>
  <c r="N16" i="36"/>
  <c r="P14" i="37"/>
  <c r="O14" i="37"/>
  <c r="N16" i="37"/>
  <c r="M16" i="37"/>
  <c r="K3" i="37"/>
  <c r="L3" i="37"/>
  <c r="R12" i="36"/>
  <c r="Q12" i="36"/>
  <c r="S10" i="37"/>
  <c r="T10" i="37"/>
  <c r="E9" i="36"/>
  <c r="F9" i="36"/>
  <c r="O14" i="36"/>
  <c r="P14" i="36"/>
  <c r="Q12" i="37"/>
  <c r="R12" i="37"/>
  <c r="K3" i="36"/>
  <c r="L3" i="36"/>
  <c r="J5" i="37"/>
  <c r="I5" i="37"/>
  <c r="O81" i="22"/>
  <c r="P81" i="22" s="1"/>
  <c r="Q81" i="22" s="1"/>
  <c r="O80" i="22"/>
  <c r="P80" i="22" s="1"/>
  <c r="Q80" i="22" s="1"/>
  <c r="O16" i="36" l="1"/>
  <c r="P16" i="36"/>
  <c r="G9" i="37"/>
  <c r="H9" i="37"/>
  <c r="I7" i="37"/>
  <c r="J7" i="37"/>
  <c r="U10" i="36"/>
  <c r="V10" i="36"/>
  <c r="W10" i="36" s="1"/>
  <c r="R81" i="22"/>
  <c r="B17" i="36"/>
  <c r="B17" i="37"/>
  <c r="I7" i="36"/>
  <c r="J7" i="36"/>
  <c r="R80" i="22"/>
  <c r="B15" i="37"/>
  <c r="B15" i="36"/>
  <c r="C13" i="36"/>
  <c r="D13" i="36"/>
  <c r="T12" i="37"/>
  <c r="S12" i="37"/>
  <c r="M3" i="37"/>
  <c r="N3" i="37"/>
  <c r="L5" i="37"/>
  <c r="K5" i="37"/>
  <c r="C13" i="37"/>
  <c r="D13" i="37"/>
  <c r="L5" i="36"/>
  <c r="K5" i="36"/>
  <c r="R14" i="37"/>
  <c r="Q14" i="37"/>
  <c r="T12" i="36"/>
  <c r="S12" i="36"/>
  <c r="E11" i="37"/>
  <c r="F11" i="37"/>
  <c r="R14" i="36"/>
  <c r="Q14" i="36"/>
  <c r="G9" i="36"/>
  <c r="H9" i="36"/>
  <c r="P16" i="37"/>
  <c r="O16" i="37"/>
  <c r="M3" i="36"/>
  <c r="N3" i="36"/>
  <c r="U10" i="37"/>
  <c r="V10" i="37"/>
  <c r="W10" i="37" s="1"/>
  <c r="E11" i="36"/>
  <c r="F11" i="36"/>
  <c r="C15" i="37" l="1"/>
  <c r="D15" i="37"/>
  <c r="V12" i="36"/>
  <c r="W12" i="36" s="1"/>
  <c r="U12" i="36"/>
  <c r="O3" i="37"/>
  <c r="P3" i="37"/>
  <c r="K7" i="36"/>
  <c r="L7" i="36"/>
  <c r="L7" i="37"/>
  <c r="K7" i="37"/>
  <c r="S14" i="37"/>
  <c r="T14" i="37"/>
  <c r="I9" i="37"/>
  <c r="J9" i="37"/>
  <c r="N5" i="37"/>
  <c r="M5" i="37"/>
  <c r="J9" i="36"/>
  <c r="I9" i="36"/>
  <c r="N5" i="36"/>
  <c r="M5" i="36"/>
  <c r="D17" i="37"/>
  <c r="C17" i="37"/>
  <c r="Q16" i="37"/>
  <c r="R16" i="37"/>
  <c r="C17" i="36"/>
  <c r="D17" i="36"/>
  <c r="Q16" i="36"/>
  <c r="R16" i="36"/>
  <c r="C15" i="36"/>
  <c r="D15" i="36"/>
  <c r="H11" i="36"/>
  <c r="G11" i="36"/>
  <c r="S14" i="36"/>
  <c r="T14" i="36"/>
  <c r="U12" i="37"/>
  <c r="V12" i="37"/>
  <c r="W12" i="37" s="1"/>
  <c r="O3" i="36"/>
  <c r="P3" i="36"/>
  <c r="G11" i="37"/>
  <c r="H11" i="37"/>
  <c r="E13" i="37"/>
  <c r="F13" i="37"/>
  <c r="E13" i="36"/>
  <c r="F13" i="36"/>
  <c r="I11" i="37" l="1"/>
  <c r="J11" i="37"/>
  <c r="J11" i="36"/>
  <c r="I11" i="36"/>
  <c r="K9" i="37"/>
  <c r="L9" i="37"/>
  <c r="U14" i="37"/>
  <c r="V14" i="37"/>
  <c r="W14" i="37" s="1"/>
  <c r="M7" i="36"/>
  <c r="N7" i="36"/>
  <c r="R3" i="36"/>
  <c r="Q3" i="36"/>
  <c r="F17" i="37"/>
  <c r="E17" i="37"/>
  <c r="H13" i="36"/>
  <c r="G13" i="36"/>
  <c r="O5" i="36"/>
  <c r="P5" i="36"/>
  <c r="T16" i="37"/>
  <c r="S16" i="37"/>
  <c r="R3" i="37"/>
  <c r="Q3" i="37"/>
  <c r="V14" i="36"/>
  <c r="W14" i="36" s="1"/>
  <c r="U14" i="36"/>
  <c r="F15" i="37"/>
  <c r="E15" i="37"/>
  <c r="P5" i="37"/>
  <c r="O5" i="37"/>
  <c r="F15" i="36"/>
  <c r="E15" i="36"/>
  <c r="S16" i="36"/>
  <c r="T16" i="36"/>
  <c r="G13" i="37"/>
  <c r="H13" i="37"/>
  <c r="F17" i="36"/>
  <c r="E17" i="36"/>
  <c r="L9" i="36"/>
  <c r="K9" i="36"/>
  <c r="N7" i="37"/>
  <c r="M7" i="37"/>
  <c r="O7" i="37" l="1"/>
  <c r="P7" i="37"/>
  <c r="G15" i="37"/>
  <c r="H15" i="37"/>
  <c r="V16" i="36"/>
  <c r="W16" i="36" s="1"/>
  <c r="U16" i="36"/>
  <c r="S3" i="37"/>
  <c r="T3" i="37"/>
  <c r="N9" i="36"/>
  <c r="M9" i="36"/>
  <c r="G17" i="37"/>
  <c r="H17" i="37"/>
  <c r="J13" i="36"/>
  <c r="I13" i="36"/>
  <c r="N9" i="37"/>
  <c r="M9" i="37"/>
  <c r="H15" i="36"/>
  <c r="G15" i="36"/>
  <c r="G17" i="36"/>
  <c r="H17" i="36"/>
  <c r="Q5" i="37"/>
  <c r="R5" i="37"/>
  <c r="U16" i="37"/>
  <c r="V16" i="37"/>
  <c r="W16" i="37" s="1"/>
  <c r="S3" i="36"/>
  <c r="T3" i="36"/>
  <c r="K11" i="36"/>
  <c r="L11" i="36"/>
  <c r="J13" i="37"/>
  <c r="I13" i="37"/>
  <c r="Q5" i="36"/>
  <c r="R5" i="36"/>
  <c r="O7" i="36"/>
  <c r="P7" i="36"/>
  <c r="K11" i="37"/>
  <c r="L11" i="37"/>
  <c r="I15" i="36" l="1"/>
  <c r="J15" i="36"/>
  <c r="U3" i="37"/>
  <c r="V3" i="37"/>
  <c r="W3" i="37" s="1"/>
  <c r="K13" i="37"/>
  <c r="L13" i="37"/>
  <c r="K13" i="36"/>
  <c r="L13" i="36"/>
  <c r="M11" i="37"/>
  <c r="N11" i="37"/>
  <c r="M11" i="36"/>
  <c r="N11" i="36"/>
  <c r="I17" i="36"/>
  <c r="J17" i="36"/>
  <c r="J17" i="37"/>
  <c r="I17" i="37"/>
  <c r="J15" i="37"/>
  <c r="I15" i="37"/>
  <c r="Q7" i="36"/>
  <c r="R7" i="36"/>
  <c r="S5" i="36"/>
  <c r="T5" i="36"/>
  <c r="O9" i="37"/>
  <c r="P9" i="37"/>
  <c r="S5" i="37"/>
  <c r="T5" i="37"/>
  <c r="U3" i="36"/>
  <c r="V3" i="36"/>
  <c r="W3" i="36" s="1"/>
  <c r="Q7" i="37"/>
  <c r="R7" i="37"/>
  <c r="O9" i="36"/>
  <c r="P9" i="36"/>
  <c r="M13" i="36" l="1"/>
  <c r="N13" i="36"/>
  <c r="K17" i="37"/>
  <c r="L17" i="37"/>
  <c r="Q9" i="36"/>
  <c r="R9" i="36"/>
  <c r="U5" i="36"/>
  <c r="V5" i="36"/>
  <c r="W5" i="36" s="1"/>
  <c r="O11" i="36"/>
  <c r="P11" i="36"/>
  <c r="S7" i="37"/>
  <c r="T7" i="37"/>
  <c r="Q9" i="37"/>
  <c r="R9" i="37"/>
  <c r="K17" i="36"/>
  <c r="L17" i="36"/>
  <c r="T7" i="36"/>
  <c r="S7" i="36"/>
  <c r="U5" i="37"/>
  <c r="V5" i="37"/>
  <c r="W5" i="37" s="1"/>
  <c r="O11" i="37"/>
  <c r="P11" i="37"/>
  <c r="K15" i="36"/>
  <c r="L15" i="36"/>
  <c r="M13" i="37"/>
  <c r="N13" i="37"/>
  <c r="K15" i="37"/>
  <c r="L15" i="37"/>
  <c r="M15" i="36" l="1"/>
  <c r="N15" i="36"/>
  <c r="S9" i="36"/>
  <c r="T9" i="36"/>
  <c r="N17" i="37"/>
  <c r="M17" i="37"/>
  <c r="Q11" i="37"/>
  <c r="R11" i="37"/>
  <c r="M15" i="37"/>
  <c r="N15" i="37"/>
  <c r="S9" i="37"/>
  <c r="T9" i="37"/>
  <c r="O13" i="37"/>
  <c r="P13" i="37"/>
  <c r="O13" i="36"/>
  <c r="P13" i="36"/>
  <c r="M17" i="36"/>
  <c r="N17" i="36"/>
  <c r="U7" i="37"/>
  <c r="V7" i="37"/>
  <c r="W7" i="37" s="1"/>
  <c r="Q11" i="36"/>
  <c r="R11" i="36"/>
  <c r="V7" i="36"/>
  <c r="W7" i="36" s="1"/>
  <c r="U7" i="36"/>
  <c r="U9" i="36" l="1"/>
  <c r="V9" i="36"/>
  <c r="W9" i="36" s="1"/>
  <c r="T11" i="37"/>
  <c r="S11" i="37"/>
  <c r="Q13" i="37"/>
  <c r="R13" i="37"/>
  <c r="V9" i="37"/>
  <c r="W9" i="37" s="1"/>
  <c r="U9" i="37"/>
  <c r="O15" i="36"/>
  <c r="P15" i="36"/>
  <c r="Q13" i="36"/>
  <c r="R13" i="36"/>
  <c r="S11" i="36"/>
  <c r="T11" i="36"/>
  <c r="P17" i="37"/>
  <c r="O17" i="37"/>
  <c r="P17" i="36"/>
  <c r="O17" i="36"/>
  <c r="O15" i="37"/>
  <c r="P15" i="37"/>
  <c r="S13" i="37" l="1"/>
  <c r="T13" i="37"/>
  <c r="V11" i="37"/>
  <c r="W11" i="37" s="1"/>
  <c r="U11" i="37"/>
  <c r="S13" i="36"/>
  <c r="T13" i="36"/>
  <c r="R15" i="36"/>
  <c r="Q15" i="36"/>
  <c r="R17" i="37"/>
  <c r="Q17" i="37"/>
  <c r="U11" i="36"/>
  <c r="V11" i="36"/>
  <c r="W11" i="36" s="1"/>
  <c r="R15" i="37"/>
  <c r="Q15" i="37"/>
  <c r="Q17" i="36"/>
  <c r="R17" i="36"/>
  <c r="S17" i="36" l="1"/>
  <c r="T17" i="36"/>
  <c r="T15" i="37"/>
  <c r="S15" i="37"/>
  <c r="V13" i="36"/>
  <c r="W13" i="36" s="1"/>
  <c r="U13" i="36"/>
  <c r="T15" i="36"/>
  <c r="S15" i="36"/>
  <c r="U13" i="37"/>
  <c r="V13" i="37"/>
  <c r="W13" i="37" s="1"/>
  <c r="S17" i="37"/>
  <c r="T17" i="37"/>
  <c r="U15" i="36" l="1"/>
  <c r="V15" i="36"/>
  <c r="W15" i="36" s="1"/>
  <c r="U17" i="37"/>
  <c r="V17" i="37"/>
  <c r="W17" i="37" s="1"/>
  <c r="U15" i="37"/>
  <c r="V15" i="37"/>
  <c r="W15" i="37" s="1"/>
  <c r="U17" i="36"/>
  <c r="V17" i="36"/>
  <c r="W17" i="36" s="1"/>
</calcChain>
</file>

<file path=xl/sharedStrings.xml><?xml version="1.0" encoding="utf-8"?>
<sst xmlns="http://schemas.openxmlformats.org/spreadsheetml/2006/main" count="433" uniqueCount="38">
  <si>
    <t>Blow_down?</t>
  </si>
  <si>
    <t>Sample_concentration_value</t>
  </si>
  <si>
    <t>Sample_concentration_unit</t>
  </si>
  <si>
    <t>Plate</t>
  </si>
  <si>
    <t>Sample_ID</t>
  </si>
  <si>
    <t>Sample_description</t>
  </si>
  <si>
    <t>µL_of_sample</t>
  </si>
  <si>
    <t>target_conc_assay</t>
  </si>
  <si>
    <t>conc_dosing_vial</t>
  </si>
  <si>
    <t>EF</t>
  </si>
  <si>
    <t>M</t>
  </si>
  <si>
    <t>Dosing</t>
  </si>
  <si>
    <t>serial</t>
  </si>
  <si>
    <t>target_µL_of_sample</t>
  </si>
  <si>
    <t>Dilution</t>
  </si>
  <si>
    <t>µL_medium</t>
  </si>
  <si>
    <t>Methanol</t>
  </si>
  <si>
    <t>µL_total</t>
  </si>
  <si>
    <t>high_conc_assay</t>
  </si>
  <si>
    <t>low_conc_assay</t>
  </si>
  <si>
    <t>Replicate?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</si>
  <si>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</si>
  <si>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</si>
  <si>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</si>
  <si>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</si>
  <si>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</si>
  <si>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</si>
  <si>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</si>
  <si>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</si>
  <si>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</si>
  <si>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</si>
  <si>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</si>
  <si>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</si>
  <si>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</si>
  <si>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</si>
  <si>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P</t>
  </si>
  <si>
    <t>Col.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</si>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</sst>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7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sz val="10"/>
      <color theme="1"/>
      <name val="Arial (Body)_x0000_"/>
    </font>
    <font>
      <b/>
      <sz val="10"/>
      <color theme="1"/>
      <name val="Arial (Body)_x0000_"/>
    </font>
    <font>
      <sz val="11"/>
      <color theme="0" tint="-0.34998626667073579"/>
      <name val="Arial"/>
      <family val="2"/>
      <scheme val="minor"/>
    </font>
    <font>
      <sz val="10"/>
      <color rgb="FF000000"/>
      <name val="Arial"/>
      <family val="2"/>
      <charset val="1"/>
    </font>
    <font>
      <sz val="1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0">
    <xf numFmtId="0" fontId="0" fillId="0" borderId="0" xfId="0"/>
    <xf numFmtId="0" fontId="4" fillId="0" borderId="0" xfId="0" applyFont="1"/>
    <xf numFmtId="165" fontId="2" fillId="0" borderId="1" xfId="0" applyNumberFormat="1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/>
    <xf numFmtId="165" fontId="5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/>
    <xf numFmtId="0" fontId="5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1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/>
    <xf numFmtId="0" fontId="0" fillId="0" borderId="3" xfId="0" applyFill="1" applyBorder="1"/>
    <xf numFmtId="0" fontId="5" fillId="0" borderId="2" xfId="0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center"/>
    </xf>
    <xf numFmtId="165" fontId="2" fillId="0" borderId="2" xfId="0" applyNumberFormat="1" applyFont="1" applyFill="1" applyBorder="1"/>
    <xf numFmtId="165" fontId="2" fillId="0" borderId="2" xfId="0" applyNumberFormat="1" applyFont="1" applyFill="1" applyBorder="1" applyAlignment="1">
      <alignment horizontal="center"/>
    </xf>
    <xf numFmtId="11" fontId="2" fillId="0" borderId="2" xfId="0" applyNumberFormat="1" applyFont="1" applyFill="1" applyBorder="1" applyAlignment="1">
      <alignment horizontal="center"/>
    </xf>
  </cellXfs>
  <cellStyles count="3">
    <cellStyle name="Normal 2" xfId="1" xr:uid="{00000000-0005-0000-0000-000000000000}"/>
    <cellStyle name="Normal_2010_Log Book_Field Measurements_2010_Log Book_E. Coli " xfId="2" xr:uid="{00000000-0005-0000-0000-000001000000}"/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81"/>
  <sheetViews>
    <sheetView tabSelected="1" workbookViewId="0">
      <selection activeCell="N81" sqref="N81"/>
    </sheetView>
  </sheetViews>
  <sheetFormatPr baseColWidth="10" defaultColWidth="10.69921875" defaultRowHeight="13.8"/>
  <cols>
    <col min="1" max="1" width="5" bestFit="1" customWidth="1"/>
    <col min="2" max="2" width="5" customWidth="1"/>
    <col min="3" max="3" width="25.8984375" bestFit="1" customWidth="1"/>
    <col min="4" max="4" width="9.5" bestFit="1" customWidth="1"/>
    <col min="5" max="5" width="9.19921875" bestFit="1" customWidth="1"/>
    <col min="6" max="6" width="6.3984375" bestFit="1" customWidth="1"/>
    <col min="7" max="7" width="12.59765625" bestFit="1" customWidth="1"/>
    <col min="8" max="8" width="11.8984375" bestFit="1" customWidth="1"/>
    <col min="9" max="9" width="11.09765625" bestFit="1" customWidth="1"/>
    <col min="10" max="10" width="10.296875" bestFit="1" customWidth="1"/>
    <col min="11" max="11" width="10.59765625" bestFit="1" customWidth="1"/>
    <col min="12" max="12" width="10.09765625" bestFit="1" customWidth="1"/>
    <col min="13" max="13" width="7" bestFit="1" customWidth="1"/>
    <col min="14" max="14" width="7.296875" bestFit="1" customWidth="1"/>
    <col min="15" max="15" width="11.69921875" bestFit="1" customWidth="1"/>
    <col min="16" max="16" width="14.5" bestFit="1" customWidth="1"/>
    <col min="17" max="17" width="14" customWidth="1"/>
    <col min="18" max="18" width="13.69921875" style="1" bestFit="1" customWidth="1"/>
  </cols>
  <sheetData>
    <row r="1" spans="1:18" ht="26.4">
      <c r="A1" s="8" t="s">
        <v>3</v>
      </c>
      <c r="B1" s="8" t="s">
        <v>36</v>
      </c>
      <c r="C1" s="8" t="s">
        <v>5</v>
      </c>
      <c r="D1" s="8" t="s">
        <v>4</v>
      </c>
      <c r="E1" s="8" t="s">
        <v>20</v>
      </c>
      <c r="F1" s="8" t="s">
        <v>11</v>
      </c>
      <c r="G1" s="9" t="s">
        <v>1</v>
      </c>
      <c r="H1" s="9" t="s">
        <v>2</v>
      </c>
      <c r="I1" s="8" t="s">
        <v>0</v>
      </c>
      <c r="J1" s="8" t="s">
        <v>7</v>
      </c>
      <c r="K1" s="8" t="s">
        <v>13</v>
      </c>
      <c r="L1" s="8" t="s">
        <v>15</v>
      </c>
      <c r="M1" s="8" t="s">
        <v>14</v>
      </c>
      <c r="N1" s="10" t="s">
        <v>17</v>
      </c>
      <c r="O1" s="10" t="s">
        <v>6</v>
      </c>
      <c r="P1" s="10" t="s">
        <v>8</v>
      </c>
      <c r="Q1" s="10" t="s">
        <v>18</v>
      </c>
      <c r="R1" s="10" t="s">
        <v>19</v>
      </c>
    </row>
    <row r="2" spans="1:18" s="3" customFormat="1">
      <c r="A2" s="3">
        <v>1</v>
      </c>
      <c r="B2" s="3" t="s">
        <v>21</v>
      </c>
      <c r="C2" s="7"/>
      <c r="D2" s="7"/>
      <c r="E2" s="7"/>
      <c r="F2" s="7" t="s">
        <v>12</v>
      </c>
      <c r="G2" s="5"/>
      <c r="H2" s="5" t="s">
        <v>9</v>
      </c>
      <c r="I2" s="5" t="s">
        <v>16</v>
      </c>
      <c r="J2" s="6"/>
      <c r="K2" s="2"/>
      <c r="L2" s="2">
        <v>120</v>
      </c>
      <c r="M2" s="2">
        <v>1</v>
      </c>
      <c r="N2" s="2">
        <f>IF(ISBLANK(I2),K2+L2,L2)</f>
        <v>120</v>
      </c>
      <c r="O2" s="2">
        <f>ROUND(IF(F2="serial",IF(ISBLANK(I2),IF(ISNUMBER(J2),((L2*J2*4)/(G2/M2-J2)),K2),IF(ISNUMBER(J2),(L2*J2*4)/(G2/M2),K2)),IF(ISBLANK(I2),IF(ISNUMBER(J2),((L2*J2*4.444444444)/(G2/M2-J2)),K2),IF(ISNUMBER(J2),(L2*J2*4.4444444)/(G2/M2),K2))),1)</f>
        <v>0</v>
      </c>
      <c r="P2" s="2">
        <f>G2/M2*O2/N2</f>
        <v>0</v>
      </c>
      <c r="Q2" s="11">
        <f>IF(F2="serial",P2/4,P2*45/50/4)</f>
        <v>0</v>
      </c>
      <c r="R2" s="11">
        <f t="shared" ref="R2:R4" si="0">IF(F2="linear",Q2*0.1111111111,Q2/(2*10))</f>
        <v>0</v>
      </c>
    </row>
    <row r="3" spans="1:18" s="3" customFormat="1">
      <c r="A3" s="3">
        <v>1</v>
      </c>
      <c r="B3" s="3" t="s">
        <v>23</v>
      </c>
      <c r="C3" s="7"/>
      <c r="D3" s="7"/>
      <c r="E3" s="7"/>
      <c r="F3" s="7" t="str">
        <f>F2</f>
        <v>serial</v>
      </c>
      <c r="G3" s="5"/>
      <c r="H3" s="5" t="s">
        <v>9</v>
      </c>
      <c r="I3" s="5" t="s">
        <v>16</v>
      </c>
      <c r="J3" s="6"/>
      <c r="K3" s="2"/>
      <c r="L3" s="2">
        <v>120</v>
      </c>
      <c r="M3" s="2">
        <v>1</v>
      </c>
      <c r="N3" s="2">
        <f t="shared" ref="N3:N17" si="1">IF(ISBLANK(I3),K3+L3,L3)</f>
        <v>120</v>
      </c>
      <c r="O3" s="2">
        <f t="shared" ref="O3:O17" si="2">ROUND(IF(F3="serial",IF(ISBLANK(I3),IF(ISNUMBER(J3),((L3*J3*4)/(G3/M3-J3)),K3),IF(ISNUMBER(J3),(L3*J3*4)/(G3/M3),K3)),IF(ISBLANK(I3),IF(ISNUMBER(J3),((L3*J3*4.444444444)/(G3/M3-J3)),K3),IF(ISNUMBER(J3),(L3*J3*4.4444444)/(G3/M3),K3))),1)</f>
        <v>0</v>
      </c>
      <c r="P3" s="2">
        <f t="shared" ref="P3:P17" si="3">G3/M3*O3/N3</f>
        <v>0</v>
      </c>
      <c r="Q3" s="11">
        <f t="shared" ref="Q3:Q17" si="4">IF(F3="serial",P3/4,P3*45/50/4)</f>
        <v>0</v>
      </c>
      <c r="R3" s="11">
        <f t="shared" si="0"/>
        <v>0</v>
      </c>
    </row>
    <row r="4" spans="1:18" s="3" customFormat="1">
      <c r="A4" s="3">
        <v>1</v>
      </c>
      <c r="B4" s="3" t="s">
        <v>25</v>
      </c>
      <c r="C4" s="7"/>
      <c r="D4" s="7"/>
      <c r="E4" s="7"/>
      <c r="F4" s="7" t="str">
        <f t="shared" ref="F4:F17" si="5">F3</f>
        <v>serial</v>
      </c>
      <c r="G4" s="5"/>
      <c r="H4" s="5" t="s">
        <v>9</v>
      </c>
      <c r="I4" s="5" t="s">
        <v>16</v>
      </c>
      <c r="J4" s="6"/>
      <c r="K4" s="2"/>
      <c r="L4" s="2">
        <v>120</v>
      </c>
      <c r="M4" s="2">
        <v>1</v>
      </c>
      <c r="N4" s="2">
        <f t="shared" si="1"/>
        <v>120</v>
      </c>
      <c r="O4" s="2">
        <f t="shared" si="2"/>
        <v>0</v>
      </c>
      <c r="P4" s="2">
        <f>G4/M4*O4/N4</f>
        <v>0</v>
      </c>
      <c r="Q4" s="11">
        <f t="shared" si="4"/>
        <v>0</v>
      </c>
      <c r="R4" s="11">
        <f t="shared" si="0"/>
        <v>0</v>
      </c>
    </row>
    <row r="5" spans="1:18" s="3" customFormat="1">
      <c r="A5" s="3">
        <v>1</v>
      </c>
      <c r="B5" s="12" t="s">
        <v>27</v>
      </c>
      <c r="C5" s="7"/>
      <c r="D5" s="7"/>
      <c r="E5" s="7"/>
      <c r="F5" s="7" t="str">
        <f t="shared" si="5"/>
        <v>serial</v>
      </c>
      <c r="G5" s="5"/>
      <c r="H5" s="5" t="s">
        <v>9</v>
      </c>
      <c r="I5" s="5" t="s">
        <v>16</v>
      </c>
      <c r="J5" s="6"/>
      <c r="K5" s="2"/>
      <c r="L5" s="2">
        <v>120</v>
      </c>
      <c r="M5" s="2">
        <v>1</v>
      </c>
      <c r="N5" s="2">
        <f t="shared" si="1"/>
        <v>120</v>
      </c>
      <c r="O5" s="2">
        <f t="shared" si="2"/>
        <v>0</v>
      </c>
      <c r="P5" s="2">
        <f t="shared" si="3"/>
        <v>0</v>
      </c>
      <c r="Q5" s="11">
        <f t="shared" si="4"/>
        <v>0</v>
      </c>
      <c r="R5" s="11">
        <f>IF(F5="linear",Q5*0.1111111111,Q5/(2^10))</f>
        <v>0</v>
      </c>
    </row>
    <row r="6" spans="1:18" s="3" customFormat="1">
      <c r="A6" s="3">
        <v>1</v>
      </c>
      <c r="B6" s="12" t="s">
        <v>29</v>
      </c>
      <c r="C6" s="7"/>
      <c r="D6" s="7"/>
      <c r="E6" s="7"/>
      <c r="F6" s="7" t="str">
        <f t="shared" si="5"/>
        <v>serial</v>
      </c>
      <c r="G6" s="5"/>
      <c r="H6" s="5" t="s">
        <v>9</v>
      </c>
      <c r="I6" s="5" t="s">
        <v>16</v>
      </c>
      <c r="J6" s="6"/>
      <c r="K6" s="2"/>
      <c r="L6" s="2">
        <v>120</v>
      </c>
      <c r="M6" s="2">
        <v>1</v>
      </c>
      <c r="N6" s="2">
        <f t="shared" si="1"/>
        <v>120</v>
      </c>
      <c r="O6" s="2">
        <f t="shared" si="2"/>
        <v>0</v>
      </c>
      <c r="P6" s="2">
        <f t="shared" si="3"/>
        <v>0</v>
      </c>
      <c r="Q6" s="11">
        <f t="shared" si="4"/>
        <v>0</v>
      </c>
      <c r="R6" s="11">
        <f t="shared" ref="Q3:R17" si="6">Q6/4</f>
        <v>0</v>
      </c>
    </row>
    <row r="7" spans="1:18" s="3" customFormat="1">
      <c r="A7" s="3">
        <v>1</v>
      </c>
      <c r="B7" s="12" t="s">
        <v>31</v>
      </c>
      <c r="C7" s="7"/>
      <c r="D7" s="7"/>
      <c r="E7" s="7"/>
      <c r="F7" s="7" t="str">
        <f t="shared" si="5"/>
        <v>serial</v>
      </c>
      <c r="G7" s="5"/>
      <c r="H7" s="5" t="s">
        <v>9</v>
      </c>
      <c r="I7" s="5" t="s">
        <v>16</v>
      </c>
      <c r="J7" s="6"/>
      <c r="K7" s="2"/>
      <c r="L7" s="2">
        <v>120</v>
      </c>
      <c r="M7" s="2">
        <v>1</v>
      </c>
      <c r="N7" s="2">
        <f t="shared" si="1"/>
        <v>120</v>
      </c>
      <c r="O7" s="2">
        <f t="shared" si="2"/>
        <v>0</v>
      </c>
      <c r="P7" s="2">
        <f t="shared" si="3"/>
        <v>0</v>
      </c>
      <c r="Q7" s="11">
        <f t="shared" si="4"/>
        <v>0</v>
      </c>
      <c r="R7" s="11">
        <f t="shared" si="6"/>
        <v>0</v>
      </c>
    </row>
    <row r="8" spans="1:18" s="3" customFormat="1">
      <c r="A8" s="3">
        <v>1</v>
      </c>
      <c r="B8" s="12" t="s">
        <v>10</v>
      </c>
      <c r="C8" s="7"/>
      <c r="D8" s="7"/>
      <c r="E8" s="7"/>
      <c r="F8" s="7" t="str">
        <f t="shared" si="5"/>
        <v>serial</v>
      </c>
      <c r="G8" s="5"/>
      <c r="H8" s="5" t="s">
        <v>9</v>
      </c>
      <c r="I8" s="5" t="s">
        <v>16</v>
      </c>
      <c r="J8" s="6"/>
      <c r="K8" s="2"/>
      <c r="L8" s="2">
        <v>120</v>
      </c>
      <c r="M8" s="2">
        <v>1</v>
      </c>
      <c r="N8" s="2">
        <f t="shared" si="1"/>
        <v>120</v>
      </c>
      <c r="O8" s="2">
        <f t="shared" si="2"/>
        <v>0</v>
      </c>
      <c r="P8" s="2">
        <f t="shared" si="3"/>
        <v>0</v>
      </c>
      <c r="Q8" s="11">
        <f t="shared" si="4"/>
        <v>0</v>
      </c>
      <c r="R8" s="11">
        <f t="shared" si="6"/>
        <v>0</v>
      </c>
    </row>
    <row r="9" spans="1:18" s="3" customFormat="1">
      <c r="A9" s="3">
        <v>1</v>
      </c>
      <c r="B9" s="12" t="s">
        <v>34</v>
      </c>
      <c r="C9" s="7"/>
      <c r="D9" s="7"/>
      <c r="E9" s="7"/>
      <c r="F9" s="7" t="str">
        <f t="shared" si="5"/>
        <v>serial</v>
      </c>
      <c r="G9" s="5"/>
      <c r="H9" s="5" t="s">
        <v>10</v>
      </c>
      <c r="I9" s="5" t="s">
        <v>16</v>
      </c>
      <c r="J9" s="6"/>
      <c r="K9" s="2"/>
      <c r="L9" s="2">
        <v>120</v>
      </c>
      <c r="M9" s="2">
        <v>1</v>
      </c>
      <c r="N9" s="2">
        <f t="shared" si="1"/>
        <v>120</v>
      </c>
      <c r="O9" s="2">
        <f t="shared" si="2"/>
        <v>0</v>
      </c>
      <c r="P9" s="2">
        <f t="shared" si="3"/>
        <v>0</v>
      </c>
      <c r="Q9" s="11">
        <f t="shared" si="4"/>
        <v>0</v>
      </c>
      <c r="R9" s="11">
        <f t="shared" si="6"/>
        <v>0</v>
      </c>
    </row>
    <row r="10" spans="1:18" s="3" customFormat="1">
      <c r="A10" s="3">
        <v>1</v>
      </c>
      <c r="B10" s="12" t="s">
        <v>22</v>
      </c>
      <c r="C10" s="7"/>
      <c r="D10" s="7"/>
      <c r="E10" s="7"/>
      <c r="F10" s="7" t="str">
        <f t="shared" si="5"/>
        <v>serial</v>
      </c>
      <c r="G10" s="5"/>
      <c r="H10" s="5" t="s">
        <v>9</v>
      </c>
      <c r="I10" s="5" t="s">
        <v>16</v>
      </c>
      <c r="J10" s="6"/>
      <c r="K10" s="2"/>
      <c r="L10" s="2">
        <v>120</v>
      </c>
      <c r="M10" s="2">
        <v>1</v>
      </c>
      <c r="N10" s="2">
        <f t="shared" si="1"/>
        <v>120</v>
      </c>
      <c r="O10" s="2">
        <f t="shared" si="2"/>
        <v>0</v>
      </c>
      <c r="P10" s="2">
        <f t="shared" si="3"/>
        <v>0</v>
      </c>
      <c r="Q10" s="11">
        <f t="shared" si="4"/>
        <v>0</v>
      </c>
      <c r="R10" s="11">
        <f t="shared" si="6"/>
        <v>0</v>
      </c>
    </row>
    <row r="11" spans="1:18" s="3" customFormat="1">
      <c r="A11" s="3">
        <v>1</v>
      </c>
      <c r="B11" s="12" t="s">
        <v>24</v>
      </c>
      <c r="C11" s="7"/>
      <c r="D11" s="7"/>
      <c r="E11" s="7"/>
      <c r="F11" s="7" t="str">
        <f t="shared" si="5"/>
        <v>serial</v>
      </c>
      <c r="G11" s="5"/>
      <c r="H11" s="5" t="s">
        <v>9</v>
      </c>
      <c r="I11" s="5" t="s">
        <v>16</v>
      </c>
      <c r="J11" s="6"/>
      <c r="K11" s="2"/>
      <c r="L11" s="2">
        <v>120</v>
      </c>
      <c r="M11" s="2">
        <v>1</v>
      </c>
      <c r="N11" s="2">
        <f t="shared" si="1"/>
        <v>120</v>
      </c>
      <c r="O11" s="2">
        <f t="shared" si="2"/>
        <v>0</v>
      </c>
      <c r="P11" s="2">
        <f t="shared" si="3"/>
        <v>0</v>
      </c>
      <c r="Q11" s="11">
        <f t="shared" si="4"/>
        <v>0</v>
      </c>
      <c r="R11" s="11">
        <f t="shared" si="6"/>
        <v>0</v>
      </c>
    </row>
    <row r="12" spans="1:18" s="3" customFormat="1">
      <c r="A12" s="3">
        <v>1</v>
      </c>
      <c r="B12" s="12" t="s">
        <v>26</v>
      </c>
      <c r="C12" s="7"/>
      <c r="D12" s="7"/>
      <c r="E12" s="7"/>
      <c r="F12" s="7" t="str">
        <f t="shared" si="5"/>
        <v>serial</v>
      </c>
      <c r="G12" s="5"/>
      <c r="H12" s="5" t="s">
        <v>9</v>
      </c>
      <c r="I12" s="5" t="s">
        <v>16</v>
      </c>
      <c r="J12" s="6"/>
      <c r="K12" s="2"/>
      <c r="L12" s="2">
        <v>120</v>
      </c>
      <c r="M12" s="2">
        <v>1</v>
      </c>
      <c r="N12" s="2">
        <f t="shared" si="1"/>
        <v>120</v>
      </c>
      <c r="O12" s="2">
        <f t="shared" si="2"/>
        <v>0</v>
      </c>
      <c r="P12" s="2">
        <f t="shared" si="3"/>
        <v>0</v>
      </c>
      <c r="Q12" s="11">
        <f t="shared" si="4"/>
        <v>0</v>
      </c>
      <c r="R12" s="11">
        <f t="shared" si="6"/>
        <v>0</v>
      </c>
    </row>
    <row r="13" spans="1:18" s="3" customFormat="1">
      <c r="A13" s="3">
        <v>1</v>
      </c>
      <c r="B13" s="12" t="s">
        <v>28</v>
      </c>
      <c r="C13" s="7"/>
      <c r="D13" s="7"/>
      <c r="E13" s="7"/>
      <c r="F13" s="7" t="str">
        <f t="shared" si="5"/>
        <v>serial</v>
      </c>
      <c r="G13" s="5"/>
      <c r="H13" s="5" t="s">
        <v>9</v>
      </c>
      <c r="I13" s="5" t="s">
        <v>16</v>
      </c>
      <c r="J13" s="6"/>
      <c r="K13" s="2"/>
      <c r="L13" s="2">
        <v>120</v>
      </c>
      <c r="M13" s="2">
        <v>1</v>
      </c>
      <c r="N13" s="2">
        <f t="shared" si="1"/>
        <v>120</v>
      </c>
      <c r="O13" s="2">
        <f t="shared" si="2"/>
        <v>0</v>
      </c>
      <c r="P13" s="2">
        <f t="shared" si="3"/>
        <v>0</v>
      </c>
      <c r="Q13" s="11">
        <f t="shared" si="4"/>
        <v>0</v>
      </c>
      <c r="R13" s="11">
        <f t="shared" si="6"/>
        <v>0</v>
      </c>
    </row>
    <row r="14" spans="1:18" s="3" customFormat="1">
      <c r="A14" s="3">
        <v>1</v>
      </c>
      <c r="B14" s="12" t="s">
        <v>30</v>
      </c>
      <c r="C14" s="7"/>
      <c r="D14" s="7"/>
      <c r="E14" s="7"/>
      <c r="F14" s="7" t="str">
        <f t="shared" si="5"/>
        <v>serial</v>
      </c>
      <c r="G14" s="5"/>
      <c r="H14" s="5" t="s">
        <v>9</v>
      </c>
      <c r="I14" s="5" t="s">
        <v>16</v>
      </c>
      <c r="J14" s="6"/>
      <c r="K14" s="2"/>
      <c r="L14" s="2">
        <v>120</v>
      </c>
      <c r="M14" s="2">
        <v>1</v>
      </c>
      <c r="N14" s="2">
        <f t="shared" si="1"/>
        <v>120</v>
      </c>
      <c r="O14" s="2">
        <f t="shared" si="2"/>
        <v>0</v>
      </c>
      <c r="P14" s="2">
        <f t="shared" si="3"/>
        <v>0</v>
      </c>
      <c r="Q14" s="11">
        <f t="shared" si="4"/>
        <v>0</v>
      </c>
      <c r="R14" s="11">
        <f t="shared" si="6"/>
        <v>0</v>
      </c>
    </row>
    <row r="15" spans="1:18" s="3" customFormat="1">
      <c r="A15" s="3">
        <v>1</v>
      </c>
      <c r="B15" s="12" t="s">
        <v>32</v>
      </c>
      <c r="C15" s="7"/>
      <c r="D15" s="7"/>
      <c r="E15" s="7"/>
      <c r="F15" s="7" t="str">
        <f t="shared" si="5"/>
        <v>serial</v>
      </c>
      <c r="G15" s="5"/>
      <c r="H15" s="5" t="s">
        <v>9</v>
      </c>
      <c r="I15" s="5" t="s">
        <v>16</v>
      </c>
      <c r="J15" s="6"/>
      <c r="K15" s="2"/>
      <c r="L15" s="2">
        <v>120</v>
      </c>
      <c r="M15" s="2">
        <v>1</v>
      </c>
      <c r="N15" s="2">
        <f t="shared" si="1"/>
        <v>120</v>
      </c>
      <c r="O15" s="2">
        <f t="shared" si="2"/>
        <v>0</v>
      </c>
      <c r="P15" s="2">
        <f t="shared" si="3"/>
        <v>0</v>
      </c>
      <c r="Q15" s="11">
        <f t="shared" si="4"/>
        <v>0</v>
      </c>
      <c r="R15" s="11">
        <f t="shared" si="6"/>
        <v>0</v>
      </c>
    </row>
    <row r="16" spans="1:18" s="3" customFormat="1">
      <c r="A16" s="3">
        <v>1</v>
      </c>
      <c r="B16" s="12" t="s">
        <v>33</v>
      </c>
      <c r="C16" s="7"/>
      <c r="D16" s="7"/>
      <c r="E16" s="7"/>
      <c r="F16" s="7" t="str">
        <f t="shared" si="5"/>
        <v>serial</v>
      </c>
      <c r="G16" s="5"/>
      <c r="H16" s="5" t="s">
        <v>9</v>
      </c>
      <c r="I16" s="5" t="s">
        <v>16</v>
      </c>
      <c r="J16" s="6"/>
      <c r="K16" s="2"/>
      <c r="L16" s="2">
        <v>120</v>
      </c>
      <c r="M16" s="2">
        <v>1</v>
      </c>
      <c r="N16" s="2">
        <f t="shared" si="1"/>
        <v>120</v>
      </c>
      <c r="O16" s="2">
        <f t="shared" si="2"/>
        <v>0</v>
      </c>
      <c r="P16" s="2">
        <f t="shared" si="3"/>
        <v>0</v>
      </c>
      <c r="Q16" s="11">
        <f t="shared" si="4"/>
        <v>0</v>
      </c>
      <c r="R16" s="11">
        <f t="shared" si="6"/>
        <v>0</v>
      </c>
    </row>
    <row r="17" spans="1:18" s="3" customFormat="1" ht="14.4" thickBot="1">
      <c r="A17" s="14">
        <v>1</v>
      </c>
      <c r="B17" s="14" t="s">
        <v>35</v>
      </c>
      <c r="C17" s="15"/>
      <c r="D17" s="15"/>
      <c r="E17" s="15"/>
      <c r="F17" s="15" t="str">
        <f t="shared" si="5"/>
        <v>serial</v>
      </c>
      <c r="G17" s="16"/>
      <c r="H17" s="16" t="s">
        <v>10</v>
      </c>
      <c r="I17" s="16" t="s">
        <v>16</v>
      </c>
      <c r="J17" s="17"/>
      <c r="K17" s="18"/>
      <c r="L17" s="18">
        <v>120</v>
      </c>
      <c r="M17" s="18">
        <v>1</v>
      </c>
      <c r="N17" s="18">
        <f t="shared" si="1"/>
        <v>120</v>
      </c>
      <c r="O17" s="18">
        <f t="shared" si="2"/>
        <v>0</v>
      </c>
      <c r="P17" s="18">
        <f t="shared" si="3"/>
        <v>0</v>
      </c>
      <c r="Q17" s="19">
        <f t="shared" si="4"/>
        <v>0</v>
      </c>
      <c r="R17" s="19">
        <f t="shared" si="6"/>
        <v>0</v>
      </c>
    </row>
    <row r="18" spans="1:18">
      <c r="A18" s="3">
        <v>2</v>
      </c>
      <c r="B18" s="3" t="s">
        <v>21</v>
      </c>
      <c r="C18" s="7"/>
      <c r="D18" s="7"/>
      <c r="E18" s="7"/>
      <c r="F18" s="7" t="s">
        <v>12</v>
      </c>
      <c r="G18" s="5"/>
      <c r="H18" s="5" t="s">
        <v>9</v>
      </c>
      <c r="I18" s="5" t="s">
        <v>16</v>
      </c>
      <c r="J18" s="6"/>
      <c r="K18" s="2"/>
      <c r="L18" s="2">
        <v>120</v>
      </c>
      <c r="M18" s="2">
        <v>1</v>
      </c>
      <c r="N18" s="2">
        <f>IF(ISBLANK(I18),K18+L18,L18)</f>
        <v>120</v>
      </c>
      <c r="O18" s="2">
        <f>ROUND(IF(F18="serial",IF(ISBLANK(I18),IF(ISNUMBER(J18),((L18*J18*4)/(G18/M18-J18)),K18),IF(ISNUMBER(J18),(L18*J18*4)/(G18/M18),K18)),IF(ISBLANK(I18),IF(ISNUMBER(J18),((L18*J18*4.444444444)/(G18/M18-J18)),K18),IF(ISNUMBER(J18),(L18*J18*4.4444444)/(G18/M18),K18))),1)</f>
        <v>0</v>
      </c>
      <c r="P18" s="2">
        <f>G18/M18*O18/N18</f>
        <v>0</v>
      </c>
      <c r="Q18" s="11">
        <f>IF(F18="serial",P18/4,P18*45/50/4)</f>
        <v>0</v>
      </c>
      <c r="R18" s="11">
        <f t="shared" ref="R18:R20" si="7">IF(F18="linear",Q18*0.1111111111,Q18/(2*10))</f>
        <v>0</v>
      </c>
    </row>
    <row r="19" spans="1:18">
      <c r="A19" s="3">
        <v>2</v>
      </c>
      <c r="B19" s="3" t="s">
        <v>23</v>
      </c>
      <c r="C19" s="7"/>
      <c r="D19" s="7"/>
      <c r="E19" s="7"/>
      <c r="F19" s="7" t="str">
        <f>F18</f>
        <v>serial</v>
      </c>
      <c r="G19" s="5"/>
      <c r="H19" s="5" t="s">
        <v>9</v>
      </c>
      <c r="I19" s="5" t="s">
        <v>16</v>
      </c>
      <c r="J19" s="6"/>
      <c r="K19" s="2"/>
      <c r="L19" s="2">
        <v>120</v>
      </c>
      <c r="M19" s="2">
        <v>1</v>
      </c>
      <c r="N19" s="2">
        <f t="shared" ref="N19:N33" si="8">IF(ISBLANK(I19),K19+L19,L19)</f>
        <v>120</v>
      </c>
      <c r="O19" s="2">
        <f t="shared" ref="O19:O33" si="9">ROUND(IF(F19="serial",IF(ISBLANK(I19),IF(ISNUMBER(J19),((L19*J19*4)/(G19/M19-J19)),K19),IF(ISNUMBER(J19),(L19*J19*4)/(G19/M19),K19)),IF(ISBLANK(I19),IF(ISNUMBER(J19),((L19*J19*4.444444444)/(G19/M19-J19)),K19),IF(ISNUMBER(J19),(L19*J19*4.4444444)/(G19/M19),K19))),1)</f>
        <v>0</v>
      </c>
      <c r="P19" s="2">
        <f t="shared" ref="P19" si="10">G19/M19*O19/N19</f>
        <v>0</v>
      </c>
      <c r="Q19" s="11">
        <f t="shared" ref="Q19:Q33" si="11">IF(F19="serial",P19/4,P19*45/50/4)</f>
        <v>0</v>
      </c>
      <c r="R19" s="11">
        <f t="shared" si="7"/>
        <v>0</v>
      </c>
    </row>
    <row r="20" spans="1:18">
      <c r="A20" s="3">
        <v>2</v>
      </c>
      <c r="B20" s="3" t="s">
        <v>25</v>
      </c>
      <c r="C20" s="7"/>
      <c r="D20" s="7"/>
      <c r="E20" s="7"/>
      <c r="F20" s="7" t="str">
        <f t="shared" ref="F20:F33" si="12">F19</f>
        <v>serial</v>
      </c>
      <c r="G20" s="5"/>
      <c r="H20" s="5" t="s">
        <v>9</v>
      </c>
      <c r="I20" s="5" t="s">
        <v>16</v>
      </c>
      <c r="J20" s="6"/>
      <c r="K20" s="2"/>
      <c r="L20" s="2">
        <v>120</v>
      </c>
      <c r="M20" s="2">
        <v>1</v>
      </c>
      <c r="N20" s="2">
        <f t="shared" si="8"/>
        <v>120</v>
      </c>
      <c r="O20" s="2">
        <f t="shared" si="9"/>
        <v>0</v>
      </c>
      <c r="P20" s="2">
        <f>G20/M20*O20/N20</f>
        <v>0</v>
      </c>
      <c r="Q20" s="11">
        <f t="shared" si="11"/>
        <v>0</v>
      </c>
      <c r="R20" s="11">
        <f t="shared" si="7"/>
        <v>0</v>
      </c>
    </row>
    <row r="21" spans="1:18">
      <c r="A21" s="3">
        <v>2</v>
      </c>
      <c r="B21" s="12" t="s">
        <v>27</v>
      </c>
      <c r="C21" s="7"/>
      <c r="D21" s="7"/>
      <c r="E21" s="7"/>
      <c r="F21" s="7" t="str">
        <f t="shared" si="12"/>
        <v>serial</v>
      </c>
      <c r="G21" s="5"/>
      <c r="H21" s="5" t="s">
        <v>9</v>
      </c>
      <c r="I21" s="5" t="s">
        <v>16</v>
      </c>
      <c r="J21" s="6"/>
      <c r="K21" s="2"/>
      <c r="L21" s="2">
        <v>120</v>
      </c>
      <c r="M21" s="2">
        <v>1</v>
      </c>
      <c r="N21" s="2">
        <f t="shared" si="8"/>
        <v>120</v>
      </c>
      <c r="O21" s="2">
        <f t="shared" si="9"/>
        <v>0</v>
      </c>
      <c r="P21" s="2">
        <f t="shared" ref="P21:P33" si="13">G21/M21*O21/N21</f>
        <v>0</v>
      </c>
      <c r="Q21" s="11">
        <f t="shared" si="11"/>
        <v>0</v>
      </c>
      <c r="R21" s="11">
        <f>IF(F21="linear",Q21*0.1111111111,Q21/(2^10))</f>
        <v>0</v>
      </c>
    </row>
    <row r="22" spans="1:18">
      <c r="A22" s="3">
        <v>2</v>
      </c>
      <c r="B22" s="12" t="s">
        <v>29</v>
      </c>
      <c r="C22" s="7"/>
      <c r="D22" s="7"/>
      <c r="E22" s="7"/>
      <c r="F22" s="7" t="str">
        <f t="shared" si="12"/>
        <v>serial</v>
      </c>
      <c r="G22" s="5"/>
      <c r="H22" s="5" t="s">
        <v>9</v>
      </c>
      <c r="I22" s="5" t="s">
        <v>16</v>
      </c>
      <c r="J22" s="6"/>
      <c r="K22" s="2"/>
      <c r="L22" s="2">
        <v>120</v>
      </c>
      <c r="M22" s="2">
        <v>1</v>
      </c>
      <c r="N22" s="2">
        <f t="shared" si="8"/>
        <v>120</v>
      </c>
      <c r="O22" s="2">
        <f t="shared" si="9"/>
        <v>0</v>
      </c>
      <c r="P22" s="2">
        <f t="shared" si="13"/>
        <v>0</v>
      </c>
      <c r="Q22" s="11">
        <f t="shared" si="11"/>
        <v>0</v>
      </c>
      <c r="R22" s="11">
        <f t="shared" ref="R22" si="14">Q22/4</f>
        <v>0</v>
      </c>
    </row>
    <row r="23" spans="1:18">
      <c r="A23" s="3">
        <v>2</v>
      </c>
      <c r="B23" s="12" t="s">
        <v>31</v>
      </c>
      <c r="C23" s="7"/>
      <c r="D23" s="7"/>
      <c r="E23" s="7"/>
      <c r="F23" s="7" t="str">
        <f t="shared" si="12"/>
        <v>serial</v>
      </c>
      <c r="G23" s="5"/>
      <c r="H23" s="5" t="s">
        <v>9</v>
      </c>
      <c r="I23" s="5" t="s">
        <v>16</v>
      </c>
      <c r="J23" s="6"/>
      <c r="K23" s="2"/>
      <c r="L23" s="2">
        <v>120</v>
      </c>
      <c r="M23" s="2">
        <v>1</v>
      </c>
      <c r="N23" s="2">
        <f t="shared" si="8"/>
        <v>120</v>
      </c>
      <c r="O23" s="2">
        <f t="shared" si="9"/>
        <v>0</v>
      </c>
      <c r="P23" s="2">
        <f t="shared" si="13"/>
        <v>0</v>
      </c>
      <c r="Q23" s="11">
        <f t="shared" si="11"/>
        <v>0</v>
      </c>
      <c r="R23" s="11">
        <f t="shared" ref="R23" si="15">Q23/4</f>
        <v>0</v>
      </c>
    </row>
    <row r="24" spans="1:18">
      <c r="A24" s="3">
        <v>2</v>
      </c>
      <c r="B24" s="12" t="s">
        <v>10</v>
      </c>
      <c r="C24" s="7"/>
      <c r="D24" s="7"/>
      <c r="E24" s="7"/>
      <c r="F24" s="7" t="str">
        <f t="shared" si="12"/>
        <v>serial</v>
      </c>
      <c r="G24" s="5"/>
      <c r="H24" s="5" t="s">
        <v>9</v>
      </c>
      <c r="I24" s="5" t="s">
        <v>16</v>
      </c>
      <c r="J24" s="6"/>
      <c r="K24" s="2"/>
      <c r="L24" s="2">
        <v>120</v>
      </c>
      <c r="M24" s="2">
        <v>1</v>
      </c>
      <c r="N24" s="2">
        <f t="shared" si="8"/>
        <v>120</v>
      </c>
      <c r="O24" s="2">
        <f t="shared" si="9"/>
        <v>0</v>
      </c>
      <c r="P24" s="2">
        <f t="shared" si="13"/>
        <v>0</v>
      </c>
      <c r="Q24" s="11">
        <f t="shared" si="11"/>
        <v>0</v>
      </c>
      <c r="R24" s="11">
        <f t="shared" ref="R24" si="16">Q24/4</f>
        <v>0</v>
      </c>
    </row>
    <row r="25" spans="1:18">
      <c r="A25" s="3">
        <v>2</v>
      </c>
      <c r="B25" s="12" t="s">
        <v>34</v>
      </c>
      <c r="C25" s="7"/>
      <c r="D25" s="7"/>
      <c r="E25" s="7"/>
      <c r="F25" s="7" t="str">
        <f t="shared" si="12"/>
        <v>serial</v>
      </c>
      <c r="G25" s="5"/>
      <c r="H25" s="5" t="s">
        <v>10</v>
      </c>
      <c r="I25" s="5" t="s">
        <v>16</v>
      </c>
      <c r="J25" s="6"/>
      <c r="K25" s="2"/>
      <c r="L25" s="2">
        <v>120</v>
      </c>
      <c r="M25" s="2">
        <v>1</v>
      </c>
      <c r="N25" s="2">
        <f t="shared" si="8"/>
        <v>120</v>
      </c>
      <c r="O25" s="2">
        <f t="shared" si="9"/>
        <v>0</v>
      </c>
      <c r="P25" s="2">
        <f t="shared" si="13"/>
        <v>0</v>
      </c>
      <c r="Q25" s="11">
        <f t="shared" si="11"/>
        <v>0</v>
      </c>
      <c r="R25" s="11">
        <f t="shared" ref="R25" si="17">Q25/4</f>
        <v>0</v>
      </c>
    </row>
    <row r="26" spans="1:18">
      <c r="A26" s="3">
        <v>2</v>
      </c>
      <c r="B26" s="12" t="s">
        <v>22</v>
      </c>
      <c r="C26" s="7"/>
      <c r="D26" s="7"/>
      <c r="E26" s="7"/>
      <c r="F26" s="7" t="str">
        <f t="shared" si="12"/>
        <v>serial</v>
      </c>
      <c r="G26" s="5"/>
      <c r="H26" s="5" t="s">
        <v>9</v>
      </c>
      <c r="I26" s="5" t="s">
        <v>16</v>
      </c>
      <c r="J26" s="6"/>
      <c r="K26" s="2"/>
      <c r="L26" s="2">
        <v>120</v>
      </c>
      <c r="M26" s="2">
        <v>1</v>
      </c>
      <c r="N26" s="2">
        <f t="shared" si="8"/>
        <v>120</v>
      </c>
      <c r="O26" s="2">
        <f t="shared" si="9"/>
        <v>0</v>
      </c>
      <c r="P26" s="2">
        <f t="shared" si="13"/>
        <v>0</v>
      </c>
      <c r="Q26" s="11">
        <f t="shared" si="11"/>
        <v>0</v>
      </c>
      <c r="R26" s="11">
        <f t="shared" ref="R26" si="18">Q26/4</f>
        <v>0</v>
      </c>
    </row>
    <row r="27" spans="1:18">
      <c r="A27" s="3">
        <v>2</v>
      </c>
      <c r="B27" s="12" t="s">
        <v>24</v>
      </c>
      <c r="C27" s="7"/>
      <c r="D27" s="7"/>
      <c r="E27" s="7"/>
      <c r="F27" s="7" t="str">
        <f t="shared" si="12"/>
        <v>serial</v>
      </c>
      <c r="G27" s="5"/>
      <c r="H27" s="5" t="s">
        <v>9</v>
      </c>
      <c r="I27" s="5" t="s">
        <v>16</v>
      </c>
      <c r="J27" s="6"/>
      <c r="K27" s="2"/>
      <c r="L27" s="2">
        <v>120</v>
      </c>
      <c r="M27" s="2">
        <v>1</v>
      </c>
      <c r="N27" s="2">
        <f t="shared" si="8"/>
        <v>120</v>
      </c>
      <c r="O27" s="2">
        <f t="shared" si="9"/>
        <v>0</v>
      </c>
      <c r="P27" s="2">
        <f t="shared" si="13"/>
        <v>0</v>
      </c>
      <c r="Q27" s="11">
        <f t="shared" si="11"/>
        <v>0</v>
      </c>
      <c r="R27" s="11">
        <f t="shared" ref="R27" si="19">Q27/4</f>
        <v>0</v>
      </c>
    </row>
    <row r="28" spans="1:18">
      <c r="A28" s="3">
        <v>2</v>
      </c>
      <c r="B28" s="12" t="s">
        <v>26</v>
      </c>
      <c r="C28" s="7"/>
      <c r="D28" s="7"/>
      <c r="E28" s="7"/>
      <c r="F28" s="7" t="str">
        <f t="shared" si="12"/>
        <v>serial</v>
      </c>
      <c r="G28" s="5"/>
      <c r="H28" s="5" t="s">
        <v>9</v>
      </c>
      <c r="I28" s="5" t="s">
        <v>16</v>
      </c>
      <c r="J28" s="6"/>
      <c r="K28" s="2"/>
      <c r="L28" s="2">
        <v>120</v>
      </c>
      <c r="M28" s="2">
        <v>1</v>
      </c>
      <c r="N28" s="2">
        <f t="shared" si="8"/>
        <v>120</v>
      </c>
      <c r="O28" s="2">
        <f t="shared" si="9"/>
        <v>0</v>
      </c>
      <c r="P28" s="2">
        <f t="shared" si="13"/>
        <v>0</v>
      </c>
      <c r="Q28" s="11">
        <f t="shared" si="11"/>
        <v>0</v>
      </c>
      <c r="R28" s="11">
        <f t="shared" ref="R28" si="20">Q28/4</f>
        <v>0</v>
      </c>
    </row>
    <row r="29" spans="1:18">
      <c r="A29" s="3">
        <v>2</v>
      </c>
      <c r="B29" s="12" t="s">
        <v>28</v>
      </c>
      <c r="C29" s="7"/>
      <c r="D29" s="7"/>
      <c r="E29" s="7"/>
      <c r="F29" s="7" t="str">
        <f t="shared" si="12"/>
        <v>serial</v>
      </c>
      <c r="G29" s="5"/>
      <c r="H29" s="5" t="s">
        <v>9</v>
      </c>
      <c r="I29" s="5" t="s">
        <v>16</v>
      </c>
      <c r="J29" s="6"/>
      <c r="K29" s="2"/>
      <c r="L29" s="2">
        <v>120</v>
      </c>
      <c r="M29" s="2">
        <v>1</v>
      </c>
      <c r="N29" s="2">
        <f t="shared" si="8"/>
        <v>120</v>
      </c>
      <c r="O29" s="2">
        <f t="shared" si="9"/>
        <v>0</v>
      </c>
      <c r="P29" s="2">
        <f t="shared" si="13"/>
        <v>0</v>
      </c>
      <c r="Q29" s="11">
        <f t="shared" si="11"/>
        <v>0</v>
      </c>
      <c r="R29" s="11">
        <f t="shared" ref="R29" si="21">Q29/4</f>
        <v>0</v>
      </c>
    </row>
    <row r="30" spans="1:18">
      <c r="A30" s="3">
        <v>2</v>
      </c>
      <c r="B30" s="12" t="s">
        <v>30</v>
      </c>
      <c r="C30" s="7"/>
      <c r="D30" s="7"/>
      <c r="E30" s="7"/>
      <c r="F30" s="7" t="str">
        <f t="shared" si="12"/>
        <v>serial</v>
      </c>
      <c r="G30" s="5"/>
      <c r="H30" s="5" t="s">
        <v>9</v>
      </c>
      <c r="I30" s="5" t="s">
        <v>16</v>
      </c>
      <c r="J30" s="6"/>
      <c r="K30" s="2"/>
      <c r="L30" s="2">
        <v>120</v>
      </c>
      <c r="M30" s="2">
        <v>1</v>
      </c>
      <c r="N30" s="2">
        <f t="shared" si="8"/>
        <v>120</v>
      </c>
      <c r="O30" s="2">
        <f t="shared" si="9"/>
        <v>0</v>
      </c>
      <c r="P30" s="2">
        <f t="shared" si="13"/>
        <v>0</v>
      </c>
      <c r="Q30" s="11">
        <f t="shared" si="11"/>
        <v>0</v>
      </c>
      <c r="R30" s="11">
        <f t="shared" ref="R30" si="22">Q30/4</f>
        <v>0</v>
      </c>
    </row>
    <row r="31" spans="1:18">
      <c r="A31" s="3">
        <v>2</v>
      </c>
      <c r="B31" s="12" t="s">
        <v>32</v>
      </c>
      <c r="C31" s="7"/>
      <c r="D31" s="7"/>
      <c r="E31" s="7"/>
      <c r="F31" s="7" t="str">
        <f t="shared" si="12"/>
        <v>serial</v>
      </c>
      <c r="G31" s="5"/>
      <c r="H31" s="5" t="s">
        <v>9</v>
      </c>
      <c r="I31" s="5" t="s">
        <v>16</v>
      </c>
      <c r="J31" s="6"/>
      <c r="K31" s="2"/>
      <c r="L31" s="2">
        <v>120</v>
      </c>
      <c r="M31" s="2">
        <v>1</v>
      </c>
      <c r="N31" s="2">
        <f t="shared" si="8"/>
        <v>120</v>
      </c>
      <c r="O31" s="2">
        <f t="shared" si="9"/>
        <v>0</v>
      </c>
      <c r="P31" s="2">
        <f t="shared" si="13"/>
        <v>0</v>
      </c>
      <c r="Q31" s="11">
        <f t="shared" si="11"/>
        <v>0</v>
      </c>
      <c r="R31" s="11">
        <f t="shared" ref="R31" si="23">Q31/4</f>
        <v>0</v>
      </c>
    </row>
    <row r="32" spans="1:18">
      <c r="A32" s="3">
        <v>2</v>
      </c>
      <c r="B32" s="12" t="s">
        <v>33</v>
      </c>
      <c r="C32" s="7"/>
      <c r="D32" s="7"/>
      <c r="E32" s="7"/>
      <c r="F32" s="7" t="str">
        <f t="shared" si="12"/>
        <v>serial</v>
      </c>
      <c r="G32" s="5"/>
      <c r="H32" s="5" t="s">
        <v>9</v>
      </c>
      <c r="I32" s="5" t="s">
        <v>16</v>
      </c>
      <c r="J32" s="6"/>
      <c r="K32" s="2"/>
      <c r="L32" s="2">
        <v>120</v>
      </c>
      <c r="M32" s="2">
        <v>1</v>
      </c>
      <c r="N32" s="2">
        <f t="shared" si="8"/>
        <v>120</v>
      </c>
      <c r="O32" s="2">
        <f t="shared" si="9"/>
        <v>0</v>
      </c>
      <c r="P32" s="2">
        <f t="shared" si="13"/>
        <v>0</v>
      </c>
      <c r="Q32" s="11">
        <f t="shared" si="11"/>
        <v>0</v>
      </c>
      <c r="R32" s="11">
        <f t="shared" ref="R32" si="24">Q32/4</f>
        <v>0</v>
      </c>
    </row>
    <row r="33" spans="1:18" ht="14.4" thickBot="1">
      <c r="A33" s="14">
        <v>2</v>
      </c>
      <c r="B33" s="14" t="s">
        <v>35</v>
      </c>
      <c r="C33" s="15"/>
      <c r="D33" s="15"/>
      <c r="E33" s="15"/>
      <c r="F33" s="15" t="str">
        <f t="shared" si="12"/>
        <v>serial</v>
      </c>
      <c r="G33" s="16"/>
      <c r="H33" s="16" t="s">
        <v>10</v>
      </c>
      <c r="I33" s="16" t="s">
        <v>16</v>
      </c>
      <c r="J33" s="17"/>
      <c r="K33" s="18"/>
      <c r="L33" s="18">
        <v>120</v>
      </c>
      <c r="M33" s="18">
        <v>1</v>
      </c>
      <c r="N33" s="18">
        <f t="shared" si="8"/>
        <v>120</v>
      </c>
      <c r="O33" s="18">
        <f t="shared" si="9"/>
        <v>0</v>
      </c>
      <c r="P33" s="18">
        <f t="shared" si="13"/>
        <v>0</v>
      </c>
      <c r="Q33" s="19">
        <f t="shared" si="11"/>
        <v>0</v>
      </c>
      <c r="R33" s="19">
        <f t="shared" ref="R33" si="25">Q33/4</f>
        <v>0</v>
      </c>
    </row>
    <row r="34" spans="1:18">
      <c r="A34" s="3">
        <v>3</v>
      </c>
      <c r="B34" s="3" t="s">
        <v>21</v>
      </c>
      <c r="C34" s="7"/>
      <c r="D34" s="7"/>
      <c r="E34" s="7"/>
      <c r="F34" s="7" t="s">
        <v>12</v>
      </c>
      <c r="G34" s="5"/>
      <c r="H34" s="5" t="s">
        <v>9</v>
      </c>
      <c r="I34" s="5" t="s">
        <v>16</v>
      </c>
      <c r="J34" s="6"/>
      <c r="K34" s="2"/>
      <c r="L34" s="2">
        <v>120</v>
      </c>
      <c r="M34" s="2">
        <v>1</v>
      </c>
      <c r="N34" s="2">
        <f>IF(ISBLANK(I34),K34+L34,L34)</f>
        <v>120</v>
      </c>
      <c r="O34" s="2">
        <f>ROUND(IF(F34="serial",IF(ISBLANK(I34),IF(ISNUMBER(J34),((L34*J34*4)/(G34/M34-J34)),K34),IF(ISNUMBER(J34),(L34*J34*4)/(G34/M34),K34)),IF(ISBLANK(I34),IF(ISNUMBER(J34),((L34*J34*4.444444444)/(G34/M34-J34)),K34),IF(ISNUMBER(J34),(L34*J34*4.4444444)/(G34/M34),K34))),1)</f>
        <v>0</v>
      </c>
      <c r="P34" s="2">
        <f>G34/M34*O34/N34</f>
        <v>0</v>
      </c>
      <c r="Q34" s="11">
        <f>IF(F34="serial",P34/4,P34*45/50/4)</f>
        <v>0</v>
      </c>
      <c r="R34" s="11">
        <f t="shared" ref="R34:R36" si="26">IF(F34="linear",Q34*0.1111111111,Q34/(2*10))</f>
        <v>0</v>
      </c>
    </row>
    <row r="35" spans="1:18">
      <c r="A35" s="3">
        <v>3</v>
      </c>
      <c r="B35" s="3" t="s">
        <v>23</v>
      </c>
      <c r="C35" s="7"/>
      <c r="D35" s="7"/>
      <c r="E35" s="7"/>
      <c r="F35" s="7" t="str">
        <f>F34</f>
        <v>serial</v>
      </c>
      <c r="G35" s="5"/>
      <c r="H35" s="5" t="s">
        <v>9</v>
      </c>
      <c r="I35" s="5" t="s">
        <v>16</v>
      </c>
      <c r="J35" s="6"/>
      <c r="K35" s="2"/>
      <c r="L35" s="2">
        <v>120</v>
      </c>
      <c r="M35" s="2">
        <v>1</v>
      </c>
      <c r="N35" s="2">
        <f t="shared" ref="N35:N49" si="27">IF(ISBLANK(I35),K35+L35,L35)</f>
        <v>120</v>
      </c>
      <c r="O35" s="2">
        <f t="shared" ref="O35:O49" si="28">ROUND(IF(F35="serial",IF(ISBLANK(I35),IF(ISNUMBER(J35),((L35*J35*4)/(G35/M35-J35)),K35),IF(ISNUMBER(J35),(L35*J35*4)/(G35/M35),K35)),IF(ISBLANK(I35),IF(ISNUMBER(J35),((L35*J35*4.444444444)/(G35/M35-J35)),K35),IF(ISNUMBER(J35),(L35*J35*4.4444444)/(G35/M35),K35))),1)</f>
        <v>0</v>
      </c>
      <c r="P35" s="2">
        <f t="shared" ref="P35" si="29">G35/M35*O35/N35</f>
        <v>0</v>
      </c>
      <c r="Q35" s="11">
        <f t="shared" ref="Q35:Q49" si="30">IF(F35="serial",P35/4,P35*45/50/4)</f>
        <v>0</v>
      </c>
      <c r="R35" s="11">
        <f t="shared" si="26"/>
        <v>0</v>
      </c>
    </row>
    <row r="36" spans="1:18">
      <c r="A36" s="3">
        <v>3</v>
      </c>
      <c r="B36" s="3" t="s">
        <v>25</v>
      </c>
      <c r="C36" s="7"/>
      <c r="D36" s="7"/>
      <c r="E36" s="7"/>
      <c r="F36" s="7" t="str">
        <f t="shared" ref="F36:F49" si="31">F35</f>
        <v>serial</v>
      </c>
      <c r="G36" s="5"/>
      <c r="H36" s="5" t="s">
        <v>9</v>
      </c>
      <c r="I36" s="5" t="s">
        <v>16</v>
      </c>
      <c r="J36" s="6"/>
      <c r="K36" s="2"/>
      <c r="L36" s="2">
        <v>120</v>
      </c>
      <c r="M36" s="2">
        <v>1</v>
      </c>
      <c r="N36" s="2">
        <f t="shared" si="27"/>
        <v>120</v>
      </c>
      <c r="O36" s="2">
        <f t="shared" si="28"/>
        <v>0</v>
      </c>
      <c r="P36" s="2">
        <f>G36/M36*O36/N36</f>
        <v>0</v>
      </c>
      <c r="Q36" s="11">
        <f t="shared" si="30"/>
        <v>0</v>
      </c>
      <c r="R36" s="11">
        <f t="shared" si="26"/>
        <v>0</v>
      </c>
    </row>
    <row r="37" spans="1:18">
      <c r="A37" s="3">
        <v>3</v>
      </c>
      <c r="B37" s="12" t="s">
        <v>27</v>
      </c>
      <c r="C37" s="7"/>
      <c r="D37" s="7"/>
      <c r="E37" s="7"/>
      <c r="F37" s="7" t="str">
        <f t="shared" si="31"/>
        <v>serial</v>
      </c>
      <c r="G37" s="5"/>
      <c r="H37" s="5" t="s">
        <v>9</v>
      </c>
      <c r="I37" s="5" t="s">
        <v>16</v>
      </c>
      <c r="J37" s="6"/>
      <c r="K37" s="2"/>
      <c r="L37" s="2">
        <v>120</v>
      </c>
      <c r="M37" s="2">
        <v>1</v>
      </c>
      <c r="N37" s="2">
        <f t="shared" si="27"/>
        <v>120</v>
      </c>
      <c r="O37" s="2">
        <f t="shared" si="28"/>
        <v>0</v>
      </c>
      <c r="P37" s="2">
        <f t="shared" ref="P37:P49" si="32">G37/M37*O37/N37</f>
        <v>0</v>
      </c>
      <c r="Q37" s="11">
        <f t="shared" si="30"/>
        <v>0</v>
      </c>
      <c r="R37" s="11">
        <f>IF(F37="linear",Q37*0.1111111111,Q37/(2^10))</f>
        <v>0</v>
      </c>
    </row>
    <row r="38" spans="1:18">
      <c r="A38" s="3">
        <v>3</v>
      </c>
      <c r="B38" s="12" t="s">
        <v>29</v>
      </c>
      <c r="C38" s="7"/>
      <c r="D38" s="7"/>
      <c r="E38" s="7"/>
      <c r="F38" s="7" t="str">
        <f t="shared" si="31"/>
        <v>serial</v>
      </c>
      <c r="G38" s="5"/>
      <c r="H38" s="5" t="s">
        <v>9</v>
      </c>
      <c r="I38" s="5" t="s">
        <v>16</v>
      </c>
      <c r="J38" s="6"/>
      <c r="K38" s="2"/>
      <c r="L38" s="2">
        <v>120</v>
      </c>
      <c r="M38" s="2">
        <v>1</v>
      </c>
      <c r="N38" s="2">
        <f t="shared" si="27"/>
        <v>120</v>
      </c>
      <c r="O38" s="2">
        <f t="shared" si="28"/>
        <v>0</v>
      </c>
      <c r="P38" s="2">
        <f t="shared" si="32"/>
        <v>0</v>
      </c>
      <c r="Q38" s="11">
        <f t="shared" si="30"/>
        <v>0</v>
      </c>
      <c r="R38" s="11">
        <f t="shared" ref="R38" si="33">Q38/4</f>
        <v>0</v>
      </c>
    </row>
    <row r="39" spans="1:18">
      <c r="A39" s="3">
        <v>3</v>
      </c>
      <c r="B39" s="12" t="s">
        <v>31</v>
      </c>
      <c r="C39" s="7"/>
      <c r="D39" s="7"/>
      <c r="E39" s="7"/>
      <c r="F39" s="7" t="str">
        <f t="shared" si="31"/>
        <v>serial</v>
      </c>
      <c r="G39" s="5"/>
      <c r="H39" s="5" t="s">
        <v>9</v>
      </c>
      <c r="I39" s="5" t="s">
        <v>16</v>
      </c>
      <c r="J39" s="6"/>
      <c r="K39" s="2"/>
      <c r="L39" s="2">
        <v>120</v>
      </c>
      <c r="M39" s="2">
        <v>1</v>
      </c>
      <c r="N39" s="2">
        <f t="shared" si="27"/>
        <v>120</v>
      </c>
      <c r="O39" s="2">
        <f t="shared" si="28"/>
        <v>0</v>
      </c>
      <c r="P39" s="2">
        <f t="shared" si="32"/>
        <v>0</v>
      </c>
      <c r="Q39" s="11">
        <f t="shared" si="30"/>
        <v>0</v>
      </c>
      <c r="R39" s="11">
        <f t="shared" ref="R39" si="34">Q39/4</f>
        <v>0</v>
      </c>
    </row>
    <row r="40" spans="1:18">
      <c r="A40" s="3">
        <v>3</v>
      </c>
      <c r="B40" s="12" t="s">
        <v>10</v>
      </c>
      <c r="C40" s="7"/>
      <c r="D40" s="7"/>
      <c r="E40" s="7"/>
      <c r="F40" s="7" t="str">
        <f t="shared" si="31"/>
        <v>serial</v>
      </c>
      <c r="G40" s="5"/>
      <c r="H40" s="5" t="s">
        <v>9</v>
      </c>
      <c r="I40" s="5" t="s">
        <v>16</v>
      </c>
      <c r="J40" s="6"/>
      <c r="K40" s="2"/>
      <c r="L40" s="2">
        <v>120</v>
      </c>
      <c r="M40" s="2">
        <v>1</v>
      </c>
      <c r="N40" s="2">
        <f t="shared" si="27"/>
        <v>120</v>
      </c>
      <c r="O40" s="2">
        <f t="shared" si="28"/>
        <v>0</v>
      </c>
      <c r="P40" s="2">
        <f t="shared" si="32"/>
        <v>0</v>
      </c>
      <c r="Q40" s="11">
        <f t="shared" si="30"/>
        <v>0</v>
      </c>
      <c r="R40" s="11">
        <f t="shared" ref="R40" si="35">Q40/4</f>
        <v>0</v>
      </c>
    </row>
    <row r="41" spans="1:18">
      <c r="A41" s="3">
        <v>3</v>
      </c>
      <c r="B41" s="12" t="s">
        <v>34</v>
      </c>
      <c r="C41" s="7"/>
      <c r="D41" s="7"/>
      <c r="E41" s="7"/>
      <c r="F41" s="7" t="str">
        <f t="shared" si="31"/>
        <v>serial</v>
      </c>
      <c r="G41" s="5"/>
      <c r="H41" s="5" t="s">
        <v>10</v>
      </c>
      <c r="I41" s="5" t="s">
        <v>16</v>
      </c>
      <c r="J41" s="6"/>
      <c r="K41" s="2"/>
      <c r="L41" s="2">
        <v>120</v>
      </c>
      <c r="M41" s="2">
        <v>1</v>
      </c>
      <c r="N41" s="2">
        <f t="shared" si="27"/>
        <v>120</v>
      </c>
      <c r="O41" s="2">
        <f t="shared" si="28"/>
        <v>0</v>
      </c>
      <c r="P41" s="2">
        <f t="shared" si="32"/>
        <v>0</v>
      </c>
      <c r="Q41" s="11">
        <f t="shared" si="30"/>
        <v>0</v>
      </c>
      <c r="R41" s="11">
        <f t="shared" ref="R41" si="36">Q41/4</f>
        <v>0</v>
      </c>
    </row>
    <row r="42" spans="1:18">
      <c r="A42" s="3">
        <v>3</v>
      </c>
      <c r="B42" s="12" t="s">
        <v>22</v>
      </c>
      <c r="C42" s="7"/>
      <c r="D42" s="7"/>
      <c r="E42" s="7"/>
      <c r="F42" s="7" t="str">
        <f t="shared" si="31"/>
        <v>serial</v>
      </c>
      <c r="G42" s="5"/>
      <c r="H42" s="5" t="s">
        <v>9</v>
      </c>
      <c r="I42" s="5" t="s">
        <v>16</v>
      </c>
      <c r="J42" s="6"/>
      <c r="K42" s="2"/>
      <c r="L42" s="2">
        <v>120</v>
      </c>
      <c r="M42" s="2">
        <v>1</v>
      </c>
      <c r="N42" s="2">
        <f t="shared" si="27"/>
        <v>120</v>
      </c>
      <c r="O42" s="2">
        <f t="shared" si="28"/>
        <v>0</v>
      </c>
      <c r="P42" s="2">
        <f t="shared" si="32"/>
        <v>0</v>
      </c>
      <c r="Q42" s="11">
        <f t="shared" si="30"/>
        <v>0</v>
      </c>
      <c r="R42" s="11">
        <f t="shared" ref="R42" si="37">Q42/4</f>
        <v>0</v>
      </c>
    </row>
    <row r="43" spans="1:18">
      <c r="A43" s="3">
        <v>3</v>
      </c>
      <c r="B43" s="12" t="s">
        <v>24</v>
      </c>
      <c r="C43" s="7"/>
      <c r="D43" s="7"/>
      <c r="E43" s="7"/>
      <c r="F43" s="7" t="str">
        <f t="shared" si="31"/>
        <v>serial</v>
      </c>
      <c r="G43" s="5"/>
      <c r="H43" s="5" t="s">
        <v>9</v>
      </c>
      <c r="I43" s="5" t="s">
        <v>16</v>
      </c>
      <c r="J43" s="6"/>
      <c r="K43" s="2"/>
      <c r="L43" s="2">
        <v>120</v>
      </c>
      <c r="M43" s="2">
        <v>1</v>
      </c>
      <c r="N43" s="2">
        <f t="shared" si="27"/>
        <v>120</v>
      </c>
      <c r="O43" s="2">
        <f t="shared" si="28"/>
        <v>0</v>
      </c>
      <c r="P43" s="2">
        <f t="shared" si="32"/>
        <v>0</v>
      </c>
      <c r="Q43" s="11">
        <f t="shared" si="30"/>
        <v>0</v>
      </c>
      <c r="R43" s="11">
        <f t="shared" ref="R43" si="38">Q43/4</f>
        <v>0</v>
      </c>
    </row>
    <row r="44" spans="1:18">
      <c r="A44" s="3">
        <v>3</v>
      </c>
      <c r="B44" s="12" t="s">
        <v>26</v>
      </c>
      <c r="C44" s="7"/>
      <c r="D44" s="7"/>
      <c r="E44" s="7"/>
      <c r="F44" s="7" t="str">
        <f t="shared" si="31"/>
        <v>serial</v>
      </c>
      <c r="G44" s="5"/>
      <c r="H44" s="5" t="s">
        <v>9</v>
      </c>
      <c r="I44" s="5" t="s">
        <v>16</v>
      </c>
      <c r="J44" s="6"/>
      <c r="K44" s="2"/>
      <c r="L44" s="2">
        <v>120</v>
      </c>
      <c r="M44" s="2">
        <v>1</v>
      </c>
      <c r="N44" s="2">
        <f t="shared" si="27"/>
        <v>120</v>
      </c>
      <c r="O44" s="2">
        <f t="shared" si="28"/>
        <v>0</v>
      </c>
      <c r="P44" s="2">
        <f t="shared" si="32"/>
        <v>0</v>
      </c>
      <c r="Q44" s="11">
        <f t="shared" si="30"/>
        <v>0</v>
      </c>
      <c r="R44" s="11">
        <f t="shared" ref="R44" si="39">Q44/4</f>
        <v>0</v>
      </c>
    </row>
    <row r="45" spans="1:18">
      <c r="A45" s="3">
        <v>3</v>
      </c>
      <c r="B45" s="12" t="s">
        <v>28</v>
      </c>
      <c r="C45" s="7"/>
      <c r="D45" s="7"/>
      <c r="E45" s="7"/>
      <c r="F45" s="7" t="str">
        <f t="shared" si="31"/>
        <v>serial</v>
      </c>
      <c r="G45" s="5"/>
      <c r="H45" s="5" t="s">
        <v>9</v>
      </c>
      <c r="I45" s="5" t="s">
        <v>16</v>
      </c>
      <c r="J45" s="6"/>
      <c r="K45" s="2"/>
      <c r="L45" s="2">
        <v>120</v>
      </c>
      <c r="M45" s="2">
        <v>1</v>
      </c>
      <c r="N45" s="2">
        <f t="shared" si="27"/>
        <v>120</v>
      </c>
      <c r="O45" s="2">
        <f t="shared" si="28"/>
        <v>0</v>
      </c>
      <c r="P45" s="2">
        <f t="shared" si="32"/>
        <v>0</v>
      </c>
      <c r="Q45" s="11">
        <f t="shared" si="30"/>
        <v>0</v>
      </c>
      <c r="R45" s="11">
        <f t="shared" ref="R45" si="40">Q45/4</f>
        <v>0</v>
      </c>
    </row>
    <row r="46" spans="1:18">
      <c r="A46" s="3">
        <v>3</v>
      </c>
      <c r="B46" s="12" t="s">
        <v>30</v>
      </c>
      <c r="C46" s="7"/>
      <c r="D46" s="7"/>
      <c r="E46" s="7"/>
      <c r="F46" s="7" t="str">
        <f t="shared" si="31"/>
        <v>serial</v>
      </c>
      <c r="G46" s="5"/>
      <c r="H46" s="5" t="s">
        <v>9</v>
      </c>
      <c r="I46" s="5" t="s">
        <v>16</v>
      </c>
      <c r="J46" s="6"/>
      <c r="K46" s="2"/>
      <c r="L46" s="2">
        <v>120</v>
      </c>
      <c r="M46" s="2">
        <v>1</v>
      </c>
      <c r="N46" s="2">
        <f t="shared" si="27"/>
        <v>120</v>
      </c>
      <c r="O46" s="2">
        <f t="shared" si="28"/>
        <v>0</v>
      </c>
      <c r="P46" s="2">
        <f t="shared" si="32"/>
        <v>0</v>
      </c>
      <c r="Q46" s="11">
        <f t="shared" si="30"/>
        <v>0</v>
      </c>
      <c r="R46" s="11">
        <f t="shared" ref="R46" si="41">Q46/4</f>
        <v>0</v>
      </c>
    </row>
    <row r="47" spans="1:18">
      <c r="A47" s="3">
        <v>3</v>
      </c>
      <c r="B47" s="12" t="s">
        <v>32</v>
      </c>
      <c r="C47" s="7"/>
      <c r="D47" s="7"/>
      <c r="E47" s="7"/>
      <c r="F47" s="7" t="str">
        <f t="shared" si="31"/>
        <v>serial</v>
      </c>
      <c r="G47" s="5"/>
      <c r="H47" s="5" t="s">
        <v>9</v>
      </c>
      <c r="I47" s="5" t="s">
        <v>16</v>
      </c>
      <c r="J47" s="6"/>
      <c r="K47" s="2"/>
      <c r="L47" s="2">
        <v>120</v>
      </c>
      <c r="M47" s="2">
        <v>1</v>
      </c>
      <c r="N47" s="2">
        <f t="shared" si="27"/>
        <v>120</v>
      </c>
      <c r="O47" s="2">
        <f t="shared" si="28"/>
        <v>0</v>
      </c>
      <c r="P47" s="2">
        <f t="shared" si="32"/>
        <v>0</v>
      </c>
      <c r="Q47" s="11">
        <f t="shared" si="30"/>
        <v>0</v>
      </c>
      <c r="R47" s="11">
        <f t="shared" ref="R47" si="42">Q47/4</f>
        <v>0</v>
      </c>
    </row>
    <row r="48" spans="1:18">
      <c r="A48" s="3">
        <v>3</v>
      </c>
      <c r="B48" s="12" t="s">
        <v>33</v>
      </c>
      <c r="C48" s="7"/>
      <c r="D48" s="7"/>
      <c r="E48" s="7"/>
      <c r="F48" s="7" t="str">
        <f t="shared" si="31"/>
        <v>serial</v>
      </c>
      <c r="G48" s="5"/>
      <c r="H48" s="5" t="s">
        <v>9</v>
      </c>
      <c r="I48" s="5" t="s">
        <v>16</v>
      </c>
      <c r="J48" s="6"/>
      <c r="K48" s="2"/>
      <c r="L48" s="2">
        <v>120</v>
      </c>
      <c r="M48" s="2">
        <v>1</v>
      </c>
      <c r="N48" s="2">
        <f t="shared" si="27"/>
        <v>120</v>
      </c>
      <c r="O48" s="2">
        <f t="shared" si="28"/>
        <v>0</v>
      </c>
      <c r="P48" s="2">
        <f t="shared" si="32"/>
        <v>0</v>
      </c>
      <c r="Q48" s="11">
        <f t="shared" si="30"/>
        <v>0</v>
      </c>
      <c r="R48" s="11">
        <f t="shared" ref="R48" si="43">Q48/4</f>
        <v>0</v>
      </c>
    </row>
    <row r="49" spans="1:18" ht="14.4" thickBot="1">
      <c r="A49" s="14">
        <v>3</v>
      </c>
      <c r="B49" s="14" t="s">
        <v>35</v>
      </c>
      <c r="C49" s="15"/>
      <c r="D49" s="15"/>
      <c r="E49" s="15"/>
      <c r="F49" s="15" t="str">
        <f t="shared" si="31"/>
        <v>serial</v>
      </c>
      <c r="G49" s="16"/>
      <c r="H49" s="16" t="s">
        <v>10</v>
      </c>
      <c r="I49" s="16" t="s">
        <v>16</v>
      </c>
      <c r="J49" s="17"/>
      <c r="K49" s="18"/>
      <c r="L49" s="18">
        <v>120</v>
      </c>
      <c r="M49" s="18">
        <v>1</v>
      </c>
      <c r="N49" s="18">
        <f t="shared" si="27"/>
        <v>120</v>
      </c>
      <c r="O49" s="18">
        <f t="shared" si="28"/>
        <v>0</v>
      </c>
      <c r="P49" s="18">
        <f t="shared" si="32"/>
        <v>0</v>
      </c>
      <c r="Q49" s="19">
        <f t="shared" si="30"/>
        <v>0</v>
      </c>
      <c r="R49" s="19">
        <f t="shared" ref="R49" si="44">Q49/4</f>
        <v>0</v>
      </c>
    </row>
    <row r="50" spans="1:18">
      <c r="A50" s="3">
        <v>4</v>
      </c>
      <c r="B50" s="3" t="s">
        <v>21</v>
      </c>
      <c r="C50" s="7"/>
      <c r="D50" s="7"/>
      <c r="E50" s="7"/>
      <c r="F50" s="7" t="s">
        <v>12</v>
      </c>
      <c r="G50" s="5"/>
      <c r="H50" s="5" t="s">
        <v>9</v>
      </c>
      <c r="I50" s="5" t="s">
        <v>16</v>
      </c>
      <c r="J50" s="6"/>
      <c r="K50" s="2"/>
      <c r="L50" s="2">
        <v>120</v>
      </c>
      <c r="M50" s="2">
        <v>1</v>
      </c>
      <c r="N50" s="2">
        <f>IF(ISBLANK(I50),K50+L50,L50)</f>
        <v>120</v>
      </c>
      <c r="O50" s="2">
        <f>ROUND(IF(F50="serial",IF(ISBLANK(I50),IF(ISNUMBER(J50),((L50*J50*4)/(G50/M50-J50)),K50),IF(ISNUMBER(J50),(L50*J50*4)/(G50/M50),K50)),IF(ISBLANK(I50),IF(ISNUMBER(J50),((L50*J50*4.444444444)/(G50/M50-J50)),K50),IF(ISNUMBER(J50),(L50*J50*4.4444444)/(G50/M50),K50))),1)</f>
        <v>0</v>
      </c>
      <c r="P50" s="2">
        <f>G50/M50*O50/N50</f>
        <v>0</v>
      </c>
      <c r="Q50" s="11">
        <f>IF(F50="serial",P50/4,P50*45/50/4)</f>
        <v>0</v>
      </c>
      <c r="R50" s="11">
        <f t="shared" ref="R50:R52" si="45">IF(F50="linear",Q50*0.1111111111,Q50/(2*10))</f>
        <v>0</v>
      </c>
    </row>
    <row r="51" spans="1:18">
      <c r="A51" s="3">
        <v>4</v>
      </c>
      <c r="B51" s="3" t="s">
        <v>23</v>
      </c>
      <c r="C51" s="7"/>
      <c r="D51" s="7"/>
      <c r="E51" s="7"/>
      <c r="F51" s="7" t="str">
        <f>F50</f>
        <v>serial</v>
      </c>
      <c r="G51" s="5"/>
      <c r="H51" s="5" t="s">
        <v>9</v>
      </c>
      <c r="I51" s="5" t="s">
        <v>16</v>
      </c>
      <c r="J51" s="6"/>
      <c r="K51" s="2"/>
      <c r="L51" s="2">
        <v>120</v>
      </c>
      <c r="M51" s="2">
        <v>1</v>
      </c>
      <c r="N51" s="2">
        <f t="shared" ref="N51:N65" si="46">IF(ISBLANK(I51),K51+L51,L51)</f>
        <v>120</v>
      </c>
      <c r="O51" s="2">
        <f t="shared" ref="O51:O65" si="47">ROUND(IF(F51="serial",IF(ISBLANK(I51),IF(ISNUMBER(J51),((L51*J51*4)/(G51/M51-J51)),K51),IF(ISNUMBER(J51),(L51*J51*4)/(G51/M51),K51)),IF(ISBLANK(I51),IF(ISNUMBER(J51),((L51*J51*4.444444444)/(G51/M51-J51)),K51),IF(ISNUMBER(J51),(L51*J51*4.4444444)/(G51/M51),K51))),1)</f>
        <v>0</v>
      </c>
      <c r="P51" s="2">
        <f t="shared" ref="P51" si="48">G51/M51*O51/N51</f>
        <v>0</v>
      </c>
      <c r="Q51" s="11">
        <f t="shared" ref="Q51:Q65" si="49">IF(F51="serial",P51/4,P51*45/50/4)</f>
        <v>0</v>
      </c>
      <c r="R51" s="11">
        <f t="shared" si="45"/>
        <v>0</v>
      </c>
    </row>
    <row r="52" spans="1:18">
      <c r="A52" s="3">
        <v>4</v>
      </c>
      <c r="B52" s="3" t="s">
        <v>25</v>
      </c>
      <c r="C52" s="7"/>
      <c r="D52" s="7"/>
      <c r="E52" s="7"/>
      <c r="F52" s="7" t="str">
        <f t="shared" ref="F52:F65" si="50">F51</f>
        <v>serial</v>
      </c>
      <c r="G52" s="5"/>
      <c r="H52" s="5" t="s">
        <v>9</v>
      </c>
      <c r="I52" s="5" t="s">
        <v>16</v>
      </c>
      <c r="J52" s="6"/>
      <c r="K52" s="2"/>
      <c r="L52" s="2">
        <v>120</v>
      </c>
      <c r="M52" s="2">
        <v>1</v>
      </c>
      <c r="N52" s="2">
        <f t="shared" si="46"/>
        <v>120</v>
      </c>
      <c r="O52" s="2">
        <f t="shared" si="47"/>
        <v>0</v>
      </c>
      <c r="P52" s="2">
        <f>G52/M52*O52/N52</f>
        <v>0</v>
      </c>
      <c r="Q52" s="11">
        <f t="shared" si="49"/>
        <v>0</v>
      </c>
      <c r="R52" s="11">
        <f t="shared" si="45"/>
        <v>0</v>
      </c>
    </row>
    <row r="53" spans="1:18">
      <c r="A53" s="3">
        <v>4</v>
      </c>
      <c r="B53" s="12" t="s">
        <v>27</v>
      </c>
      <c r="C53" s="7"/>
      <c r="D53" s="7"/>
      <c r="E53" s="7"/>
      <c r="F53" s="7" t="str">
        <f t="shared" si="50"/>
        <v>serial</v>
      </c>
      <c r="G53" s="5"/>
      <c r="H53" s="5" t="s">
        <v>9</v>
      </c>
      <c r="I53" s="5" t="s">
        <v>16</v>
      </c>
      <c r="J53" s="6"/>
      <c r="K53" s="2"/>
      <c r="L53" s="2">
        <v>120</v>
      </c>
      <c r="M53" s="2">
        <v>1</v>
      </c>
      <c r="N53" s="2">
        <f t="shared" si="46"/>
        <v>120</v>
      </c>
      <c r="O53" s="2">
        <f t="shared" si="47"/>
        <v>0</v>
      </c>
      <c r="P53" s="2">
        <f t="shared" ref="P53:P65" si="51">G53/M53*O53/N53</f>
        <v>0</v>
      </c>
      <c r="Q53" s="11">
        <f t="shared" si="49"/>
        <v>0</v>
      </c>
      <c r="R53" s="11">
        <f>IF(F53="linear",Q53*0.1111111111,Q53/(2^10))</f>
        <v>0</v>
      </c>
    </row>
    <row r="54" spans="1:18">
      <c r="A54" s="3">
        <v>4</v>
      </c>
      <c r="B54" s="12" t="s">
        <v>29</v>
      </c>
      <c r="C54" s="7"/>
      <c r="D54" s="7"/>
      <c r="E54" s="7"/>
      <c r="F54" s="7" t="str">
        <f t="shared" si="50"/>
        <v>serial</v>
      </c>
      <c r="G54" s="5"/>
      <c r="H54" s="5" t="s">
        <v>9</v>
      </c>
      <c r="I54" s="5" t="s">
        <v>16</v>
      </c>
      <c r="J54" s="6"/>
      <c r="K54" s="2"/>
      <c r="L54" s="2">
        <v>120</v>
      </c>
      <c r="M54" s="2">
        <v>1</v>
      </c>
      <c r="N54" s="2">
        <f t="shared" si="46"/>
        <v>120</v>
      </c>
      <c r="O54" s="2">
        <f t="shared" si="47"/>
        <v>0</v>
      </c>
      <c r="P54" s="2">
        <f t="shared" si="51"/>
        <v>0</v>
      </c>
      <c r="Q54" s="11">
        <f t="shared" si="49"/>
        <v>0</v>
      </c>
      <c r="R54" s="11">
        <f t="shared" ref="R54" si="52">Q54/4</f>
        <v>0</v>
      </c>
    </row>
    <row r="55" spans="1:18">
      <c r="A55" s="3">
        <v>4</v>
      </c>
      <c r="B55" s="12" t="s">
        <v>31</v>
      </c>
      <c r="C55" s="7"/>
      <c r="D55" s="7"/>
      <c r="E55" s="7"/>
      <c r="F55" s="7" t="str">
        <f t="shared" si="50"/>
        <v>serial</v>
      </c>
      <c r="G55" s="5"/>
      <c r="H55" s="5" t="s">
        <v>9</v>
      </c>
      <c r="I55" s="5" t="s">
        <v>16</v>
      </c>
      <c r="J55" s="6"/>
      <c r="K55" s="2"/>
      <c r="L55" s="2">
        <v>120</v>
      </c>
      <c r="M55" s="2">
        <v>1</v>
      </c>
      <c r="N55" s="2">
        <f t="shared" si="46"/>
        <v>120</v>
      </c>
      <c r="O55" s="2">
        <f t="shared" si="47"/>
        <v>0</v>
      </c>
      <c r="P55" s="2">
        <f t="shared" si="51"/>
        <v>0</v>
      </c>
      <c r="Q55" s="11">
        <f t="shared" si="49"/>
        <v>0</v>
      </c>
      <c r="R55" s="11">
        <f t="shared" ref="R55" si="53">Q55/4</f>
        <v>0</v>
      </c>
    </row>
    <row r="56" spans="1:18">
      <c r="A56" s="3">
        <v>4</v>
      </c>
      <c r="B56" s="12" t="s">
        <v>10</v>
      </c>
      <c r="C56" s="7"/>
      <c r="D56" s="7"/>
      <c r="E56" s="7"/>
      <c r="F56" s="7" t="str">
        <f t="shared" si="50"/>
        <v>serial</v>
      </c>
      <c r="G56" s="5"/>
      <c r="H56" s="5" t="s">
        <v>9</v>
      </c>
      <c r="I56" s="5" t="s">
        <v>16</v>
      </c>
      <c r="J56" s="6"/>
      <c r="K56" s="2"/>
      <c r="L56" s="2">
        <v>120</v>
      </c>
      <c r="M56" s="2">
        <v>1</v>
      </c>
      <c r="N56" s="2">
        <f t="shared" si="46"/>
        <v>120</v>
      </c>
      <c r="O56" s="2">
        <f t="shared" si="47"/>
        <v>0</v>
      </c>
      <c r="P56" s="2">
        <f t="shared" si="51"/>
        <v>0</v>
      </c>
      <c r="Q56" s="11">
        <f t="shared" si="49"/>
        <v>0</v>
      </c>
      <c r="R56" s="11">
        <f t="shared" ref="R56" si="54">Q56/4</f>
        <v>0</v>
      </c>
    </row>
    <row r="57" spans="1:18">
      <c r="A57" s="3">
        <v>4</v>
      </c>
      <c r="B57" s="12" t="s">
        <v>34</v>
      </c>
      <c r="C57" s="7"/>
      <c r="D57" s="7"/>
      <c r="E57" s="7"/>
      <c r="F57" s="7" t="str">
        <f t="shared" si="50"/>
        <v>serial</v>
      </c>
      <c r="G57" s="5"/>
      <c r="H57" s="5" t="s">
        <v>10</v>
      </c>
      <c r="I57" s="5" t="s">
        <v>16</v>
      </c>
      <c r="J57" s="6"/>
      <c r="K57" s="2"/>
      <c r="L57" s="2">
        <v>120</v>
      </c>
      <c r="M57" s="2">
        <v>1</v>
      </c>
      <c r="N57" s="2">
        <f t="shared" si="46"/>
        <v>120</v>
      </c>
      <c r="O57" s="2">
        <f t="shared" si="47"/>
        <v>0</v>
      </c>
      <c r="P57" s="2">
        <f t="shared" si="51"/>
        <v>0</v>
      </c>
      <c r="Q57" s="11">
        <f t="shared" si="49"/>
        <v>0</v>
      </c>
      <c r="R57" s="11">
        <f t="shared" ref="R57" si="55">Q57/4</f>
        <v>0</v>
      </c>
    </row>
    <row r="58" spans="1:18">
      <c r="A58" s="3">
        <v>4</v>
      </c>
      <c r="B58" s="12" t="s">
        <v>22</v>
      </c>
      <c r="C58" s="7"/>
      <c r="D58" s="7"/>
      <c r="E58" s="7"/>
      <c r="F58" s="7" t="str">
        <f t="shared" si="50"/>
        <v>serial</v>
      </c>
      <c r="G58" s="5"/>
      <c r="H58" s="5" t="s">
        <v>9</v>
      </c>
      <c r="I58" s="5" t="s">
        <v>16</v>
      </c>
      <c r="J58" s="6"/>
      <c r="K58" s="2"/>
      <c r="L58" s="2">
        <v>120</v>
      </c>
      <c r="M58" s="2">
        <v>1</v>
      </c>
      <c r="N58" s="2">
        <f t="shared" si="46"/>
        <v>120</v>
      </c>
      <c r="O58" s="2">
        <f t="shared" si="47"/>
        <v>0</v>
      </c>
      <c r="P58" s="2">
        <f t="shared" si="51"/>
        <v>0</v>
      </c>
      <c r="Q58" s="11">
        <f t="shared" si="49"/>
        <v>0</v>
      </c>
      <c r="R58" s="11">
        <f t="shared" ref="R58" si="56">Q58/4</f>
        <v>0</v>
      </c>
    </row>
    <row r="59" spans="1:18">
      <c r="A59" s="3">
        <v>4</v>
      </c>
      <c r="B59" s="12" t="s">
        <v>24</v>
      </c>
      <c r="C59" s="7"/>
      <c r="D59" s="7"/>
      <c r="E59" s="7"/>
      <c r="F59" s="7" t="str">
        <f t="shared" si="50"/>
        <v>serial</v>
      </c>
      <c r="G59" s="5"/>
      <c r="H59" s="5" t="s">
        <v>9</v>
      </c>
      <c r="I59" s="5" t="s">
        <v>16</v>
      </c>
      <c r="J59" s="6"/>
      <c r="K59" s="2"/>
      <c r="L59" s="2">
        <v>120</v>
      </c>
      <c r="M59" s="2">
        <v>1</v>
      </c>
      <c r="N59" s="2">
        <f t="shared" si="46"/>
        <v>120</v>
      </c>
      <c r="O59" s="2">
        <f t="shared" si="47"/>
        <v>0</v>
      </c>
      <c r="P59" s="2">
        <f t="shared" si="51"/>
        <v>0</v>
      </c>
      <c r="Q59" s="11">
        <f t="shared" si="49"/>
        <v>0</v>
      </c>
      <c r="R59" s="11">
        <f t="shared" ref="R59" si="57">Q59/4</f>
        <v>0</v>
      </c>
    </row>
    <row r="60" spans="1:18">
      <c r="A60" s="3">
        <v>4</v>
      </c>
      <c r="B60" s="12" t="s">
        <v>26</v>
      </c>
      <c r="C60" s="7"/>
      <c r="D60" s="7"/>
      <c r="E60" s="7"/>
      <c r="F60" s="7" t="str">
        <f t="shared" si="50"/>
        <v>serial</v>
      </c>
      <c r="G60" s="5"/>
      <c r="H60" s="5" t="s">
        <v>9</v>
      </c>
      <c r="I60" s="5" t="s">
        <v>16</v>
      </c>
      <c r="J60" s="6"/>
      <c r="K60" s="2"/>
      <c r="L60" s="2">
        <v>120</v>
      </c>
      <c r="M60" s="2">
        <v>1</v>
      </c>
      <c r="N60" s="2">
        <f t="shared" si="46"/>
        <v>120</v>
      </c>
      <c r="O60" s="2">
        <f t="shared" si="47"/>
        <v>0</v>
      </c>
      <c r="P60" s="2">
        <f t="shared" si="51"/>
        <v>0</v>
      </c>
      <c r="Q60" s="11">
        <f t="shared" si="49"/>
        <v>0</v>
      </c>
      <c r="R60" s="11">
        <f t="shared" ref="R60" si="58">Q60/4</f>
        <v>0</v>
      </c>
    </row>
    <row r="61" spans="1:18">
      <c r="A61" s="3">
        <v>4</v>
      </c>
      <c r="B61" s="12" t="s">
        <v>28</v>
      </c>
      <c r="C61" s="7"/>
      <c r="D61" s="7"/>
      <c r="E61" s="7"/>
      <c r="F61" s="7" t="str">
        <f t="shared" si="50"/>
        <v>serial</v>
      </c>
      <c r="G61" s="5"/>
      <c r="H61" s="5" t="s">
        <v>9</v>
      </c>
      <c r="I61" s="5" t="s">
        <v>16</v>
      </c>
      <c r="J61" s="6"/>
      <c r="K61" s="2"/>
      <c r="L61" s="2">
        <v>120</v>
      </c>
      <c r="M61" s="2">
        <v>1</v>
      </c>
      <c r="N61" s="2">
        <f t="shared" si="46"/>
        <v>120</v>
      </c>
      <c r="O61" s="2">
        <f t="shared" si="47"/>
        <v>0</v>
      </c>
      <c r="P61" s="2">
        <f t="shared" si="51"/>
        <v>0</v>
      </c>
      <c r="Q61" s="11">
        <f t="shared" si="49"/>
        <v>0</v>
      </c>
      <c r="R61" s="11">
        <f t="shared" ref="R61" si="59">Q61/4</f>
        <v>0</v>
      </c>
    </row>
    <row r="62" spans="1:18">
      <c r="A62" s="3">
        <v>4</v>
      </c>
      <c r="B62" s="12" t="s">
        <v>30</v>
      </c>
      <c r="C62" s="7"/>
      <c r="D62" s="7"/>
      <c r="E62" s="7"/>
      <c r="F62" s="7" t="str">
        <f t="shared" si="50"/>
        <v>serial</v>
      </c>
      <c r="G62" s="5"/>
      <c r="H62" s="5" t="s">
        <v>9</v>
      </c>
      <c r="I62" s="5" t="s">
        <v>16</v>
      </c>
      <c r="J62" s="6"/>
      <c r="K62" s="2"/>
      <c r="L62" s="2">
        <v>120</v>
      </c>
      <c r="M62" s="2">
        <v>1</v>
      </c>
      <c r="N62" s="2">
        <f t="shared" si="46"/>
        <v>120</v>
      </c>
      <c r="O62" s="2">
        <f t="shared" si="47"/>
        <v>0</v>
      </c>
      <c r="P62" s="2">
        <f t="shared" si="51"/>
        <v>0</v>
      </c>
      <c r="Q62" s="11">
        <f t="shared" si="49"/>
        <v>0</v>
      </c>
      <c r="R62" s="11">
        <f t="shared" ref="R62" si="60">Q62/4</f>
        <v>0</v>
      </c>
    </row>
    <row r="63" spans="1:18">
      <c r="A63" s="3">
        <v>4</v>
      </c>
      <c r="B63" s="12" t="s">
        <v>32</v>
      </c>
      <c r="C63" s="7"/>
      <c r="D63" s="7"/>
      <c r="E63" s="7"/>
      <c r="F63" s="7" t="str">
        <f t="shared" si="50"/>
        <v>serial</v>
      </c>
      <c r="G63" s="5"/>
      <c r="H63" s="5" t="s">
        <v>9</v>
      </c>
      <c r="I63" s="5" t="s">
        <v>16</v>
      </c>
      <c r="J63" s="6"/>
      <c r="K63" s="2"/>
      <c r="L63" s="2">
        <v>120</v>
      </c>
      <c r="M63" s="2">
        <v>1</v>
      </c>
      <c r="N63" s="2">
        <f t="shared" si="46"/>
        <v>120</v>
      </c>
      <c r="O63" s="2">
        <f t="shared" si="47"/>
        <v>0</v>
      </c>
      <c r="P63" s="2">
        <f t="shared" si="51"/>
        <v>0</v>
      </c>
      <c r="Q63" s="11">
        <f t="shared" si="49"/>
        <v>0</v>
      </c>
      <c r="R63" s="11">
        <f t="shared" ref="R63" si="61">Q63/4</f>
        <v>0</v>
      </c>
    </row>
    <row r="64" spans="1:18">
      <c r="A64" s="3">
        <v>4</v>
      </c>
      <c r="B64" s="12" t="s">
        <v>33</v>
      </c>
      <c r="C64" s="7"/>
      <c r="D64" s="7"/>
      <c r="E64" s="7"/>
      <c r="F64" s="7" t="str">
        <f t="shared" si="50"/>
        <v>serial</v>
      </c>
      <c r="G64" s="5"/>
      <c r="H64" s="5" t="s">
        <v>9</v>
      </c>
      <c r="I64" s="5" t="s">
        <v>16</v>
      </c>
      <c r="J64" s="6"/>
      <c r="K64" s="2"/>
      <c r="L64" s="2">
        <v>120</v>
      </c>
      <c r="M64" s="2">
        <v>1</v>
      </c>
      <c r="N64" s="2">
        <f t="shared" si="46"/>
        <v>120</v>
      </c>
      <c r="O64" s="2">
        <f t="shared" si="47"/>
        <v>0</v>
      </c>
      <c r="P64" s="2">
        <f t="shared" si="51"/>
        <v>0</v>
      </c>
      <c r="Q64" s="11">
        <f t="shared" si="49"/>
        <v>0</v>
      </c>
      <c r="R64" s="11">
        <f t="shared" ref="R64" si="62">Q64/4</f>
        <v>0</v>
      </c>
    </row>
    <row r="65" spans="1:18" ht="14.4" thickBot="1">
      <c r="A65" s="14">
        <v>4</v>
      </c>
      <c r="B65" s="14" t="s">
        <v>35</v>
      </c>
      <c r="C65" s="15"/>
      <c r="D65" s="15"/>
      <c r="E65" s="15"/>
      <c r="F65" s="15" t="str">
        <f t="shared" si="50"/>
        <v>serial</v>
      </c>
      <c r="G65" s="16"/>
      <c r="H65" s="16" t="s">
        <v>10</v>
      </c>
      <c r="I65" s="16" t="s">
        <v>16</v>
      </c>
      <c r="J65" s="17"/>
      <c r="K65" s="18"/>
      <c r="L65" s="18">
        <v>120</v>
      </c>
      <c r="M65" s="18">
        <v>1</v>
      </c>
      <c r="N65" s="18">
        <f t="shared" si="46"/>
        <v>120</v>
      </c>
      <c r="O65" s="18">
        <f t="shared" si="47"/>
        <v>0</v>
      </c>
      <c r="P65" s="18">
        <f t="shared" si="51"/>
        <v>0</v>
      </c>
      <c r="Q65" s="19">
        <f t="shared" si="49"/>
        <v>0</v>
      </c>
      <c r="R65" s="19">
        <f t="shared" ref="R65" si="63">Q65/4</f>
        <v>0</v>
      </c>
    </row>
    <row r="66" spans="1:18">
      <c r="A66" s="3">
        <v>5</v>
      </c>
      <c r="B66" s="3" t="s">
        <v>21</v>
      </c>
      <c r="C66" s="7"/>
      <c r="D66" s="7"/>
      <c r="E66" s="7"/>
      <c r="F66" s="7" t="s">
        <v>12</v>
      </c>
      <c r="G66" s="5"/>
      <c r="H66" s="5" t="s">
        <v>9</v>
      </c>
      <c r="I66" s="5" t="s">
        <v>16</v>
      </c>
      <c r="J66" s="6"/>
      <c r="K66" s="2"/>
      <c r="L66" s="2">
        <v>120</v>
      </c>
      <c r="M66" s="2">
        <v>1</v>
      </c>
      <c r="N66" s="2">
        <f>IF(ISBLANK(I66),K66+L66,L66)</f>
        <v>120</v>
      </c>
      <c r="O66" s="2">
        <f>ROUND(IF(F66="serial",IF(ISBLANK(I66),IF(ISNUMBER(J66),((L66*J66*4)/(G66/M66-J66)),K66),IF(ISNUMBER(J66),(L66*J66*4)/(G66/M66),K66)),IF(ISBLANK(I66),IF(ISNUMBER(J66),((L66*J66*4.444444444)/(G66/M66-J66)),K66),IF(ISNUMBER(J66),(L66*J66*4.4444444)/(G66/M66),K66))),1)</f>
        <v>0</v>
      </c>
      <c r="P66" s="2">
        <f>G66/M66*O66/N66</f>
        <v>0</v>
      </c>
      <c r="Q66" s="11">
        <f>IF(F66="serial",P66/4,P66*45/50/4)</f>
        <v>0</v>
      </c>
      <c r="R66" s="11">
        <f t="shared" ref="R66:R68" si="64">IF(F66="linear",Q66*0.1111111111,Q66/(2*10))</f>
        <v>0</v>
      </c>
    </row>
    <row r="67" spans="1:18">
      <c r="A67" s="3">
        <v>5</v>
      </c>
      <c r="B67" s="3" t="s">
        <v>23</v>
      </c>
      <c r="C67" s="7"/>
      <c r="D67" s="7"/>
      <c r="E67" s="7"/>
      <c r="F67" s="7" t="str">
        <f>F66</f>
        <v>serial</v>
      </c>
      <c r="G67" s="5"/>
      <c r="H67" s="5" t="s">
        <v>9</v>
      </c>
      <c r="I67" s="5" t="s">
        <v>16</v>
      </c>
      <c r="J67" s="6"/>
      <c r="K67" s="2"/>
      <c r="L67" s="2">
        <v>120</v>
      </c>
      <c r="M67" s="2">
        <v>1</v>
      </c>
      <c r="N67" s="2">
        <f t="shared" ref="N67:N81" si="65">IF(ISBLANK(I67),K67+L67,L67)</f>
        <v>120</v>
      </c>
      <c r="O67" s="2">
        <f t="shared" ref="O67:O81" si="66">ROUND(IF(F67="serial",IF(ISBLANK(I67),IF(ISNUMBER(J67),((L67*J67*4)/(G67/M67-J67)),K67),IF(ISNUMBER(J67),(L67*J67*4)/(G67/M67),K67)),IF(ISBLANK(I67),IF(ISNUMBER(J67),((L67*J67*4.444444444)/(G67/M67-J67)),K67),IF(ISNUMBER(J67),(L67*J67*4.4444444)/(G67/M67),K67))),1)</f>
        <v>0</v>
      </c>
      <c r="P67" s="2">
        <f t="shared" ref="P67" si="67">G67/M67*O67/N67</f>
        <v>0</v>
      </c>
      <c r="Q67" s="11">
        <f t="shared" ref="Q67:Q81" si="68">IF(F67="serial",P67/4,P67*45/50/4)</f>
        <v>0</v>
      </c>
      <c r="R67" s="11">
        <f t="shared" si="64"/>
        <v>0</v>
      </c>
    </row>
    <row r="68" spans="1:18">
      <c r="A68" s="3">
        <v>5</v>
      </c>
      <c r="B68" s="3" t="s">
        <v>25</v>
      </c>
      <c r="C68" s="7"/>
      <c r="D68" s="7"/>
      <c r="E68" s="7"/>
      <c r="F68" s="7" t="str">
        <f t="shared" ref="F68:F81" si="69">F67</f>
        <v>serial</v>
      </c>
      <c r="G68" s="5"/>
      <c r="H68" s="5" t="s">
        <v>9</v>
      </c>
      <c r="I68" s="5" t="s">
        <v>16</v>
      </c>
      <c r="J68" s="6"/>
      <c r="K68" s="2"/>
      <c r="L68" s="2">
        <v>120</v>
      </c>
      <c r="M68" s="2">
        <v>1</v>
      </c>
      <c r="N68" s="2">
        <f t="shared" si="65"/>
        <v>120</v>
      </c>
      <c r="O68" s="2">
        <f t="shared" si="66"/>
        <v>0</v>
      </c>
      <c r="P68" s="2">
        <f>G68/M68*O68/N68</f>
        <v>0</v>
      </c>
      <c r="Q68" s="11">
        <f t="shared" si="68"/>
        <v>0</v>
      </c>
      <c r="R68" s="11">
        <f t="shared" si="64"/>
        <v>0</v>
      </c>
    </row>
    <row r="69" spans="1:18">
      <c r="A69" s="3">
        <v>5</v>
      </c>
      <c r="B69" s="12" t="s">
        <v>27</v>
      </c>
      <c r="C69" s="7"/>
      <c r="D69" s="7"/>
      <c r="E69" s="7"/>
      <c r="F69" s="7" t="str">
        <f t="shared" si="69"/>
        <v>serial</v>
      </c>
      <c r="G69" s="5"/>
      <c r="H69" s="5" t="s">
        <v>9</v>
      </c>
      <c r="I69" s="5" t="s">
        <v>16</v>
      </c>
      <c r="J69" s="6"/>
      <c r="K69" s="2"/>
      <c r="L69" s="2">
        <v>120</v>
      </c>
      <c r="M69" s="2">
        <v>1</v>
      </c>
      <c r="N69" s="2">
        <f t="shared" si="65"/>
        <v>120</v>
      </c>
      <c r="O69" s="2">
        <f t="shared" si="66"/>
        <v>0</v>
      </c>
      <c r="P69" s="2">
        <f t="shared" ref="P69:P81" si="70">G69/M69*O69/N69</f>
        <v>0</v>
      </c>
      <c r="Q69" s="11">
        <f t="shared" si="68"/>
        <v>0</v>
      </c>
      <c r="R69" s="11">
        <f>IF(F69="linear",Q69*0.1111111111,Q69/(2^10))</f>
        <v>0</v>
      </c>
    </row>
    <row r="70" spans="1:18">
      <c r="A70" s="3">
        <v>5</v>
      </c>
      <c r="B70" s="12" t="s">
        <v>29</v>
      </c>
      <c r="C70" s="7"/>
      <c r="D70" s="7"/>
      <c r="E70" s="7"/>
      <c r="F70" s="7" t="str">
        <f t="shared" si="69"/>
        <v>serial</v>
      </c>
      <c r="G70" s="5"/>
      <c r="H70" s="5" t="s">
        <v>9</v>
      </c>
      <c r="I70" s="5" t="s">
        <v>16</v>
      </c>
      <c r="J70" s="6"/>
      <c r="K70" s="2"/>
      <c r="L70" s="2">
        <v>120</v>
      </c>
      <c r="M70" s="2">
        <v>1</v>
      </c>
      <c r="N70" s="2">
        <f t="shared" si="65"/>
        <v>120</v>
      </c>
      <c r="O70" s="2">
        <f t="shared" si="66"/>
        <v>0</v>
      </c>
      <c r="P70" s="2">
        <f t="shared" si="70"/>
        <v>0</v>
      </c>
      <c r="Q70" s="11">
        <f t="shared" si="68"/>
        <v>0</v>
      </c>
      <c r="R70" s="11">
        <f t="shared" ref="R70" si="71">Q70/4</f>
        <v>0</v>
      </c>
    </row>
    <row r="71" spans="1:18">
      <c r="A71" s="3">
        <v>5</v>
      </c>
      <c r="B71" s="12" t="s">
        <v>31</v>
      </c>
      <c r="C71" s="7"/>
      <c r="D71" s="7"/>
      <c r="E71" s="7"/>
      <c r="F71" s="7" t="str">
        <f t="shared" si="69"/>
        <v>serial</v>
      </c>
      <c r="G71" s="5"/>
      <c r="H71" s="5" t="s">
        <v>9</v>
      </c>
      <c r="I71" s="5" t="s">
        <v>16</v>
      </c>
      <c r="J71" s="6"/>
      <c r="K71" s="2"/>
      <c r="L71" s="2">
        <v>120</v>
      </c>
      <c r="M71" s="2">
        <v>1</v>
      </c>
      <c r="N71" s="2">
        <f t="shared" si="65"/>
        <v>120</v>
      </c>
      <c r="O71" s="2">
        <f t="shared" si="66"/>
        <v>0</v>
      </c>
      <c r="P71" s="2">
        <f t="shared" si="70"/>
        <v>0</v>
      </c>
      <c r="Q71" s="11">
        <f t="shared" si="68"/>
        <v>0</v>
      </c>
      <c r="R71" s="11">
        <f t="shared" ref="R71" si="72">Q71/4</f>
        <v>0</v>
      </c>
    </row>
    <row r="72" spans="1:18">
      <c r="A72" s="3">
        <v>5</v>
      </c>
      <c r="B72" s="12" t="s">
        <v>10</v>
      </c>
      <c r="C72" s="7"/>
      <c r="D72" s="7"/>
      <c r="E72" s="7"/>
      <c r="F72" s="7" t="str">
        <f t="shared" si="69"/>
        <v>serial</v>
      </c>
      <c r="G72" s="5"/>
      <c r="H72" s="5" t="s">
        <v>9</v>
      </c>
      <c r="I72" s="5" t="s">
        <v>16</v>
      </c>
      <c r="J72" s="6"/>
      <c r="K72" s="2"/>
      <c r="L72" s="2">
        <v>120</v>
      </c>
      <c r="M72" s="2">
        <v>1</v>
      </c>
      <c r="N72" s="2">
        <f t="shared" si="65"/>
        <v>120</v>
      </c>
      <c r="O72" s="2">
        <f t="shared" si="66"/>
        <v>0</v>
      </c>
      <c r="P72" s="2">
        <f t="shared" si="70"/>
        <v>0</v>
      </c>
      <c r="Q72" s="11">
        <f t="shared" si="68"/>
        <v>0</v>
      </c>
      <c r="R72" s="11">
        <f t="shared" ref="R72" si="73">Q72/4</f>
        <v>0</v>
      </c>
    </row>
    <row r="73" spans="1:18">
      <c r="A73" s="3">
        <v>5</v>
      </c>
      <c r="B73" s="12" t="s">
        <v>34</v>
      </c>
      <c r="C73" s="7"/>
      <c r="D73" s="7"/>
      <c r="E73" s="7"/>
      <c r="F73" s="7" t="str">
        <f t="shared" si="69"/>
        <v>serial</v>
      </c>
      <c r="G73" s="5"/>
      <c r="H73" s="5" t="s">
        <v>10</v>
      </c>
      <c r="I73" s="5" t="s">
        <v>16</v>
      </c>
      <c r="J73" s="6"/>
      <c r="K73" s="2"/>
      <c r="L73" s="2">
        <v>120</v>
      </c>
      <c r="M73" s="2">
        <v>1</v>
      </c>
      <c r="N73" s="2">
        <f t="shared" si="65"/>
        <v>120</v>
      </c>
      <c r="O73" s="2">
        <f t="shared" si="66"/>
        <v>0</v>
      </c>
      <c r="P73" s="2">
        <f t="shared" si="70"/>
        <v>0</v>
      </c>
      <c r="Q73" s="11">
        <f t="shared" si="68"/>
        <v>0</v>
      </c>
      <c r="R73" s="11">
        <f t="shared" ref="R73" si="74">Q73/4</f>
        <v>0</v>
      </c>
    </row>
    <row r="74" spans="1:18">
      <c r="A74" s="3">
        <v>5</v>
      </c>
      <c r="B74" s="12" t="s">
        <v>22</v>
      </c>
      <c r="C74" s="7"/>
      <c r="D74" s="7"/>
      <c r="E74" s="7"/>
      <c r="F74" s="7" t="str">
        <f t="shared" si="69"/>
        <v>serial</v>
      </c>
      <c r="G74" s="5"/>
      <c r="H74" s="5" t="s">
        <v>9</v>
      </c>
      <c r="I74" s="5" t="s">
        <v>16</v>
      </c>
      <c r="J74" s="6"/>
      <c r="K74" s="2"/>
      <c r="L74" s="2">
        <v>120</v>
      </c>
      <c r="M74" s="2">
        <v>1</v>
      </c>
      <c r="N74" s="2">
        <f t="shared" si="65"/>
        <v>120</v>
      </c>
      <c r="O74" s="2">
        <f t="shared" si="66"/>
        <v>0</v>
      </c>
      <c r="P74" s="2">
        <f t="shared" si="70"/>
        <v>0</v>
      </c>
      <c r="Q74" s="11">
        <f t="shared" si="68"/>
        <v>0</v>
      </c>
      <c r="R74" s="11">
        <f t="shared" ref="R74" si="75">Q74/4</f>
        <v>0</v>
      </c>
    </row>
    <row r="75" spans="1:18">
      <c r="A75" s="3">
        <v>5</v>
      </c>
      <c r="B75" s="12" t="s">
        <v>24</v>
      </c>
      <c r="C75" s="7"/>
      <c r="D75" s="7"/>
      <c r="E75" s="7"/>
      <c r="F75" s="7" t="str">
        <f t="shared" si="69"/>
        <v>serial</v>
      </c>
      <c r="G75" s="5"/>
      <c r="H75" s="5" t="s">
        <v>9</v>
      </c>
      <c r="I75" s="5" t="s">
        <v>16</v>
      </c>
      <c r="J75" s="6"/>
      <c r="K75" s="2"/>
      <c r="L75" s="2">
        <v>120</v>
      </c>
      <c r="M75" s="2">
        <v>1</v>
      </c>
      <c r="N75" s="2">
        <f t="shared" si="65"/>
        <v>120</v>
      </c>
      <c r="O75" s="2">
        <f t="shared" si="66"/>
        <v>0</v>
      </c>
      <c r="P75" s="2">
        <f t="shared" si="70"/>
        <v>0</v>
      </c>
      <c r="Q75" s="11">
        <f t="shared" si="68"/>
        <v>0</v>
      </c>
      <c r="R75" s="11">
        <f t="shared" ref="R75" si="76">Q75/4</f>
        <v>0</v>
      </c>
    </row>
    <row r="76" spans="1:18">
      <c r="A76" s="3">
        <v>5</v>
      </c>
      <c r="B76" s="12" t="s">
        <v>26</v>
      </c>
      <c r="C76" s="7"/>
      <c r="D76" s="7"/>
      <c r="E76" s="7"/>
      <c r="F76" s="7" t="str">
        <f t="shared" si="69"/>
        <v>serial</v>
      </c>
      <c r="G76" s="5"/>
      <c r="H76" s="5" t="s">
        <v>9</v>
      </c>
      <c r="I76" s="5" t="s">
        <v>16</v>
      </c>
      <c r="J76" s="6"/>
      <c r="K76" s="2"/>
      <c r="L76" s="2">
        <v>120</v>
      </c>
      <c r="M76" s="2">
        <v>1</v>
      </c>
      <c r="N76" s="2">
        <f t="shared" si="65"/>
        <v>120</v>
      </c>
      <c r="O76" s="2">
        <f t="shared" si="66"/>
        <v>0</v>
      </c>
      <c r="P76" s="2">
        <f t="shared" si="70"/>
        <v>0</v>
      </c>
      <c r="Q76" s="11">
        <f t="shared" si="68"/>
        <v>0</v>
      </c>
      <c r="R76" s="11">
        <f t="shared" ref="R76" si="77">Q76/4</f>
        <v>0</v>
      </c>
    </row>
    <row r="77" spans="1:18">
      <c r="A77" s="3">
        <v>5</v>
      </c>
      <c r="B77" s="12" t="s">
        <v>28</v>
      </c>
      <c r="C77" s="7"/>
      <c r="D77" s="7"/>
      <c r="E77" s="7"/>
      <c r="F77" s="7" t="str">
        <f t="shared" si="69"/>
        <v>serial</v>
      </c>
      <c r="G77" s="5"/>
      <c r="H77" s="5" t="s">
        <v>9</v>
      </c>
      <c r="I77" s="5" t="s">
        <v>16</v>
      </c>
      <c r="J77" s="6"/>
      <c r="K77" s="2"/>
      <c r="L77" s="2">
        <v>120</v>
      </c>
      <c r="M77" s="2">
        <v>1</v>
      </c>
      <c r="N77" s="2">
        <f t="shared" si="65"/>
        <v>120</v>
      </c>
      <c r="O77" s="2">
        <f t="shared" si="66"/>
        <v>0</v>
      </c>
      <c r="P77" s="2">
        <f t="shared" si="70"/>
        <v>0</v>
      </c>
      <c r="Q77" s="11">
        <f t="shared" si="68"/>
        <v>0</v>
      </c>
      <c r="R77" s="11">
        <f t="shared" ref="R77" si="78">Q77/4</f>
        <v>0</v>
      </c>
    </row>
    <row r="78" spans="1:18">
      <c r="A78" s="3">
        <v>5</v>
      </c>
      <c r="B78" s="12" t="s">
        <v>30</v>
      </c>
      <c r="C78" s="7"/>
      <c r="D78" s="7"/>
      <c r="E78" s="7"/>
      <c r="F78" s="7" t="str">
        <f t="shared" si="69"/>
        <v>serial</v>
      </c>
      <c r="G78" s="5"/>
      <c r="H78" s="5" t="s">
        <v>9</v>
      </c>
      <c r="I78" s="5" t="s">
        <v>16</v>
      </c>
      <c r="J78" s="6"/>
      <c r="K78" s="2"/>
      <c r="L78" s="2">
        <v>120</v>
      </c>
      <c r="M78" s="2">
        <v>1</v>
      </c>
      <c r="N78" s="2">
        <f t="shared" si="65"/>
        <v>120</v>
      </c>
      <c r="O78" s="2">
        <f t="shared" si="66"/>
        <v>0</v>
      </c>
      <c r="P78" s="2">
        <f t="shared" si="70"/>
        <v>0</v>
      </c>
      <c r="Q78" s="11">
        <f t="shared" si="68"/>
        <v>0</v>
      </c>
      <c r="R78" s="11">
        <f t="shared" ref="R78" si="79">Q78/4</f>
        <v>0</v>
      </c>
    </row>
    <row r="79" spans="1:18">
      <c r="A79" s="3">
        <v>5</v>
      </c>
      <c r="B79" s="12" t="s">
        <v>32</v>
      </c>
      <c r="C79" s="7"/>
      <c r="D79" s="7"/>
      <c r="E79" s="7"/>
      <c r="F79" s="7" t="str">
        <f t="shared" si="69"/>
        <v>serial</v>
      </c>
      <c r="G79" s="5"/>
      <c r="H79" s="5" t="s">
        <v>9</v>
      </c>
      <c r="I79" s="5" t="s">
        <v>16</v>
      </c>
      <c r="J79" s="6"/>
      <c r="K79" s="2"/>
      <c r="L79" s="2">
        <v>120</v>
      </c>
      <c r="M79" s="2">
        <v>1</v>
      </c>
      <c r="N79" s="2">
        <f t="shared" si="65"/>
        <v>120</v>
      </c>
      <c r="O79" s="2">
        <f t="shared" si="66"/>
        <v>0</v>
      </c>
      <c r="P79" s="2">
        <f t="shared" si="70"/>
        <v>0</v>
      </c>
      <c r="Q79" s="11">
        <f t="shared" si="68"/>
        <v>0</v>
      </c>
      <c r="R79" s="11">
        <f t="shared" ref="R79" si="80">Q79/4</f>
        <v>0</v>
      </c>
    </row>
    <row r="80" spans="1:18">
      <c r="A80" s="3">
        <v>5</v>
      </c>
      <c r="B80" s="12" t="s">
        <v>33</v>
      </c>
      <c r="C80" s="7"/>
      <c r="D80" s="7"/>
      <c r="E80" s="7"/>
      <c r="F80" s="7" t="str">
        <f t="shared" si="69"/>
        <v>serial</v>
      </c>
      <c r="G80" s="5"/>
      <c r="H80" s="5" t="s">
        <v>9</v>
      </c>
      <c r="I80" s="5" t="s">
        <v>16</v>
      </c>
      <c r="J80" s="6"/>
      <c r="K80" s="2"/>
      <c r="L80" s="2">
        <v>120</v>
      </c>
      <c r="M80" s="2">
        <v>1</v>
      </c>
      <c r="N80" s="2">
        <f t="shared" si="65"/>
        <v>120</v>
      </c>
      <c r="O80" s="2">
        <f t="shared" si="66"/>
        <v>0</v>
      </c>
      <c r="P80" s="2">
        <f t="shared" si="70"/>
        <v>0</v>
      </c>
      <c r="Q80" s="11">
        <f t="shared" si="68"/>
        <v>0</v>
      </c>
      <c r="R80" s="11">
        <f t="shared" ref="R80" si="81">Q80/4</f>
        <v>0</v>
      </c>
    </row>
    <row r="81" spans="1:18" ht="14.4" thickBot="1">
      <c r="A81" s="14">
        <v>5</v>
      </c>
      <c r="B81" s="14" t="s">
        <v>35</v>
      </c>
      <c r="C81" s="15"/>
      <c r="D81" s="15"/>
      <c r="E81" s="15"/>
      <c r="F81" s="15" t="str">
        <f t="shared" si="69"/>
        <v>serial</v>
      </c>
      <c r="G81" s="16"/>
      <c r="H81" s="16" t="s">
        <v>10</v>
      </c>
      <c r="I81" s="16" t="s">
        <v>16</v>
      </c>
      <c r="J81" s="17"/>
      <c r="K81" s="18"/>
      <c r="L81" s="18">
        <v>120</v>
      </c>
      <c r="M81" s="18">
        <v>1</v>
      </c>
      <c r="N81" s="18">
        <f t="shared" si="65"/>
        <v>120</v>
      </c>
      <c r="O81" s="18">
        <f t="shared" si="66"/>
        <v>0</v>
      </c>
      <c r="P81" s="18">
        <f t="shared" si="70"/>
        <v>0</v>
      </c>
      <c r="Q81" s="19">
        <f t="shared" si="68"/>
        <v>0</v>
      </c>
      <c r="R81" s="19">
        <f t="shared" ref="R81" si="82">Q81/4</f>
        <v>0</v>
      </c>
    </row>
  </sheetData>
  <conditionalFormatting sqref="N2:N17">
    <cfRule type="expression" dxfId="4" priority="5">
      <formula>IF(OR(AND(F2="serial",N2&lt;120),AND(F2="linear",N2&lt;350)),TRUE,FALSE)</formula>
    </cfRule>
  </conditionalFormatting>
  <conditionalFormatting sqref="N18:N33">
    <cfRule type="expression" dxfId="3" priority="4">
      <formula>IF(OR(AND(F18="serial",N18&lt;120),AND(F18="linear",N18&lt;350)),TRUE,FALSE)</formula>
    </cfRule>
  </conditionalFormatting>
  <conditionalFormatting sqref="N34:N49">
    <cfRule type="expression" dxfId="2" priority="3">
      <formula>IF(OR(AND(F34="serial",N34&lt;120),AND(F34="linear",N34&lt;350)),TRUE,FALSE)</formula>
    </cfRule>
  </conditionalFormatting>
  <conditionalFormatting sqref="N50:N65">
    <cfRule type="expression" dxfId="1" priority="2">
      <formula>IF(OR(AND(F50="serial",N50&lt;120),AND(F50="linear",N50&lt;350)),TRUE,FALSE)</formula>
    </cfRule>
  </conditionalFormatting>
  <conditionalFormatting sqref="N66:N81">
    <cfRule type="expression" dxfId="0" priority="1">
      <formula>IF(OR(AND(F66="serial",N66&lt;120),AND(F66="linear",N66&lt;350)),TRUE,FALSE)</formula>
    </cfRule>
  </conditionalFormatting>
  <dataValidations count="1">
    <dataValidation type="list" allowBlank="1" showInputMessage="1" showErrorMessage="1" sqref="F2:F81" xr:uid="{62E5F659-D740-499D-AA4A-1649F145D495}">
      <formula1>"serial,linear"</formula1>
    </dataValidation>
  </dataValidations>
  <pageMargins left="0.7" right="0.7" top="0.78740157499999996" bottom="0.78740157499999996" header="0.3" footer="0.3"/>
  <pageSetup paperSize="9" scale="2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A60F-C4D0-4895-9BDE-E9E93DEFE88C}">
  <sheetPr>
    <tabColor theme="5" tint="-0.499984740745262"/>
    <pageSetUpPr fitToPage="1"/>
  </sheetPr>
  <dimension ref="A1:Y18"/>
  <sheetViews>
    <sheetView workbookViewId="0">
      <selection activeCell="G26" sqref="G26"/>
    </sheetView>
  </sheetViews>
  <sheetFormatPr baseColWidth="10" defaultColWidth="10.69921875" defaultRowHeight="13.8"/>
  <cols>
    <col min="1" max="1" width="2.3984375" bestFit="1" customWidth="1"/>
    <col min="2" max="9" width="8.69921875" bestFit="1" customWidth="1"/>
    <col min="10" max="23" width="8.19921875" bestFit="1" customWidth="1"/>
    <col min="24" max="24" width="5.5" customWidth="1"/>
    <col min="25" max="25" width="2.8984375" bestFit="1" customWidth="1"/>
  </cols>
  <sheetData>
    <row r="1" spans="1:25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21</v>
      </c>
      <c r="B2" s="13">
        <f>INDEX('sample data'!Q$66:Q$81,MATCH(plate5_serial!A2,'sample data'!B$66:B$81,0))</f>
        <v>0</v>
      </c>
      <c r="C2" s="13">
        <f>B2</f>
        <v>0</v>
      </c>
      <c r="D2" s="13">
        <f>B2/2</f>
        <v>0</v>
      </c>
      <c r="E2" s="13">
        <f>D2</f>
        <v>0</v>
      </c>
      <c r="F2" s="13">
        <f t="shared" ref="F2:F17" si="0">D2/2</f>
        <v>0</v>
      </c>
      <c r="G2" s="13">
        <f t="shared" ref="G2:W17" si="1">F2</f>
        <v>0</v>
      </c>
      <c r="H2" s="13">
        <f t="shared" ref="H2:H17" si="2">F2/2</f>
        <v>0</v>
      </c>
      <c r="I2" s="13">
        <f t="shared" ref="I2:W17" si="3">H2</f>
        <v>0</v>
      </c>
      <c r="J2" s="13">
        <f t="shared" ref="J2:J17" si="4">H2/2</f>
        <v>0</v>
      </c>
      <c r="K2" s="13">
        <f t="shared" ref="K2:W17" si="5">J2</f>
        <v>0</v>
      </c>
      <c r="L2" s="13">
        <f t="shared" ref="L2:L17" si="6">J2/2</f>
        <v>0</v>
      </c>
      <c r="M2" s="13">
        <f t="shared" ref="M2:W17" si="7">L2</f>
        <v>0</v>
      </c>
      <c r="N2" s="13">
        <f t="shared" ref="N2:N17" si="8">L2/2</f>
        <v>0</v>
      </c>
      <c r="O2" s="13">
        <f t="shared" ref="O2:W17" si="9">N2</f>
        <v>0</v>
      </c>
      <c r="P2" s="13">
        <f t="shared" ref="P2:P17" si="10">N2/2</f>
        <v>0</v>
      </c>
      <c r="Q2" s="13">
        <f t="shared" ref="Q2:W17" si="11">P2</f>
        <v>0</v>
      </c>
      <c r="R2" s="13">
        <f t="shared" ref="R2:R17" si="12">P2/2</f>
        <v>0</v>
      </c>
      <c r="S2" s="13">
        <f t="shared" ref="S2:W17" si="13">R2</f>
        <v>0</v>
      </c>
      <c r="T2" s="13">
        <f t="shared" ref="T2:T17" si="14">R2/2</f>
        <v>0</v>
      </c>
      <c r="U2" s="13">
        <f t="shared" ref="U2:W17" si="15">T2</f>
        <v>0</v>
      </c>
      <c r="V2" s="13">
        <f t="shared" ref="V2:V17" si="16">T2/2</f>
        <v>0</v>
      </c>
      <c r="W2" s="13">
        <f t="shared" ref="W2:W17" si="17">V2</f>
        <v>0</v>
      </c>
      <c r="X2">
        <v>0</v>
      </c>
      <c r="Y2">
        <v>0</v>
      </c>
    </row>
    <row r="3" spans="1:25">
      <c r="A3" t="s">
        <v>22</v>
      </c>
      <c r="B3" s="13">
        <f>INDEX('sample data'!Q$66:Q$81,MATCH(plate5_serial!A3,'sample data'!B$66:B$81,0))</f>
        <v>0</v>
      </c>
      <c r="C3" s="13">
        <f t="shared" ref="C3:C17" si="18">B3</f>
        <v>0</v>
      </c>
      <c r="D3" s="13">
        <f t="shared" ref="D3:D17" si="19">B3/2</f>
        <v>0</v>
      </c>
      <c r="E3" s="13">
        <f t="shared" ref="E3:E17" si="20">D3</f>
        <v>0</v>
      </c>
      <c r="F3" s="13">
        <f t="shared" si="0"/>
        <v>0</v>
      </c>
      <c r="G3" s="13">
        <f t="shared" si="1"/>
        <v>0</v>
      </c>
      <c r="H3" s="13">
        <f t="shared" si="2"/>
        <v>0</v>
      </c>
      <c r="I3" s="13">
        <f t="shared" si="3"/>
        <v>0</v>
      </c>
      <c r="J3" s="13">
        <f t="shared" si="4"/>
        <v>0</v>
      </c>
      <c r="K3" s="13">
        <f t="shared" si="5"/>
        <v>0</v>
      </c>
      <c r="L3" s="13">
        <f t="shared" si="6"/>
        <v>0</v>
      </c>
      <c r="M3" s="13">
        <f t="shared" si="7"/>
        <v>0</v>
      </c>
      <c r="N3" s="13">
        <f t="shared" si="8"/>
        <v>0</v>
      </c>
      <c r="O3" s="13">
        <f t="shared" si="9"/>
        <v>0</v>
      </c>
      <c r="P3" s="13">
        <f t="shared" si="10"/>
        <v>0</v>
      </c>
      <c r="Q3" s="13">
        <f t="shared" si="11"/>
        <v>0</v>
      </c>
      <c r="R3" s="13">
        <f t="shared" si="12"/>
        <v>0</v>
      </c>
      <c r="S3" s="13">
        <f t="shared" si="13"/>
        <v>0</v>
      </c>
      <c r="T3" s="13">
        <f t="shared" si="14"/>
        <v>0</v>
      </c>
      <c r="U3" s="13">
        <f t="shared" si="15"/>
        <v>0</v>
      </c>
      <c r="V3" s="13">
        <f t="shared" si="16"/>
        <v>0</v>
      </c>
      <c r="W3" s="13">
        <f t="shared" si="17"/>
        <v>0</v>
      </c>
      <c r="X3">
        <v>0</v>
      </c>
      <c r="Y3">
        <v>0</v>
      </c>
    </row>
    <row r="4" spans="1:25">
      <c r="A4" t="s">
        <v>23</v>
      </c>
      <c r="B4" s="13">
        <f>INDEX('sample data'!Q$66:Q$81,MATCH(plate5_serial!A4,'sample data'!B$66:B$81,0))</f>
        <v>0</v>
      </c>
      <c r="C4" s="13">
        <f t="shared" si="18"/>
        <v>0</v>
      </c>
      <c r="D4" s="13">
        <f t="shared" si="19"/>
        <v>0</v>
      </c>
      <c r="E4" s="13">
        <f t="shared" si="20"/>
        <v>0</v>
      </c>
      <c r="F4" s="13">
        <f t="shared" si="0"/>
        <v>0</v>
      </c>
      <c r="G4" s="13">
        <f t="shared" si="1"/>
        <v>0</v>
      </c>
      <c r="H4" s="13">
        <f t="shared" si="2"/>
        <v>0</v>
      </c>
      <c r="I4" s="13">
        <f t="shared" si="3"/>
        <v>0</v>
      </c>
      <c r="J4" s="13">
        <f t="shared" si="4"/>
        <v>0</v>
      </c>
      <c r="K4" s="13">
        <f t="shared" si="5"/>
        <v>0</v>
      </c>
      <c r="L4" s="13">
        <f t="shared" si="6"/>
        <v>0</v>
      </c>
      <c r="M4" s="13">
        <f t="shared" si="7"/>
        <v>0</v>
      </c>
      <c r="N4" s="13">
        <f t="shared" si="8"/>
        <v>0</v>
      </c>
      <c r="O4" s="13">
        <f t="shared" si="9"/>
        <v>0</v>
      </c>
      <c r="P4" s="13">
        <f t="shared" si="10"/>
        <v>0</v>
      </c>
      <c r="Q4" s="13">
        <f t="shared" si="11"/>
        <v>0</v>
      </c>
      <c r="R4" s="13">
        <f t="shared" si="12"/>
        <v>0</v>
      </c>
      <c r="S4" s="13">
        <f t="shared" si="13"/>
        <v>0</v>
      </c>
      <c r="T4" s="13">
        <f t="shared" si="14"/>
        <v>0</v>
      </c>
      <c r="U4" s="13">
        <f t="shared" si="15"/>
        <v>0</v>
      </c>
      <c r="V4" s="13">
        <f t="shared" si="16"/>
        <v>0</v>
      </c>
      <c r="W4" s="13">
        <f t="shared" si="17"/>
        <v>0</v>
      </c>
      <c r="X4">
        <v>0</v>
      </c>
      <c r="Y4">
        <v>0</v>
      </c>
    </row>
    <row r="5" spans="1:25">
      <c r="A5" t="s">
        <v>24</v>
      </c>
      <c r="B5" s="13">
        <f>INDEX('sample data'!Q$66:Q$81,MATCH(plate5_serial!A5,'sample data'!B$66:B$81,0))</f>
        <v>0</v>
      </c>
      <c r="C5" s="13">
        <f t="shared" si="18"/>
        <v>0</v>
      </c>
      <c r="D5" s="13">
        <f t="shared" si="19"/>
        <v>0</v>
      </c>
      <c r="E5" s="13">
        <f t="shared" si="20"/>
        <v>0</v>
      </c>
      <c r="F5" s="13">
        <f t="shared" si="0"/>
        <v>0</v>
      </c>
      <c r="G5" s="13">
        <f t="shared" si="1"/>
        <v>0</v>
      </c>
      <c r="H5" s="13">
        <f t="shared" si="2"/>
        <v>0</v>
      </c>
      <c r="I5" s="13">
        <f t="shared" si="3"/>
        <v>0</v>
      </c>
      <c r="J5" s="13">
        <f t="shared" si="4"/>
        <v>0</v>
      </c>
      <c r="K5" s="13">
        <f t="shared" si="5"/>
        <v>0</v>
      </c>
      <c r="L5" s="13">
        <f t="shared" si="6"/>
        <v>0</v>
      </c>
      <c r="M5" s="13">
        <f t="shared" si="7"/>
        <v>0</v>
      </c>
      <c r="N5" s="13">
        <f t="shared" si="8"/>
        <v>0</v>
      </c>
      <c r="O5" s="13">
        <f t="shared" si="9"/>
        <v>0</v>
      </c>
      <c r="P5" s="13">
        <f t="shared" si="10"/>
        <v>0</v>
      </c>
      <c r="Q5" s="13">
        <f t="shared" si="11"/>
        <v>0</v>
      </c>
      <c r="R5" s="13">
        <f t="shared" si="12"/>
        <v>0</v>
      </c>
      <c r="S5" s="13">
        <f t="shared" si="13"/>
        <v>0</v>
      </c>
      <c r="T5" s="13">
        <f t="shared" si="14"/>
        <v>0</v>
      </c>
      <c r="U5" s="13">
        <f t="shared" si="15"/>
        <v>0</v>
      </c>
      <c r="V5" s="13">
        <f t="shared" si="16"/>
        <v>0</v>
      </c>
      <c r="W5" s="13">
        <f t="shared" si="17"/>
        <v>0</v>
      </c>
      <c r="X5">
        <v>0</v>
      </c>
      <c r="Y5">
        <v>0</v>
      </c>
    </row>
    <row r="6" spans="1:25">
      <c r="A6" t="s">
        <v>25</v>
      </c>
      <c r="B6" s="13">
        <f>INDEX('sample data'!Q$66:Q$81,MATCH(plate5_serial!A6,'sample data'!B$66:B$81,0))</f>
        <v>0</v>
      </c>
      <c r="C6" s="13">
        <f t="shared" si="18"/>
        <v>0</v>
      </c>
      <c r="D6" s="13">
        <f t="shared" si="19"/>
        <v>0</v>
      </c>
      <c r="E6" s="13">
        <f t="shared" si="20"/>
        <v>0</v>
      </c>
      <c r="F6" s="13">
        <f t="shared" si="0"/>
        <v>0</v>
      </c>
      <c r="G6" s="13">
        <f t="shared" si="1"/>
        <v>0</v>
      </c>
      <c r="H6" s="13">
        <f t="shared" si="2"/>
        <v>0</v>
      </c>
      <c r="I6" s="13">
        <f t="shared" si="3"/>
        <v>0</v>
      </c>
      <c r="J6" s="13">
        <f t="shared" si="4"/>
        <v>0</v>
      </c>
      <c r="K6" s="13">
        <f t="shared" si="5"/>
        <v>0</v>
      </c>
      <c r="L6" s="13">
        <f t="shared" si="6"/>
        <v>0</v>
      </c>
      <c r="M6" s="13">
        <f t="shared" si="7"/>
        <v>0</v>
      </c>
      <c r="N6" s="13">
        <f t="shared" si="8"/>
        <v>0</v>
      </c>
      <c r="O6" s="13">
        <f t="shared" si="9"/>
        <v>0</v>
      </c>
      <c r="P6" s="13">
        <f t="shared" si="10"/>
        <v>0</v>
      </c>
      <c r="Q6" s="13">
        <f t="shared" si="11"/>
        <v>0</v>
      </c>
      <c r="R6" s="13">
        <f t="shared" si="12"/>
        <v>0</v>
      </c>
      <c r="S6" s="13">
        <f t="shared" si="13"/>
        <v>0</v>
      </c>
      <c r="T6" s="13">
        <f t="shared" si="14"/>
        <v>0</v>
      </c>
      <c r="U6" s="13">
        <f t="shared" si="15"/>
        <v>0</v>
      </c>
      <c r="V6" s="13">
        <f t="shared" si="16"/>
        <v>0</v>
      </c>
      <c r="W6" s="13">
        <f t="shared" si="17"/>
        <v>0</v>
      </c>
      <c r="X6">
        <v>0</v>
      </c>
      <c r="Y6">
        <v>0</v>
      </c>
    </row>
    <row r="7" spans="1:25">
      <c r="A7" t="s">
        <v>26</v>
      </c>
      <c r="B7" s="13">
        <f>INDEX('sample data'!Q$66:Q$81,MATCH(plate5_serial!A7,'sample data'!B$66:B$81,0))</f>
        <v>0</v>
      </c>
      <c r="C7" s="13">
        <f t="shared" si="18"/>
        <v>0</v>
      </c>
      <c r="D7" s="13">
        <f t="shared" si="19"/>
        <v>0</v>
      </c>
      <c r="E7" s="13">
        <f t="shared" si="20"/>
        <v>0</v>
      </c>
      <c r="F7" s="13">
        <f t="shared" si="0"/>
        <v>0</v>
      </c>
      <c r="G7" s="13">
        <f t="shared" si="1"/>
        <v>0</v>
      </c>
      <c r="H7" s="13">
        <f t="shared" si="2"/>
        <v>0</v>
      </c>
      <c r="I7" s="13">
        <f t="shared" si="3"/>
        <v>0</v>
      </c>
      <c r="J7" s="13">
        <f t="shared" si="4"/>
        <v>0</v>
      </c>
      <c r="K7" s="13">
        <f t="shared" si="5"/>
        <v>0</v>
      </c>
      <c r="L7" s="13">
        <f t="shared" si="6"/>
        <v>0</v>
      </c>
      <c r="M7" s="13">
        <f t="shared" si="7"/>
        <v>0</v>
      </c>
      <c r="N7" s="13">
        <f t="shared" si="8"/>
        <v>0</v>
      </c>
      <c r="O7" s="13">
        <f t="shared" si="9"/>
        <v>0</v>
      </c>
      <c r="P7" s="13">
        <f t="shared" si="10"/>
        <v>0</v>
      </c>
      <c r="Q7" s="13">
        <f t="shared" si="11"/>
        <v>0</v>
      </c>
      <c r="R7" s="13">
        <f t="shared" si="12"/>
        <v>0</v>
      </c>
      <c r="S7" s="13">
        <f t="shared" si="13"/>
        <v>0</v>
      </c>
      <c r="T7" s="13">
        <f t="shared" si="14"/>
        <v>0</v>
      </c>
      <c r="U7" s="13">
        <f t="shared" si="15"/>
        <v>0</v>
      </c>
      <c r="V7" s="13">
        <f t="shared" si="16"/>
        <v>0</v>
      </c>
      <c r="W7" s="13">
        <f t="shared" si="17"/>
        <v>0</v>
      </c>
      <c r="X7">
        <v>0</v>
      </c>
      <c r="Y7">
        <v>0</v>
      </c>
    </row>
    <row r="8" spans="1:25">
      <c r="A8" t="s">
        <v>27</v>
      </c>
      <c r="B8" s="13">
        <f>INDEX('sample data'!Q$66:Q$81,MATCH(plate5_serial!A8,'sample data'!B$66:B$81,0))</f>
        <v>0</v>
      </c>
      <c r="C8" s="13">
        <f t="shared" si="18"/>
        <v>0</v>
      </c>
      <c r="D8" s="13">
        <f t="shared" si="19"/>
        <v>0</v>
      </c>
      <c r="E8" s="13">
        <f t="shared" si="20"/>
        <v>0</v>
      </c>
      <c r="F8" s="13">
        <f t="shared" si="0"/>
        <v>0</v>
      </c>
      <c r="G8" s="13">
        <f t="shared" si="1"/>
        <v>0</v>
      </c>
      <c r="H8" s="13">
        <f t="shared" si="2"/>
        <v>0</v>
      </c>
      <c r="I8" s="13">
        <f t="shared" si="3"/>
        <v>0</v>
      </c>
      <c r="J8" s="13">
        <f t="shared" si="4"/>
        <v>0</v>
      </c>
      <c r="K8" s="13">
        <f t="shared" si="5"/>
        <v>0</v>
      </c>
      <c r="L8" s="13">
        <f t="shared" si="6"/>
        <v>0</v>
      </c>
      <c r="M8" s="13">
        <f t="shared" si="7"/>
        <v>0</v>
      </c>
      <c r="N8" s="13">
        <f t="shared" si="8"/>
        <v>0</v>
      </c>
      <c r="O8" s="13">
        <f t="shared" si="9"/>
        <v>0</v>
      </c>
      <c r="P8" s="13">
        <f t="shared" si="10"/>
        <v>0</v>
      </c>
      <c r="Q8" s="13">
        <f t="shared" si="11"/>
        <v>0</v>
      </c>
      <c r="R8" s="13">
        <f t="shared" si="12"/>
        <v>0</v>
      </c>
      <c r="S8" s="13">
        <f t="shared" si="13"/>
        <v>0</v>
      </c>
      <c r="T8" s="13">
        <f t="shared" si="14"/>
        <v>0</v>
      </c>
      <c r="U8" s="13">
        <f t="shared" si="15"/>
        <v>0</v>
      </c>
      <c r="V8" s="13">
        <f t="shared" si="16"/>
        <v>0</v>
      </c>
      <c r="W8" s="13">
        <f t="shared" si="17"/>
        <v>0</v>
      </c>
      <c r="X8">
        <v>0</v>
      </c>
      <c r="Y8">
        <v>0</v>
      </c>
    </row>
    <row r="9" spans="1:25">
      <c r="A9" t="s">
        <v>28</v>
      </c>
      <c r="B9" s="13">
        <f>INDEX('sample data'!Q$66:Q$81,MATCH(plate5_serial!A9,'sample data'!B$66:B$81,0))</f>
        <v>0</v>
      </c>
      <c r="C9" s="13">
        <f t="shared" si="18"/>
        <v>0</v>
      </c>
      <c r="D9" s="13">
        <f t="shared" si="19"/>
        <v>0</v>
      </c>
      <c r="E9" s="13">
        <f t="shared" si="20"/>
        <v>0</v>
      </c>
      <c r="F9" s="13">
        <f t="shared" si="0"/>
        <v>0</v>
      </c>
      <c r="G9" s="13">
        <f t="shared" si="1"/>
        <v>0</v>
      </c>
      <c r="H9" s="13">
        <f t="shared" si="2"/>
        <v>0</v>
      </c>
      <c r="I9" s="13">
        <f t="shared" si="3"/>
        <v>0</v>
      </c>
      <c r="J9" s="13">
        <f t="shared" si="4"/>
        <v>0</v>
      </c>
      <c r="K9" s="13">
        <f t="shared" si="5"/>
        <v>0</v>
      </c>
      <c r="L9" s="13">
        <f t="shared" si="6"/>
        <v>0</v>
      </c>
      <c r="M9" s="13">
        <f t="shared" si="7"/>
        <v>0</v>
      </c>
      <c r="N9" s="13">
        <f t="shared" si="8"/>
        <v>0</v>
      </c>
      <c r="O9" s="13">
        <f t="shared" si="9"/>
        <v>0</v>
      </c>
      <c r="P9" s="13">
        <f t="shared" si="10"/>
        <v>0</v>
      </c>
      <c r="Q9" s="13">
        <f t="shared" si="11"/>
        <v>0</v>
      </c>
      <c r="R9" s="13">
        <f t="shared" si="12"/>
        <v>0</v>
      </c>
      <c r="S9" s="13">
        <f t="shared" si="13"/>
        <v>0</v>
      </c>
      <c r="T9" s="13">
        <f t="shared" si="14"/>
        <v>0</v>
      </c>
      <c r="U9" s="13">
        <f t="shared" si="15"/>
        <v>0</v>
      </c>
      <c r="V9" s="13">
        <f t="shared" si="16"/>
        <v>0</v>
      </c>
      <c r="W9" s="13">
        <f t="shared" si="17"/>
        <v>0</v>
      </c>
      <c r="X9">
        <v>0</v>
      </c>
      <c r="Y9">
        <v>0</v>
      </c>
    </row>
    <row r="10" spans="1:25">
      <c r="A10" t="s">
        <v>29</v>
      </c>
      <c r="B10" s="13">
        <f>INDEX('sample data'!Q$66:Q$81,MATCH(plate5_serial!A10,'sample data'!B$66:B$81,0))</f>
        <v>0</v>
      </c>
      <c r="C10" s="13">
        <f t="shared" si="18"/>
        <v>0</v>
      </c>
      <c r="D10" s="13">
        <f t="shared" si="19"/>
        <v>0</v>
      </c>
      <c r="E10" s="13">
        <f t="shared" si="20"/>
        <v>0</v>
      </c>
      <c r="F10" s="13">
        <f t="shared" si="0"/>
        <v>0</v>
      </c>
      <c r="G10" s="13">
        <f t="shared" si="1"/>
        <v>0</v>
      </c>
      <c r="H10" s="13">
        <f t="shared" si="2"/>
        <v>0</v>
      </c>
      <c r="I10" s="13">
        <f t="shared" si="3"/>
        <v>0</v>
      </c>
      <c r="J10" s="13">
        <f t="shared" si="4"/>
        <v>0</v>
      </c>
      <c r="K10" s="13">
        <f t="shared" si="5"/>
        <v>0</v>
      </c>
      <c r="L10" s="13">
        <f t="shared" si="6"/>
        <v>0</v>
      </c>
      <c r="M10" s="13">
        <f t="shared" si="7"/>
        <v>0</v>
      </c>
      <c r="N10" s="13">
        <f t="shared" si="8"/>
        <v>0</v>
      </c>
      <c r="O10" s="13">
        <f t="shared" si="9"/>
        <v>0</v>
      </c>
      <c r="P10" s="13">
        <f t="shared" si="10"/>
        <v>0</v>
      </c>
      <c r="Q10" s="13">
        <f t="shared" si="11"/>
        <v>0</v>
      </c>
      <c r="R10" s="13">
        <f t="shared" si="12"/>
        <v>0</v>
      </c>
      <c r="S10" s="13">
        <f t="shared" si="13"/>
        <v>0</v>
      </c>
      <c r="T10" s="13">
        <f t="shared" si="14"/>
        <v>0</v>
      </c>
      <c r="U10" s="13">
        <f t="shared" si="15"/>
        <v>0</v>
      </c>
      <c r="V10" s="13">
        <f t="shared" si="16"/>
        <v>0</v>
      </c>
      <c r="W10" s="13">
        <f t="shared" si="17"/>
        <v>0</v>
      </c>
      <c r="X10">
        <v>0</v>
      </c>
      <c r="Y10">
        <v>0</v>
      </c>
    </row>
    <row r="11" spans="1:25">
      <c r="A11" t="s">
        <v>30</v>
      </c>
      <c r="B11" s="13">
        <f>INDEX('sample data'!Q$66:Q$81,MATCH(plate5_serial!A11,'sample data'!B$66:B$81,0))</f>
        <v>0</v>
      </c>
      <c r="C11" s="13">
        <f t="shared" si="18"/>
        <v>0</v>
      </c>
      <c r="D11" s="13">
        <f t="shared" si="19"/>
        <v>0</v>
      </c>
      <c r="E11" s="13">
        <f t="shared" si="20"/>
        <v>0</v>
      </c>
      <c r="F11" s="13">
        <f t="shared" si="0"/>
        <v>0</v>
      </c>
      <c r="G11" s="13">
        <f t="shared" si="1"/>
        <v>0</v>
      </c>
      <c r="H11" s="13">
        <f t="shared" si="2"/>
        <v>0</v>
      </c>
      <c r="I11" s="13">
        <f t="shared" si="3"/>
        <v>0</v>
      </c>
      <c r="J11" s="13">
        <f t="shared" si="4"/>
        <v>0</v>
      </c>
      <c r="K11" s="13">
        <f t="shared" si="5"/>
        <v>0</v>
      </c>
      <c r="L11" s="13">
        <f t="shared" si="6"/>
        <v>0</v>
      </c>
      <c r="M11" s="13">
        <f t="shared" si="7"/>
        <v>0</v>
      </c>
      <c r="N11" s="13">
        <f t="shared" si="8"/>
        <v>0</v>
      </c>
      <c r="O11" s="13">
        <f t="shared" si="9"/>
        <v>0</v>
      </c>
      <c r="P11" s="13">
        <f t="shared" si="10"/>
        <v>0</v>
      </c>
      <c r="Q11" s="13">
        <f t="shared" si="11"/>
        <v>0</v>
      </c>
      <c r="R11" s="13">
        <f t="shared" si="12"/>
        <v>0</v>
      </c>
      <c r="S11" s="13">
        <f t="shared" si="13"/>
        <v>0</v>
      </c>
      <c r="T11" s="13">
        <f t="shared" si="14"/>
        <v>0</v>
      </c>
      <c r="U11" s="13">
        <f t="shared" si="15"/>
        <v>0</v>
      </c>
      <c r="V11" s="13">
        <f t="shared" si="16"/>
        <v>0</v>
      </c>
      <c r="W11" s="13">
        <f t="shared" si="17"/>
        <v>0</v>
      </c>
      <c r="X11">
        <v>0</v>
      </c>
      <c r="Y11">
        <v>0</v>
      </c>
    </row>
    <row r="12" spans="1:25">
      <c r="A12" t="s">
        <v>31</v>
      </c>
      <c r="B12" s="13">
        <f>INDEX('sample data'!Q$66:Q$81,MATCH(plate5_serial!A12,'sample data'!B$66:B$81,0))</f>
        <v>0</v>
      </c>
      <c r="C12" s="13">
        <f t="shared" si="18"/>
        <v>0</v>
      </c>
      <c r="D12" s="13">
        <f t="shared" si="19"/>
        <v>0</v>
      </c>
      <c r="E12" s="13">
        <f t="shared" si="20"/>
        <v>0</v>
      </c>
      <c r="F12" s="13">
        <f t="shared" si="0"/>
        <v>0</v>
      </c>
      <c r="G12" s="13">
        <f t="shared" si="1"/>
        <v>0</v>
      </c>
      <c r="H12" s="13">
        <f t="shared" si="2"/>
        <v>0</v>
      </c>
      <c r="I12" s="13">
        <f t="shared" si="3"/>
        <v>0</v>
      </c>
      <c r="J12" s="13">
        <f t="shared" si="4"/>
        <v>0</v>
      </c>
      <c r="K12" s="13">
        <f t="shared" si="5"/>
        <v>0</v>
      </c>
      <c r="L12" s="13">
        <f t="shared" si="6"/>
        <v>0</v>
      </c>
      <c r="M12" s="13">
        <f t="shared" si="7"/>
        <v>0</v>
      </c>
      <c r="N12" s="13">
        <f t="shared" si="8"/>
        <v>0</v>
      </c>
      <c r="O12" s="13">
        <f t="shared" si="9"/>
        <v>0</v>
      </c>
      <c r="P12" s="13">
        <f t="shared" si="10"/>
        <v>0</v>
      </c>
      <c r="Q12" s="13">
        <f t="shared" si="11"/>
        <v>0</v>
      </c>
      <c r="R12" s="13">
        <f t="shared" si="12"/>
        <v>0</v>
      </c>
      <c r="S12" s="13">
        <f t="shared" si="13"/>
        <v>0</v>
      </c>
      <c r="T12" s="13">
        <f t="shared" si="14"/>
        <v>0</v>
      </c>
      <c r="U12" s="13">
        <f t="shared" si="15"/>
        <v>0</v>
      </c>
      <c r="V12" s="13">
        <f t="shared" si="16"/>
        <v>0</v>
      </c>
      <c r="W12" s="13">
        <f t="shared" si="17"/>
        <v>0</v>
      </c>
      <c r="X12">
        <v>0</v>
      </c>
      <c r="Y12">
        <v>0</v>
      </c>
    </row>
    <row r="13" spans="1:25">
      <c r="A13" t="s">
        <v>32</v>
      </c>
      <c r="B13" s="13">
        <f>INDEX('sample data'!Q$66:Q$81,MATCH(plate5_serial!A13,'sample data'!B$66:B$81,0))</f>
        <v>0</v>
      </c>
      <c r="C13" s="13">
        <f t="shared" si="18"/>
        <v>0</v>
      </c>
      <c r="D13" s="13">
        <f t="shared" si="19"/>
        <v>0</v>
      </c>
      <c r="E13" s="13">
        <f t="shared" si="20"/>
        <v>0</v>
      </c>
      <c r="F13" s="13">
        <f t="shared" si="0"/>
        <v>0</v>
      </c>
      <c r="G13" s="13">
        <f t="shared" si="1"/>
        <v>0</v>
      </c>
      <c r="H13" s="13">
        <f t="shared" si="2"/>
        <v>0</v>
      </c>
      <c r="I13" s="13">
        <f t="shared" si="3"/>
        <v>0</v>
      </c>
      <c r="J13" s="13">
        <f t="shared" si="4"/>
        <v>0</v>
      </c>
      <c r="K13" s="13">
        <f t="shared" si="5"/>
        <v>0</v>
      </c>
      <c r="L13" s="13">
        <f t="shared" si="6"/>
        <v>0</v>
      </c>
      <c r="M13" s="13">
        <f t="shared" si="7"/>
        <v>0</v>
      </c>
      <c r="N13" s="13">
        <f t="shared" si="8"/>
        <v>0</v>
      </c>
      <c r="O13" s="13">
        <f t="shared" si="9"/>
        <v>0</v>
      </c>
      <c r="P13" s="13">
        <f t="shared" si="10"/>
        <v>0</v>
      </c>
      <c r="Q13" s="13">
        <f t="shared" si="11"/>
        <v>0</v>
      </c>
      <c r="R13" s="13">
        <f t="shared" si="12"/>
        <v>0</v>
      </c>
      <c r="S13" s="13">
        <f t="shared" si="13"/>
        <v>0</v>
      </c>
      <c r="T13" s="13">
        <f t="shared" si="14"/>
        <v>0</v>
      </c>
      <c r="U13" s="13">
        <f t="shared" si="15"/>
        <v>0</v>
      </c>
      <c r="V13" s="13">
        <f t="shared" si="16"/>
        <v>0</v>
      </c>
      <c r="W13" s="13">
        <f t="shared" si="17"/>
        <v>0</v>
      </c>
      <c r="X13">
        <v>0</v>
      </c>
      <c r="Y13">
        <v>0</v>
      </c>
    </row>
    <row r="14" spans="1:25">
      <c r="A14" t="s">
        <v>10</v>
      </c>
      <c r="B14" s="13">
        <f>INDEX('sample data'!Q$66:Q$81,MATCH(plate5_serial!A14,'sample data'!B$66:B$81,0))</f>
        <v>0</v>
      </c>
      <c r="C14" s="13">
        <f t="shared" si="18"/>
        <v>0</v>
      </c>
      <c r="D14" s="13">
        <f t="shared" si="19"/>
        <v>0</v>
      </c>
      <c r="E14" s="13">
        <f t="shared" si="20"/>
        <v>0</v>
      </c>
      <c r="F14" s="13">
        <f t="shared" si="0"/>
        <v>0</v>
      </c>
      <c r="G14" s="13">
        <f t="shared" si="1"/>
        <v>0</v>
      </c>
      <c r="H14" s="13">
        <f t="shared" si="2"/>
        <v>0</v>
      </c>
      <c r="I14" s="13">
        <f t="shared" si="3"/>
        <v>0</v>
      </c>
      <c r="J14" s="13">
        <f t="shared" si="4"/>
        <v>0</v>
      </c>
      <c r="K14" s="13">
        <f t="shared" si="5"/>
        <v>0</v>
      </c>
      <c r="L14" s="13">
        <f t="shared" si="6"/>
        <v>0</v>
      </c>
      <c r="M14" s="13">
        <f t="shared" si="7"/>
        <v>0</v>
      </c>
      <c r="N14" s="13">
        <f t="shared" si="8"/>
        <v>0</v>
      </c>
      <c r="O14" s="13">
        <f t="shared" si="9"/>
        <v>0</v>
      </c>
      <c r="P14" s="13">
        <f t="shared" si="10"/>
        <v>0</v>
      </c>
      <c r="Q14" s="13">
        <f t="shared" si="11"/>
        <v>0</v>
      </c>
      <c r="R14" s="13">
        <f t="shared" si="12"/>
        <v>0</v>
      </c>
      <c r="S14" s="13">
        <f t="shared" si="13"/>
        <v>0</v>
      </c>
      <c r="T14" s="13">
        <f t="shared" si="14"/>
        <v>0</v>
      </c>
      <c r="U14" s="13">
        <f t="shared" si="15"/>
        <v>0</v>
      </c>
      <c r="V14" s="13">
        <f t="shared" si="16"/>
        <v>0</v>
      </c>
      <c r="W14" s="13">
        <f t="shared" si="17"/>
        <v>0</v>
      </c>
      <c r="X14">
        <v>0</v>
      </c>
      <c r="Y14">
        <v>0</v>
      </c>
    </row>
    <row r="15" spans="1:25">
      <c r="A15" t="s">
        <v>33</v>
      </c>
      <c r="B15" s="13">
        <f>INDEX('sample data'!Q$66:Q$81,MATCH(plate5_serial!A15,'sample data'!B$66:B$81,0))</f>
        <v>0</v>
      </c>
      <c r="C15" s="13">
        <f t="shared" si="18"/>
        <v>0</v>
      </c>
      <c r="D15" s="13">
        <f t="shared" si="19"/>
        <v>0</v>
      </c>
      <c r="E15" s="13">
        <f t="shared" si="20"/>
        <v>0</v>
      </c>
      <c r="F15" s="13">
        <f t="shared" si="0"/>
        <v>0</v>
      </c>
      <c r="G15" s="13">
        <f t="shared" si="1"/>
        <v>0</v>
      </c>
      <c r="H15" s="13">
        <f t="shared" si="2"/>
        <v>0</v>
      </c>
      <c r="I15" s="13">
        <f t="shared" si="3"/>
        <v>0</v>
      </c>
      <c r="J15" s="13">
        <f t="shared" si="4"/>
        <v>0</v>
      </c>
      <c r="K15" s="13">
        <f t="shared" si="5"/>
        <v>0</v>
      </c>
      <c r="L15" s="13">
        <f t="shared" si="6"/>
        <v>0</v>
      </c>
      <c r="M15" s="13">
        <f t="shared" si="7"/>
        <v>0</v>
      </c>
      <c r="N15" s="13">
        <f t="shared" si="8"/>
        <v>0</v>
      </c>
      <c r="O15" s="13">
        <f t="shared" si="9"/>
        <v>0</v>
      </c>
      <c r="P15" s="13">
        <f t="shared" si="10"/>
        <v>0</v>
      </c>
      <c r="Q15" s="13">
        <f t="shared" si="11"/>
        <v>0</v>
      </c>
      <c r="R15" s="13">
        <f t="shared" si="12"/>
        <v>0</v>
      </c>
      <c r="S15" s="13">
        <f t="shared" si="13"/>
        <v>0</v>
      </c>
      <c r="T15" s="13">
        <f t="shared" si="14"/>
        <v>0</v>
      </c>
      <c r="U15" s="13">
        <f t="shared" si="15"/>
        <v>0</v>
      </c>
      <c r="V15" s="13">
        <f t="shared" si="16"/>
        <v>0</v>
      </c>
      <c r="W15" s="13">
        <f t="shared" si="17"/>
        <v>0</v>
      </c>
      <c r="X15">
        <v>0</v>
      </c>
      <c r="Y15">
        <v>0</v>
      </c>
    </row>
    <row r="16" spans="1:25">
      <c r="A16" t="s">
        <v>34</v>
      </c>
      <c r="B16" s="13">
        <f>INDEX('sample data'!Q$66:Q$81,MATCH(plate5_serial!A16,'sample data'!B$66:B$81,0))</f>
        <v>0</v>
      </c>
      <c r="C16" s="13">
        <f t="shared" si="18"/>
        <v>0</v>
      </c>
      <c r="D16" s="13">
        <f t="shared" si="19"/>
        <v>0</v>
      </c>
      <c r="E16" s="13">
        <f t="shared" si="20"/>
        <v>0</v>
      </c>
      <c r="F16" s="13">
        <f t="shared" si="0"/>
        <v>0</v>
      </c>
      <c r="G16" s="13">
        <f t="shared" si="1"/>
        <v>0</v>
      </c>
      <c r="H16" s="13">
        <f t="shared" si="2"/>
        <v>0</v>
      </c>
      <c r="I16" s="13">
        <f t="shared" si="3"/>
        <v>0</v>
      </c>
      <c r="J16" s="13">
        <f t="shared" si="4"/>
        <v>0</v>
      </c>
      <c r="K16" s="13">
        <f t="shared" si="5"/>
        <v>0</v>
      </c>
      <c r="L16" s="13">
        <f t="shared" si="6"/>
        <v>0</v>
      </c>
      <c r="M16" s="13">
        <f t="shared" si="7"/>
        <v>0</v>
      </c>
      <c r="N16" s="13">
        <f t="shared" si="8"/>
        <v>0</v>
      </c>
      <c r="O16" s="13">
        <f t="shared" si="9"/>
        <v>0</v>
      </c>
      <c r="P16" s="13">
        <f t="shared" si="10"/>
        <v>0</v>
      </c>
      <c r="Q16" s="13">
        <f t="shared" si="11"/>
        <v>0</v>
      </c>
      <c r="R16" s="13">
        <f t="shared" si="12"/>
        <v>0</v>
      </c>
      <c r="S16" s="13">
        <f t="shared" si="13"/>
        <v>0</v>
      </c>
      <c r="T16" s="13">
        <f t="shared" si="14"/>
        <v>0</v>
      </c>
      <c r="U16" s="13">
        <f t="shared" si="15"/>
        <v>0</v>
      </c>
      <c r="V16" s="13">
        <f t="shared" si="16"/>
        <v>0</v>
      </c>
      <c r="W16" s="13">
        <f t="shared" si="17"/>
        <v>0</v>
      </c>
      <c r="X16">
        <v>0</v>
      </c>
      <c r="Y16">
        <v>0</v>
      </c>
    </row>
    <row r="17" spans="1:25">
      <c r="A17" t="s">
        <v>35</v>
      </c>
      <c r="B17" s="13">
        <f>INDEX('sample data'!Q$66:Q$81,MATCH(plate5_serial!A17,'sample data'!B$66:B$81,0))</f>
        <v>0</v>
      </c>
      <c r="C17" s="13">
        <f t="shared" si="18"/>
        <v>0</v>
      </c>
      <c r="D17" s="13">
        <f t="shared" si="19"/>
        <v>0</v>
      </c>
      <c r="E17" s="13">
        <f t="shared" si="20"/>
        <v>0</v>
      </c>
      <c r="F17" s="13">
        <f t="shared" si="0"/>
        <v>0</v>
      </c>
      <c r="G17" s="13">
        <f t="shared" si="1"/>
        <v>0</v>
      </c>
      <c r="H17" s="13">
        <f t="shared" si="2"/>
        <v>0</v>
      </c>
      <c r="I17" s="13">
        <f t="shared" si="3"/>
        <v>0</v>
      </c>
      <c r="J17" s="13">
        <f t="shared" si="4"/>
        <v>0</v>
      </c>
      <c r="K17" s="13">
        <f t="shared" si="5"/>
        <v>0</v>
      </c>
      <c r="L17" s="13">
        <f t="shared" si="6"/>
        <v>0</v>
      </c>
      <c r="M17" s="13">
        <f t="shared" si="7"/>
        <v>0</v>
      </c>
      <c r="N17" s="13">
        <f t="shared" si="8"/>
        <v>0</v>
      </c>
      <c r="O17" s="13">
        <f t="shared" si="9"/>
        <v>0</v>
      </c>
      <c r="P17" s="13">
        <f t="shared" si="10"/>
        <v>0</v>
      </c>
      <c r="Q17" s="13">
        <f t="shared" si="11"/>
        <v>0</v>
      </c>
      <c r="R17" s="13">
        <f t="shared" si="12"/>
        <v>0</v>
      </c>
      <c r="S17" s="13">
        <f t="shared" si="13"/>
        <v>0</v>
      </c>
      <c r="T17" s="13">
        <f t="shared" si="14"/>
        <v>0</v>
      </c>
      <c r="U17" s="13">
        <f t="shared" si="15"/>
        <v>0</v>
      </c>
      <c r="V17" s="13">
        <f t="shared" si="16"/>
        <v>0</v>
      </c>
      <c r="W17" s="13">
        <f t="shared" si="17"/>
        <v>0</v>
      </c>
      <c r="X17">
        <v>0</v>
      </c>
      <c r="Y17">
        <v>0</v>
      </c>
    </row>
    <row r="18" spans="1:25">
      <c r="L18" s="4"/>
    </row>
  </sheetData>
  <dataValidations count="1">
    <dataValidation showInputMessage="1" showErrorMessage="1" sqref="G18 I18" xr:uid="{95BCB5C5-3B3A-40BF-B606-2A3E98EE3EC5}"/>
  </dataValidations>
  <pageMargins left="0.7" right="0.7" top="0.78740157499999996" bottom="0.78740157499999996" header="0.3" footer="0.3"/>
  <pageSetup paperSize="9" scale="6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D48C-26E4-4EF8-B9AF-2920B26C81DF}">
  <sheetPr>
    <tabColor theme="5" tint="-0.499984740745262"/>
    <pageSetUpPr fitToPage="1"/>
  </sheetPr>
  <dimension ref="A1:Y18"/>
  <sheetViews>
    <sheetView workbookViewId="0">
      <selection activeCell="H30" sqref="H30"/>
    </sheetView>
  </sheetViews>
  <sheetFormatPr baseColWidth="10" defaultColWidth="10.69921875" defaultRowHeight="13.8"/>
  <cols>
    <col min="1" max="1" width="2.3984375" bestFit="1" customWidth="1"/>
    <col min="2" max="23" width="8.69921875" bestFit="1" customWidth="1"/>
    <col min="24" max="24" width="5.5" customWidth="1"/>
    <col min="25" max="25" width="2.8984375" bestFit="1" customWidth="1"/>
  </cols>
  <sheetData>
    <row r="1" spans="1:25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21</v>
      </c>
      <c r="B2" s="13">
        <f>INDEX('sample data'!Q$66:Q81,MATCH(plate5_linear!A2,'sample data'!B$66:B$81,0))</f>
        <v>0</v>
      </c>
      <c r="C2" s="13">
        <f>B2</f>
        <v>0</v>
      </c>
      <c r="D2" s="13">
        <f>B2*0.911111111111111</f>
        <v>0</v>
      </c>
      <c r="E2" s="13">
        <f>D2</f>
        <v>0</v>
      </c>
      <c r="F2" s="13">
        <f>D2*0.902439024390244</f>
        <v>0</v>
      </c>
      <c r="G2" s="13">
        <f>F2</f>
        <v>0</v>
      </c>
      <c r="H2" s="13">
        <f>F2*0.891891891891892</f>
        <v>0</v>
      </c>
      <c r="I2" s="13">
        <f>H2</f>
        <v>0</v>
      </c>
      <c r="J2" s="13">
        <f>H2*0.878787878787879</f>
        <v>0</v>
      </c>
      <c r="K2" s="13">
        <f>J2</f>
        <v>0</v>
      </c>
      <c r="L2" s="13">
        <f>J2*0.862068965517241</f>
        <v>0</v>
      </c>
      <c r="M2" s="13">
        <f>L2</f>
        <v>0</v>
      </c>
      <c r="N2" s="13">
        <f>L2*0.84</f>
        <v>0</v>
      </c>
      <c r="O2" s="13">
        <f>N2</f>
        <v>0</v>
      </c>
      <c r="P2" s="13">
        <f>N2*0.80952380952381</f>
        <v>0</v>
      </c>
      <c r="Q2" s="13">
        <f>P2</f>
        <v>0</v>
      </c>
      <c r="R2" s="13">
        <f>P2*0.764705882352941</f>
        <v>0</v>
      </c>
      <c r="S2" s="13">
        <f>R2</f>
        <v>0</v>
      </c>
      <c r="T2" s="13">
        <f>R2*0.692307692307692</f>
        <v>0</v>
      </c>
      <c r="U2" s="13">
        <f>T2</f>
        <v>0</v>
      </c>
      <c r="V2" s="13">
        <f>T2*0.555555555555556</f>
        <v>0</v>
      </c>
      <c r="W2" s="13">
        <f>V2</f>
        <v>0</v>
      </c>
      <c r="X2">
        <v>0</v>
      </c>
      <c r="Y2">
        <v>0</v>
      </c>
    </row>
    <row r="3" spans="1:25">
      <c r="A3" t="s">
        <v>22</v>
      </c>
      <c r="B3" s="13">
        <f>INDEX('sample data'!Q$66:Q82,MATCH(plate5_linear!A3,'sample data'!B$66:B$81,0))</f>
        <v>0</v>
      </c>
      <c r="C3" s="13">
        <f t="shared" ref="C3:C17" si="0">B3</f>
        <v>0</v>
      </c>
      <c r="D3" s="13">
        <f t="shared" ref="D3:D17" si="1">B3*0.911111111111111</f>
        <v>0</v>
      </c>
      <c r="E3" s="13">
        <f t="shared" ref="E3:E17" si="2">D3</f>
        <v>0</v>
      </c>
      <c r="F3" s="13">
        <f t="shared" ref="F3:F17" si="3">D3*0.902439024390244</f>
        <v>0</v>
      </c>
      <c r="G3" s="13">
        <f t="shared" ref="G3:G17" si="4">F3</f>
        <v>0</v>
      </c>
      <c r="H3" s="13">
        <f t="shared" ref="H3:H17" si="5">F3*0.891891891891892</f>
        <v>0</v>
      </c>
      <c r="I3" s="13">
        <f t="shared" ref="I3:I17" si="6">H3</f>
        <v>0</v>
      </c>
      <c r="J3" s="13">
        <f t="shared" ref="J3:J17" si="7">H3*0.878787878787879</f>
        <v>0</v>
      </c>
      <c r="K3" s="13">
        <f t="shared" ref="K3:K17" si="8">J3</f>
        <v>0</v>
      </c>
      <c r="L3" s="13">
        <f t="shared" ref="L3:L17" si="9">J3*0.862068965517241</f>
        <v>0</v>
      </c>
      <c r="M3" s="13">
        <f t="shared" ref="M3:M17" si="10">L3</f>
        <v>0</v>
      </c>
      <c r="N3" s="13">
        <f t="shared" ref="N3:N17" si="11">L3*0.84</f>
        <v>0</v>
      </c>
      <c r="O3" s="13">
        <f t="shared" ref="O3:O17" si="12">N3</f>
        <v>0</v>
      </c>
      <c r="P3" s="13">
        <f t="shared" ref="P3:P17" si="13">N3*0.80952380952381</f>
        <v>0</v>
      </c>
      <c r="Q3" s="13">
        <f t="shared" ref="Q3:Q17" si="14">P3</f>
        <v>0</v>
      </c>
      <c r="R3" s="13">
        <f t="shared" ref="R3:R17" si="15">P3*0.764705882352941</f>
        <v>0</v>
      </c>
      <c r="S3" s="13">
        <f t="shared" ref="S3:S17" si="16">R3</f>
        <v>0</v>
      </c>
      <c r="T3" s="13">
        <f t="shared" ref="T3:T17" si="17">R3*0.692307692307692</f>
        <v>0</v>
      </c>
      <c r="U3" s="13">
        <f t="shared" ref="U3:U17" si="18">T3</f>
        <v>0</v>
      </c>
      <c r="V3" s="13">
        <f t="shared" ref="V3:V17" si="19">T3*0.555555555555556</f>
        <v>0</v>
      </c>
      <c r="W3" s="13">
        <f t="shared" ref="W3:W17" si="20">V3</f>
        <v>0</v>
      </c>
      <c r="X3">
        <v>0</v>
      </c>
      <c r="Y3">
        <v>0</v>
      </c>
    </row>
    <row r="4" spans="1:25">
      <c r="A4" t="s">
        <v>23</v>
      </c>
      <c r="B4" s="13">
        <f>INDEX('sample data'!Q$66:Q83,MATCH(plate5_linear!A4,'sample data'!B$66:B$81,0))</f>
        <v>0</v>
      </c>
      <c r="C4" s="13">
        <f t="shared" si="0"/>
        <v>0</v>
      </c>
      <c r="D4" s="13">
        <f t="shared" si="1"/>
        <v>0</v>
      </c>
      <c r="E4" s="13">
        <f t="shared" si="2"/>
        <v>0</v>
      </c>
      <c r="F4" s="13">
        <f t="shared" si="3"/>
        <v>0</v>
      </c>
      <c r="G4" s="13">
        <f t="shared" si="4"/>
        <v>0</v>
      </c>
      <c r="H4" s="13">
        <f t="shared" si="5"/>
        <v>0</v>
      </c>
      <c r="I4" s="13">
        <f t="shared" si="6"/>
        <v>0</v>
      </c>
      <c r="J4" s="13">
        <f t="shared" si="7"/>
        <v>0</v>
      </c>
      <c r="K4" s="13">
        <f t="shared" si="8"/>
        <v>0</v>
      </c>
      <c r="L4" s="13">
        <f t="shared" si="9"/>
        <v>0</v>
      </c>
      <c r="M4" s="13">
        <f t="shared" si="10"/>
        <v>0</v>
      </c>
      <c r="N4" s="13">
        <f t="shared" si="11"/>
        <v>0</v>
      </c>
      <c r="O4" s="13">
        <f t="shared" si="12"/>
        <v>0</v>
      </c>
      <c r="P4" s="13">
        <f t="shared" si="13"/>
        <v>0</v>
      </c>
      <c r="Q4" s="13">
        <f t="shared" si="14"/>
        <v>0</v>
      </c>
      <c r="R4" s="13">
        <f t="shared" si="15"/>
        <v>0</v>
      </c>
      <c r="S4" s="13">
        <f t="shared" si="16"/>
        <v>0</v>
      </c>
      <c r="T4" s="13">
        <f t="shared" si="17"/>
        <v>0</v>
      </c>
      <c r="U4" s="13">
        <f t="shared" si="18"/>
        <v>0</v>
      </c>
      <c r="V4" s="13">
        <f t="shared" si="19"/>
        <v>0</v>
      </c>
      <c r="W4" s="13">
        <f t="shared" si="20"/>
        <v>0</v>
      </c>
      <c r="X4">
        <v>0</v>
      </c>
      <c r="Y4">
        <v>0</v>
      </c>
    </row>
    <row r="5" spans="1:25">
      <c r="A5" t="s">
        <v>24</v>
      </c>
      <c r="B5" s="13">
        <f>INDEX('sample data'!Q$66:Q84,MATCH(plate5_linear!A5,'sample data'!B$66:B$81,0))</f>
        <v>0</v>
      </c>
      <c r="C5" s="13">
        <f t="shared" si="0"/>
        <v>0</v>
      </c>
      <c r="D5" s="13">
        <f t="shared" si="1"/>
        <v>0</v>
      </c>
      <c r="E5" s="13">
        <f t="shared" si="2"/>
        <v>0</v>
      </c>
      <c r="F5" s="13">
        <f t="shared" si="3"/>
        <v>0</v>
      </c>
      <c r="G5" s="13">
        <f t="shared" si="4"/>
        <v>0</v>
      </c>
      <c r="H5" s="13">
        <f t="shared" si="5"/>
        <v>0</v>
      </c>
      <c r="I5" s="13">
        <f t="shared" si="6"/>
        <v>0</v>
      </c>
      <c r="J5" s="13">
        <f t="shared" si="7"/>
        <v>0</v>
      </c>
      <c r="K5" s="13">
        <f t="shared" si="8"/>
        <v>0</v>
      </c>
      <c r="L5" s="13">
        <f t="shared" si="9"/>
        <v>0</v>
      </c>
      <c r="M5" s="13">
        <f t="shared" si="10"/>
        <v>0</v>
      </c>
      <c r="N5" s="13">
        <f t="shared" si="11"/>
        <v>0</v>
      </c>
      <c r="O5" s="13">
        <f t="shared" si="12"/>
        <v>0</v>
      </c>
      <c r="P5" s="13">
        <f t="shared" si="13"/>
        <v>0</v>
      </c>
      <c r="Q5" s="13">
        <f t="shared" si="14"/>
        <v>0</v>
      </c>
      <c r="R5" s="13">
        <f t="shared" si="15"/>
        <v>0</v>
      </c>
      <c r="S5" s="13">
        <f t="shared" si="16"/>
        <v>0</v>
      </c>
      <c r="T5" s="13">
        <f t="shared" si="17"/>
        <v>0</v>
      </c>
      <c r="U5" s="13">
        <f t="shared" si="18"/>
        <v>0</v>
      </c>
      <c r="V5" s="13">
        <f t="shared" si="19"/>
        <v>0</v>
      </c>
      <c r="W5" s="13">
        <f t="shared" si="20"/>
        <v>0</v>
      </c>
      <c r="X5">
        <v>0</v>
      </c>
      <c r="Y5">
        <v>0</v>
      </c>
    </row>
    <row r="6" spans="1:25">
      <c r="A6" t="s">
        <v>25</v>
      </c>
      <c r="B6" s="13">
        <f>INDEX('sample data'!Q$66:Q85,MATCH(plate5_linear!A6,'sample data'!B$66:B$81,0))</f>
        <v>0</v>
      </c>
      <c r="C6" s="13">
        <f t="shared" si="0"/>
        <v>0</v>
      </c>
      <c r="D6" s="13">
        <f t="shared" si="1"/>
        <v>0</v>
      </c>
      <c r="E6" s="13">
        <f t="shared" si="2"/>
        <v>0</v>
      </c>
      <c r="F6" s="13">
        <f t="shared" si="3"/>
        <v>0</v>
      </c>
      <c r="G6" s="13">
        <f t="shared" si="4"/>
        <v>0</v>
      </c>
      <c r="H6" s="13">
        <f t="shared" si="5"/>
        <v>0</v>
      </c>
      <c r="I6" s="13">
        <f t="shared" si="6"/>
        <v>0</v>
      </c>
      <c r="J6" s="13">
        <f t="shared" si="7"/>
        <v>0</v>
      </c>
      <c r="K6" s="13">
        <f t="shared" si="8"/>
        <v>0</v>
      </c>
      <c r="L6" s="13">
        <f t="shared" si="9"/>
        <v>0</v>
      </c>
      <c r="M6" s="13">
        <f t="shared" si="10"/>
        <v>0</v>
      </c>
      <c r="N6" s="13">
        <f t="shared" si="11"/>
        <v>0</v>
      </c>
      <c r="O6" s="13">
        <f t="shared" si="12"/>
        <v>0</v>
      </c>
      <c r="P6" s="13">
        <f t="shared" si="13"/>
        <v>0</v>
      </c>
      <c r="Q6" s="13">
        <f t="shared" si="14"/>
        <v>0</v>
      </c>
      <c r="R6" s="13">
        <f t="shared" si="15"/>
        <v>0</v>
      </c>
      <c r="S6" s="13">
        <f t="shared" si="16"/>
        <v>0</v>
      </c>
      <c r="T6" s="13">
        <f t="shared" si="17"/>
        <v>0</v>
      </c>
      <c r="U6" s="13">
        <f t="shared" si="18"/>
        <v>0</v>
      </c>
      <c r="V6" s="13">
        <f t="shared" si="19"/>
        <v>0</v>
      </c>
      <c r="W6" s="13">
        <f t="shared" si="20"/>
        <v>0</v>
      </c>
      <c r="X6">
        <v>0</v>
      </c>
      <c r="Y6">
        <v>0</v>
      </c>
    </row>
    <row r="7" spans="1:25">
      <c r="A7" t="s">
        <v>26</v>
      </c>
      <c r="B7" s="13">
        <f>INDEX('sample data'!Q$66:Q86,MATCH(plate5_linear!A7,'sample data'!B$66:B$81,0))</f>
        <v>0</v>
      </c>
      <c r="C7" s="13">
        <f t="shared" si="0"/>
        <v>0</v>
      </c>
      <c r="D7" s="13">
        <f t="shared" si="1"/>
        <v>0</v>
      </c>
      <c r="E7" s="13">
        <f t="shared" si="2"/>
        <v>0</v>
      </c>
      <c r="F7" s="13">
        <f t="shared" si="3"/>
        <v>0</v>
      </c>
      <c r="G7" s="13">
        <f t="shared" si="4"/>
        <v>0</v>
      </c>
      <c r="H7" s="13">
        <f t="shared" si="5"/>
        <v>0</v>
      </c>
      <c r="I7" s="13">
        <f t="shared" si="6"/>
        <v>0</v>
      </c>
      <c r="J7" s="13">
        <f t="shared" si="7"/>
        <v>0</v>
      </c>
      <c r="K7" s="13">
        <f t="shared" si="8"/>
        <v>0</v>
      </c>
      <c r="L7" s="13">
        <f t="shared" si="9"/>
        <v>0</v>
      </c>
      <c r="M7" s="13">
        <f t="shared" si="10"/>
        <v>0</v>
      </c>
      <c r="N7" s="13">
        <f t="shared" si="11"/>
        <v>0</v>
      </c>
      <c r="O7" s="13">
        <f t="shared" si="12"/>
        <v>0</v>
      </c>
      <c r="P7" s="13">
        <f t="shared" si="13"/>
        <v>0</v>
      </c>
      <c r="Q7" s="13">
        <f t="shared" si="14"/>
        <v>0</v>
      </c>
      <c r="R7" s="13">
        <f t="shared" si="15"/>
        <v>0</v>
      </c>
      <c r="S7" s="13">
        <f t="shared" si="16"/>
        <v>0</v>
      </c>
      <c r="T7" s="13">
        <f t="shared" si="17"/>
        <v>0</v>
      </c>
      <c r="U7" s="13">
        <f t="shared" si="18"/>
        <v>0</v>
      </c>
      <c r="V7" s="13">
        <f t="shared" si="19"/>
        <v>0</v>
      </c>
      <c r="W7" s="13">
        <f t="shared" si="20"/>
        <v>0</v>
      </c>
      <c r="X7">
        <v>0</v>
      </c>
      <c r="Y7">
        <v>0</v>
      </c>
    </row>
    <row r="8" spans="1:25">
      <c r="A8" t="s">
        <v>27</v>
      </c>
      <c r="B8" s="13">
        <f>INDEX('sample data'!Q$66:Q87,MATCH(plate5_linear!A8,'sample data'!B$66:B$81,0))</f>
        <v>0</v>
      </c>
      <c r="C8" s="13">
        <f t="shared" si="0"/>
        <v>0</v>
      </c>
      <c r="D8" s="13">
        <f t="shared" si="1"/>
        <v>0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3">
        <f t="shared" si="5"/>
        <v>0</v>
      </c>
      <c r="I8" s="13">
        <f t="shared" si="6"/>
        <v>0</v>
      </c>
      <c r="J8" s="13">
        <f t="shared" si="7"/>
        <v>0</v>
      </c>
      <c r="K8" s="13">
        <f t="shared" si="8"/>
        <v>0</v>
      </c>
      <c r="L8" s="13">
        <f t="shared" si="9"/>
        <v>0</v>
      </c>
      <c r="M8" s="13">
        <f t="shared" si="10"/>
        <v>0</v>
      </c>
      <c r="N8" s="13">
        <f t="shared" si="11"/>
        <v>0</v>
      </c>
      <c r="O8" s="13">
        <f t="shared" si="12"/>
        <v>0</v>
      </c>
      <c r="P8" s="13">
        <f t="shared" si="13"/>
        <v>0</v>
      </c>
      <c r="Q8" s="13">
        <f t="shared" si="14"/>
        <v>0</v>
      </c>
      <c r="R8" s="13">
        <f t="shared" si="15"/>
        <v>0</v>
      </c>
      <c r="S8" s="13">
        <f t="shared" si="16"/>
        <v>0</v>
      </c>
      <c r="T8" s="13">
        <f t="shared" si="17"/>
        <v>0</v>
      </c>
      <c r="U8" s="13">
        <f t="shared" si="18"/>
        <v>0</v>
      </c>
      <c r="V8" s="13">
        <f t="shared" si="19"/>
        <v>0</v>
      </c>
      <c r="W8" s="13">
        <f t="shared" si="20"/>
        <v>0</v>
      </c>
      <c r="X8">
        <v>0</v>
      </c>
      <c r="Y8">
        <v>0</v>
      </c>
    </row>
    <row r="9" spans="1:25">
      <c r="A9" t="s">
        <v>28</v>
      </c>
      <c r="B9" s="13">
        <f>INDEX('sample data'!Q$66:Q88,MATCH(plate5_linear!A9,'sample data'!B$66:B$81,0))</f>
        <v>0</v>
      </c>
      <c r="C9" s="13">
        <f t="shared" si="0"/>
        <v>0</v>
      </c>
      <c r="D9" s="13">
        <f t="shared" si="1"/>
        <v>0</v>
      </c>
      <c r="E9" s="13">
        <f t="shared" si="2"/>
        <v>0</v>
      </c>
      <c r="F9" s="13">
        <f t="shared" si="3"/>
        <v>0</v>
      </c>
      <c r="G9" s="13">
        <f t="shared" si="4"/>
        <v>0</v>
      </c>
      <c r="H9" s="13">
        <f t="shared" si="5"/>
        <v>0</v>
      </c>
      <c r="I9" s="13">
        <f t="shared" si="6"/>
        <v>0</v>
      </c>
      <c r="J9" s="13">
        <f t="shared" si="7"/>
        <v>0</v>
      </c>
      <c r="K9" s="13">
        <f t="shared" si="8"/>
        <v>0</v>
      </c>
      <c r="L9" s="13">
        <f t="shared" si="9"/>
        <v>0</v>
      </c>
      <c r="M9" s="13">
        <f t="shared" si="10"/>
        <v>0</v>
      </c>
      <c r="N9" s="13">
        <f t="shared" si="11"/>
        <v>0</v>
      </c>
      <c r="O9" s="13">
        <f t="shared" si="12"/>
        <v>0</v>
      </c>
      <c r="P9" s="13">
        <f t="shared" si="13"/>
        <v>0</v>
      </c>
      <c r="Q9" s="13">
        <f t="shared" si="14"/>
        <v>0</v>
      </c>
      <c r="R9" s="13">
        <f t="shared" si="15"/>
        <v>0</v>
      </c>
      <c r="S9" s="13">
        <f t="shared" si="16"/>
        <v>0</v>
      </c>
      <c r="T9" s="13">
        <f t="shared" si="17"/>
        <v>0</v>
      </c>
      <c r="U9" s="13">
        <f t="shared" si="18"/>
        <v>0</v>
      </c>
      <c r="V9" s="13">
        <f t="shared" si="19"/>
        <v>0</v>
      </c>
      <c r="W9" s="13">
        <f t="shared" si="20"/>
        <v>0</v>
      </c>
      <c r="X9">
        <v>0</v>
      </c>
      <c r="Y9">
        <v>0</v>
      </c>
    </row>
    <row r="10" spans="1:25">
      <c r="A10" t="s">
        <v>29</v>
      </c>
      <c r="B10" s="13">
        <f>INDEX('sample data'!Q$66:Q89,MATCH(plate5_linear!A10,'sample data'!B$66:B$81,0))</f>
        <v>0</v>
      </c>
      <c r="C10" s="13">
        <f t="shared" si="0"/>
        <v>0</v>
      </c>
      <c r="D10" s="13">
        <f t="shared" si="1"/>
        <v>0</v>
      </c>
      <c r="E10" s="13">
        <f t="shared" si="2"/>
        <v>0</v>
      </c>
      <c r="F10" s="13">
        <f t="shared" si="3"/>
        <v>0</v>
      </c>
      <c r="G10" s="13">
        <f t="shared" si="4"/>
        <v>0</v>
      </c>
      <c r="H10" s="13">
        <f t="shared" si="5"/>
        <v>0</v>
      </c>
      <c r="I10" s="13">
        <f t="shared" si="6"/>
        <v>0</v>
      </c>
      <c r="J10" s="13">
        <f t="shared" si="7"/>
        <v>0</v>
      </c>
      <c r="K10" s="13">
        <f t="shared" si="8"/>
        <v>0</v>
      </c>
      <c r="L10" s="13">
        <f t="shared" si="9"/>
        <v>0</v>
      </c>
      <c r="M10" s="13">
        <f t="shared" si="10"/>
        <v>0</v>
      </c>
      <c r="N10" s="13">
        <f t="shared" si="11"/>
        <v>0</v>
      </c>
      <c r="O10" s="13">
        <f t="shared" si="12"/>
        <v>0</v>
      </c>
      <c r="P10" s="13">
        <f t="shared" si="13"/>
        <v>0</v>
      </c>
      <c r="Q10" s="13">
        <f t="shared" si="14"/>
        <v>0</v>
      </c>
      <c r="R10" s="13">
        <f t="shared" si="15"/>
        <v>0</v>
      </c>
      <c r="S10" s="13">
        <f t="shared" si="16"/>
        <v>0</v>
      </c>
      <c r="T10" s="13">
        <f t="shared" si="17"/>
        <v>0</v>
      </c>
      <c r="U10" s="13">
        <f t="shared" si="18"/>
        <v>0</v>
      </c>
      <c r="V10" s="13">
        <f t="shared" si="19"/>
        <v>0</v>
      </c>
      <c r="W10" s="13">
        <f t="shared" si="20"/>
        <v>0</v>
      </c>
      <c r="X10">
        <v>0</v>
      </c>
      <c r="Y10">
        <v>0</v>
      </c>
    </row>
    <row r="11" spans="1:25">
      <c r="A11" t="s">
        <v>30</v>
      </c>
      <c r="B11" s="13">
        <f>INDEX('sample data'!Q$66:Q90,MATCH(plate5_linear!A11,'sample data'!B$66:B$81,0))</f>
        <v>0</v>
      </c>
      <c r="C11" s="13">
        <f t="shared" si="0"/>
        <v>0</v>
      </c>
      <c r="D11" s="13">
        <f t="shared" si="1"/>
        <v>0</v>
      </c>
      <c r="E11" s="13">
        <f t="shared" si="2"/>
        <v>0</v>
      </c>
      <c r="F11" s="13">
        <f t="shared" si="3"/>
        <v>0</v>
      </c>
      <c r="G11" s="13">
        <f t="shared" si="4"/>
        <v>0</v>
      </c>
      <c r="H11" s="13">
        <f t="shared" si="5"/>
        <v>0</v>
      </c>
      <c r="I11" s="13">
        <f t="shared" si="6"/>
        <v>0</v>
      </c>
      <c r="J11" s="13">
        <f t="shared" si="7"/>
        <v>0</v>
      </c>
      <c r="K11" s="13">
        <f t="shared" si="8"/>
        <v>0</v>
      </c>
      <c r="L11" s="13">
        <f t="shared" si="9"/>
        <v>0</v>
      </c>
      <c r="M11" s="13">
        <f t="shared" si="10"/>
        <v>0</v>
      </c>
      <c r="N11" s="13">
        <f t="shared" si="11"/>
        <v>0</v>
      </c>
      <c r="O11" s="13">
        <f t="shared" si="12"/>
        <v>0</v>
      </c>
      <c r="P11" s="13">
        <f t="shared" si="13"/>
        <v>0</v>
      </c>
      <c r="Q11" s="13">
        <f t="shared" si="14"/>
        <v>0</v>
      </c>
      <c r="R11" s="13">
        <f t="shared" si="15"/>
        <v>0</v>
      </c>
      <c r="S11" s="13">
        <f t="shared" si="16"/>
        <v>0</v>
      </c>
      <c r="T11" s="13">
        <f t="shared" si="17"/>
        <v>0</v>
      </c>
      <c r="U11" s="13">
        <f t="shared" si="18"/>
        <v>0</v>
      </c>
      <c r="V11" s="13">
        <f t="shared" si="19"/>
        <v>0</v>
      </c>
      <c r="W11" s="13">
        <f t="shared" si="20"/>
        <v>0</v>
      </c>
      <c r="X11">
        <v>0</v>
      </c>
      <c r="Y11">
        <v>0</v>
      </c>
    </row>
    <row r="12" spans="1:25">
      <c r="A12" t="s">
        <v>31</v>
      </c>
      <c r="B12" s="13">
        <f>INDEX('sample data'!Q$66:Q91,MATCH(plate5_linear!A12,'sample data'!B$66:B$81,0))</f>
        <v>0</v>
      </c>
      <c r="C12" s="13">
        <f t="shared" si="0"/>
        <v>0</v>
      </c>
      <c r="D12" s="13">
        <f t="shared" si="1"/>
        <v>0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3">
        <f t="shared" si="5"/>
        <v>0</v>
      </c>
      <c r="I12" s="13">
        <f t="shared" si="6"/>
        <v>0</v>
      </c>
      <c r="J12" s="13">
        <f t="shared" si="7"/>
        <v>0</v>
      </c>
      <c r="K12" s="13">
        <f t="shared" si="8"/>
        <v>0</v>
      </c>
      <c r="L12" s="13">
        <f t="shared" si="9"/>
        <v>0</v>
      </c>
      <c r="M12" s="13">
        <f t="shared" si="10"/>
        <v>0</v>
      </c>
      <c r="N12" s="13">
        <f t="shared" si="11"/>
        <v>0</v>
      </c>
      <c r="O12" s="13">
        <f t="shared" si="12"/>
        <v>0</v>
      </c>
      <c r="P12" s="13">
        <f t="shared" si="13"/>
        <v>0</v>
      </c>
      <c r="Q12" s="13">
        <f t="shared" si="14"/>
        <v>0</v>
      </c>
      <c r="R12" s="13">
        <f t="shared" si="15"/>
        <v>0</v>
      </c>
      <c r="S12" s="13">
        <f t="shared" si="16"/>
        <v>0</v>
      </c>
      <c r="T12" s="13">
        <f t="shared" si="17"/>
        <v>0</v>
      </c>
      <c r="U12" s="13">
        <f t="shared" si="18"/>
        <v>0</v>
      </c>
      <c r="V12" s="13">
        <f t="shared" si="19"/>
        <v>0</v>
      </c>
      <c r="W12" s="13">
        <f t="shared" si="20"/>
        <v>0</v>
      </c>
      <c r="X12">
        <v>0</v>
      </c>
      <c r="Y12">
        <v>0</v>
      </c>
    </row>
    <row r="13" spans="1:25">
      <c r="A13" t="s">
        <v>32</v>
      </c>
      <c r="B13" s="13">
        <f>INDEX('sample data'!Q$66:Q92,MATCH(plate5_linear!A13,'sample data'!B$66:B$81,0))</f>
        <v>0</v>
      </c>
      <c r="C13" s="13">
        <f t="shared" si="0"/>
        <v>0</v>
      </c>
      <c r="D13" s="13">
        <f t="shared" si="1"/>
        <v>0</v>
      </c>
      <c r="E13" s="13">
        <f t="shared" si="2"/>
        <v>0</v>
      </c>
      <c r="F13" s="13">
        <f t="shared" si="3"/>
        <v>0</v>
      </c>
      <c r="G13" s="13">
        <f t="shared" si="4"/>
        <v>0</v>
      </c>
      <c r="H13" s="13">
        <f t="shared" si="5"/>
        <v>0</v>
      </c>
      <c r="I13" s="13">
        <f t="shared" si="6"/>
        <v>0</v>
      </c>
      <c r="J13" s="13">
        <f t="shared" si="7"/>
        <v>0</v>
      </c>
      <c r="K13" s="13">
        <f t="shared" si="8"/>
        <v>0</v>
      </c>
      <c r="L13" s="13">
        <f t="shared" si="9"/>
        <v>0</v>
      </c>
      <c r="M13" s="13">
        <f t="shared" si="10"/>
        <v>0</v>
      </c>
      <c r="N13" s="13">
        <f t="shared" si="11"/>
        <v>0</v>
      </c>
      <c r="O13" s="13">
        <f t="shared" si="12"/>
        <v>0</v>
      </c>
      <c r="P13" s="13">
        <f t="shared" si="13"/>
        <v>0</v>
      </c>
      <c r="Q13" s="13">
        <f t="shared" si="14"/>
        <v>0</v>
      </c>
      <c r="R13" s="13">
        <f t="shared" si="15"/>
        <v>0</v>
      </c>
      <c r="S13" s="13">
        <f t="shared" si="16"/>
        <v>0</v>
      </c>
      <c r="T13" s="13">
        <f t="shared" si="17"/>
        <v>0</v>
      </c>
      <c r="U13" s="13">
        <f t="shared" si="18"/>
        <v>0</v>
      </c>
      <c r="V13" s="13">
        <f t="shared" si="19"/>
        <v>0</v>
      </c>
      <c r="W13" s="13">
        <f t="shared" si="20"/>
        <v>0</v>
      </c>
      <c r="X13">
        <v>0</v>
      </c>
      <c r="Y13">
        <v>0</v>
      </c>
    </row>
    <row r="14" spans="1:25">
      <c r="A14" t="s">
        <v>10</v>
      </c>
      <c r="B14" s="13">
        <f>INDEX('sample data'!Q$66:Q93,MATCH(plate5_linear!A14,'sample data'!B$66:B$81,0))</f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3">
        <f t="shared" si="5"/>
        <v>0</v>
      </c>
      <c r="I14" s="13">
        <f t="shared" si="6"/>
        <v>0</v>
      </c>
      <c r="J14" s="13">
        <f t="shared" si="7"/>
        <v>0</v>
      </c>
      <c r="K14" s="13">
        <f t="shared" si="8"/>
        <v>0</v>
      </c>
      <c r="L14" s="13">
        <f t="shared" si="9"/>
        <v>0</v>
      </c>
      <c r="M14" s="13">
        <f t="shared" si="10"/>
        <v>0</v>
      </c>
      <c r="N14" s="13">
        <f t="shared" si="11"/>
        <v>0</v>
      </c>
      <c r="O14" s="13">
        <f t="shared" si="12"/>
        <v>0</v>
      </c>
      <c r="P14" s="13">
        <f t="shared" si="13"/>
        <v>0</v>
      </c>
      <c r="Q14" s="13">
        <f t="shared" si="14"/>
        <v>0</v>
      </c>
      <c r="R14" s="13">
        <f t="shared" si="15"/>
        <v>0</v>
      </c>
      <c r="S14" s="13">
        <f t="shared" si="16"/>
        <v>0</v>
      </c>
      <c r="T14" s="13">
        <f t="shared" si="17"/>
        <v>0</v>
      </c>
      <c r="U14" s="13">
        <f t="shared" si="18"/>
        <v>0</v>
      </c>
      <c r="V14" s="13">
        <f t="shared" si="19"/>
        <v>0</v>
      </c>
      <c r="W14" s="13">
        <f t="shared" si="20"/>
        <v>0</v>
      </c>
      <c r="X14">
        <v>0</v>
      </c>
      <c r="Y14">
        <v>0</v>
      </c>
    </row>
    <row r="15" spans="1:25">
      <c r="A15" t="s">
        <v>33</v>
      </c>
      <c r="B15" s="13">
        <f>INDEX('sample data'!Q$66:Q94,MATCH(plate5_linear!A15,'sample data'!B$66:B$81,0))</f>
        <v>0</v>
      </c>
      <c r="C15" s="13">
        <f t="shared" si="0"/>
        <v>0</v>
      </c>
      <c r="D15" s="13">
        <f t="shared" si="1"/>
        <v>0</v>
      </c>
      <c r="E15" s="13">
        <f t="shared" si="2"/>
        <v>0</v>
      </c>
      <c r="F15" s="13">
        <f t="shared" si="3"/>
        <v>0</v>
      </c>
      <c r="G15" s="13">
        <f t="shared" si="4"/>
        <v>0</v>
      </c>
      <c r="H15" s="13">
        <f t="shared" si="5"/>
        <v>0</v>
      </c>
      <c r="I15" s="13">
        <f t="shared" si="6"/>
        <v>0</v>
      </c>
      <c r="J15" s="13">
        <f t="shared" si="7"/>
        <v>0</v>
      </c>
      <c r="K15" s="13">
        <f t="shared" si="8"/>
        <v>0</v>
      </c>
      <c r="L15" s="13">
        <f t="shared" si="9"/>
        <v>0</v>
      </c>
      <c r="M15" s="13">
        <f t="shared" si="10"/>
        <v>0</v>
      </c>
      <c r="N15" s="13">
        <f t="shared" si="11"/>
        <v>0</v>
      </c>
      <c r="O15" s="13">
        <f t="shared" si="12"/>
        <v>0</v>
      </c>
      <c r="P15" s="13">
        <f t="shared" si="13"/>
        <v>0</v>
      </c>
      <c r="Q15" s="13">
        <f t="shared" si="14"/>
        <v>0</v>
      </c>
      <c r="R15" s="13">
        <f t="shared" si="15"/>
        <v>0</v>
      </c>
      <c r="S15" s="13">
        <f t="shared" si="16"/>
        <v>0</v>
      </c>
      <c r="T15" s="13">
        <f t="shared" si="17"/>
        <v>0</v>
      </c>
      <c r="U15" s="13">
        <f t="shared" si="18"/>
        <v>0</v>
      </c>
      <c r="V15" s="13">
        <f t="shared" si="19"/>
        <v>0</v>
      </c>
      <c r="W15" s="13">
        <f t="shared" si="20"/>
        <v>0</v>
      </c>
      <c r="X15">
        <v>0</v>
      </c>
      <c r="Y15">
        <v>0</v>
      </c>
    </row>
    <row r="16" spans="1:25">
      <c r="A16" t="s">
        <v>34</v>
      </c>
      <c r="B16" s="13">
        <f>INDEX('sample data'!Q$66:Q95,MATCH(plate5_linear!A16,'sample data'!B$66:B$81,0))</f>
        <v>0</v>
      </c>
      <c r="C16" s="13">
        <f t="shared" si="0"/>
        <v>0</v>
      </c>
      <c r="D16" s="13">
        <f t="shared" si="1"/>
        <v>0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3">
        <f t="shared" si="5"/>
        <v>0</v>
      </c>
      <c r="I16" s="13">
        <f t="shared" si="6"/>
        <v>0</v>
      </c>
      <c r="J16" s="13">
        <f t="shared" si="7"/>
        <v>0</v>
      </c>
      <c r="K16" s="13">
        <f t="shared" si="8"/>
        <v>0</v>
      </c>
      <c r="L16" s="13">
        <f t="shared" si="9"/>
        <v>0</v>
      </c>
      <c r="M16" s="13">
        <f t="shared" si="10"/>
        <v>0</v>
      </c>
      <c r="N16" s="13">
        <f t="shared" si="11"/>
        <v>0</v>
      </c>
      <c r="O16" s="13">
        <f t="shared" si="12"/>
        <v>0</v>
      </c>
      <c r="P16" s="13">
        <f t="shared" si="13"/>
        <v>0</v>
      </c>
      <c r="Q16" s="13">
        <f t="shared" si="14"/>
        <v>0</v>
      </c>
      <c r="R16" s="13">
        <f t="shared" si="15"/>
        <v>0</v>
      </c>
      <c r="S16" s="13">
        <f t="shared" si="16"/>
        <v>0</v>
      </c>
      <c r="T16" s="13">
        <f t="shared" si="17"/>
        <v>0</v>
      </c>
      <c r="U16" s="13">
        <f t="shared" si="18"/>
        <v>0</v>
      </c>
      <c r="V16" s="13">
        <f t="shared" si="19"/>
        <v>0</v>
      </c>
      <c r="W16" s="13">
        <f t="shared" si="20"/>
        <v>0</v>
      </c>
      <c r="X16">
        <v>0</v>
      </c>
      <c r="Y16">
        <v>0</v>
      </c>
    </row>
    <row r="17" spans="1:25">
      <c r="A17" t="s">
        <v>35</v>
      </c>
      <c r="B17" s="13">
        <f>INDEX('sample data'!Q$66:Q96,MATCH(plate5_linear!A17,'sample data'!B$66:B$81,0))</f>
        <v>0</v>
      </c>
      <c r="C17" s="13">
        <f t="shared" si="0"/>
        <v>0</v>
      </c>
      <c r="D17" s="13">
        <f t="shared" si="1"/>
        <v>0</v>
      </c>
      <c r="E17" s="13">
        <f t="shared" si="2"/>
        <v>0</v>
      </c>
      <c r="F17" s="13">
        <f t="shared" si="3"/>
        <v>0</v>
      </c>
      <c r="G17" s="13">
        <f t="shared" si="4"/>
        <v>0</v>
      </c>
      <c r="H17" s="13">
        <f t="shared" si="5"/>
        <v>0</v>
      </c>
      <c r="I17" s="13">
        <f t="shared" si="6"/>
        <v>0</v>
      </c>
      <c r="J17" s="13">
        <f t="shared" si="7"/>
        <v>0</v>
      </c>
      <c r="K17" s="13">
        <f t="shared" si="8"/>
        <v>0</v>
      </c>
      <c r="L17" s="13">
        <f t="shared" si="9"/>
        <v>0</v>
      </c>
      <c r="M17" s="13">
        <f t="shared" si="10"/>
        <v>0</v>
      </c>
      <c r="N17" s="13">
        <f t="shared" si="11"/>
        <v>0</v>
      </c>
      <c r="O17" s="13">
        <f t="shared" si="12"/>
        <v>0</v>
      </c>
      <c r="P17" s="13">
        <f t="shared" si="13"/>
        <v>0</v>
      </c>
      <c r="Q17" s="13">
        <f t="shared" si="14"/>
        <v>0</v>
      </c>
      <c r="R17" s="13">
        <f t="shared" si="15"/>
        <v>0</v>
      </c>
      <c r="S17" s="13">
        <f t="shared" si="16"/>
        <v>0</v>
      </c>
      <c r="T17" s="13">
        <f t="shared" si="17"/>
        <v>0</v>
      </c>
      <c r="U17" s="13">
        <f t="shared" si="18"/>
        <v>0</v>
      </c>
      <c r="V17" s="13">
        <f t="shared" si="19"/>
        <v>0</v>
      </c>
      <c r="W17" s="13">
        <f t="shared" si="20"/>
        <v>0</v>
      </c>
      <c r="X17">
        <v>0</v>
      </c>
      <c r="Y17">
        <v>0</v>
      </c>
    </row>
    <row r="18" spans="1:25">
      <c r="L18" s="4"/>
    </row>
  </sheetData>
  <dataValidations count="1">
    <dataValidation showInputMessage="1" showErrorMessage="1" sqref="G18 I18" xr:uid="{C5DCAB13-D01C-43B3-BCE2-F645D824873B}"/>
  </dataValidations>
  <pageMargins left="0.7" right="0.7" top="0.78740157499999996" bottom="0.78740157499999996" header="0.3" footer="0.3"/>
  <pageSetup paperSize="9" scale="6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  <pageSetUpPr fitToPage="1"/>
  </sheetPr>
  <dimension ref="A1:Y18"/>
  <sheetViews>
    <sheetView workbookViewId="0">
      <selection activeCell="E19" sqref="E19"/>
    </sheetView>
  </sheetViews>
  <sheetFormatPr baseColWidth="10" defaultColWidth="10.69921875" defaultRowHeight="13.8"/>
  <cols>
    <col min="1" max="1" width="2.3984375" bestFit="1" customWidth="1"/>
    <col min="2" max="9" width="8.69921875" bestFit="1" customWidth="1"/>
    <col min="10" max="23" width="8.19921875" bestFit="1" customWidth="1"/>
    <col min="24" max="24" width="5.5" customWidth="1"/>
    <col min="25" max="25" width="2.8984375" bestFit="1" customWidth="1"/>
  </cols>
  <sheetData>
    <row r="1" spans="1:25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21</v>
      </c>
      <c r="B2" s="13">
        <f>INDEX('sample data'!Q$2:Q$17,MATCH(plate1_serial!A2,'sample data'!B$2:B$17,0))</f>
        <v>0</v>
      </c>
      <c r="C2" s="13">
        <f>B2</f>
        <v>0</v>
      </c>
      <c r="D2" s="13">
        <f>B2/2</f>
        <v>0</v>
      </c>
      <c r="E2" s="13">
        <f>D2</f>
        <v>0</v>
      </c>
      <c r="F2" s="13">
        <f t="shared" ref="F2" si="0">D2/2</f>
        <v>0</v>
      </c>
      <c r="G2" s="13">
        <f t="shared" ref="G2:W2" si="1">F2</f>
        <v>0</v>
      </c>
      <c r="H2" s="13">
        <f t="shared" ref="H2" si="2">F2/2</f>
        <v>0</v>
      </c>
      <c r="I2" s="13">
        <f t="shared" ref="I2:W2" si="3">H2</f>
        <v>0</v>
      </c>
      <c r="J2" s="13">
        <f t="shared" ref="J2" si="4">H2/2</f>
        <v>0</v>
      </c>
      <c r="K2" s="13">
        <f t="shared" ref="K2:W2" si="5">J2</f>
        <v>0</v>
      </c>
      <c r="L2" s="13">
        <f t="shared" ref="L2" si="6">J2/2</f>
        <v>0</v>
      </c>
      <c r="M2" s="13">
        <f t="shared" ref="M2:W2" si="7">L2</f>
        <v>0</v>
      </c>
      <c r="N2" s="13">
        <f t="shared" ref="N2" si="8">L2/2</f>
        <v>0</v>
      </c>
      <c r="O2" s="13">
        <f t="shared" ref="O2:W2" si="9">N2</f>
        <v>0</v>
      </c>
      <c r="P2" s="13">
        <f t="shared" ref="P2" si="10">N2/2</f>
        <v>0</v>
      </c>
      <c r="Q2" s="13">
        <f t="shared" ref="Q2:W2" si="11">P2</f>
        <v>0</v>
      </c>
      <c r="R2" s="13">
        <f t="shared" ref="R2" si="12">P2/2</f>
        <v>0</v>
      </c>
      <c r="S2" s="13">
        <f t="shared" ref="S2:W2" si="13">R2</f>
        <v>0</v>
      </c>
      <c r="T2" s="13">
        <f t="shared" ref="T2" si="14">R2/2</f>
        <v>0</v>
      </c>
      <c r="U2" s="13">
        <f t="shared" ref="U2:W2" si="15">T2</f>
        <v>0</v>
      </c>
      <c r="V2" s="13">
        <f t="shared" ref="V2" si="16">T2/2</f>
        <v>0</v>
      </c>
      <c r="W2" s="13">
        <f t="shared" ref="W2:W17" si="17">V2</f>
        <v>0</v>
      </c>
      <c r="X2">
        <v>0</v>
      </c>
      <c r="Y2">
        <v>0</v>
      </c>
    </row>
    <row r="3" spans="1:25">
      <c r="A3" t="s">
        <v>22</v>
      </c>
      <c r="B3" s="13">
        <f>INDEX('sample data'!Q$2:Q$17,MATCH(plate1_serial!A3,'sample data'!B$2:B$17,0))</f>
        <v>0</v>
      </c>
      <c r="C3" s="13">
        <f t="shared" ref="C3:C17" si="18">B3</f>
        <v>0</v>
      </c>
      <c r="D3" s="13">
        <f t="shared" ref="D3:D17" si="19">B3/2</f>
        <v>0</v>
      </c>
      <c r="E3" s="13">
        <f t="shared" ref="E3:E17" si="20">D3</f>
        <v>0</v>
      </c>
      <c r="F3" s="13">
        <f t="shared" ref="F3:F17" si="21">D3/2</f>
        <v>0</v>
      </c>
      <c r="G3" s="13">
        <f t="shared" ref="G3:W3" si="22">F3</f>
        <v>0</v>
      </c>
      <c r="H3" s="13">
        <f t="shared" ref="H3:H17" si="23">F3/2</f>
        <v>0</v>
      </c>
      <c r="I3" s="13">
        <f t="shared" ref="I3:W3" si="24">H3</f>
        <v>0</v>
      </c>
      <c r="J3" s="13">
        <f t="shared" ref="J3:J17" si="25">H3/2</f>
        <v>0</v>
      </c>
      <c r="K3" s="13">
        <f t="shared" ref="K3:W3" si="26">J3</f>
        <v>0</v>
      </c>
      <c r="L3" s="13">
        <f t="shared" ref="L3:L17" si="27">J3/2</f>
        <v>0</v>
      </c>
      <c r="M3" s="13">
        <f t="shared" ref="M3:W3" si="28">L3</f>
        <v>0</v>
      </c>
      <c r="N3" s="13">
        <f t="shared" ref="N3:N17" si="29">L3/2</f>
        <v>0</v>
      </c>
      <c r="O3" s="13">
        <f t="shared" ref="O3:W3" si="30">N3</f>
        <v>0</v>
      </c>
      <c r="P3" s="13">
        <f t="shared" ref="P3:P17" si="31">N3/2</f>
        <v>0</v>
      </c>
      <c r="Q3" s="13">
        <f t="shared" ref="Q3:W3" si="32">P3</f>
        <v>0</v>
      </c>
      <c r="R3" s="13">
        <f t="shared" ref="R3:R17" si="33">P3/2</f>
        <v>0</v>
      </c>
      <c r="S3" s="13">
        <f t="shared" ref="S3:W3" si="34">R3</f>
        <v>0</v>
      </c>
      <c r="T3" s="13">
        <f t="shared" ref="T3:T17" si="35">R3/2</f>
        <v>0</v>
      </c>
      <c r="U3" s="13">
        <f t="shared" ref="U3:W3" si="36">T3</f>
        <v>0</v>
      </c>
      <c r="V3" s="13">
        <f t="shared" ref="V3:V17" si="37">T3/2</f>
        <v>0</v>
      </c>
      <c r="W3" s="13">
        <f t="shared" si="17"/>
        <v>0</v>
      </c>
      <c r="X3">
        <v>0</v>
      </c>
      <c r="Y3">
        <v>0</v>
      </c>
    </row>
    <row r="4" spans="1:25">
      <c r="A4" t="s">
        <v>23</v>
      </c>
      <c r="B4" s="13">
        <f>INDEX('sample data'!Q$2:Q$17,MATCH(plate1_serial!A4,'sample data'!B$2:B$17,0))</f>
        <v>0</v>
      </c>
      <c r="C4" s="13">
        <f t="shared" si="18"/>
        <v>0</v>
      </c>
      <c r="D4" s="13">
        <f t="shared" si="19"/>
        <v>0</v>
      </c>
      <c r="E4" s="13">
        <f t="shared" si="20"/>
        <v>0</v>
      </c>
      <c r="F4" s="13">
        <f t="shared" si="21"/>
        <v>0</v>
      </c>
      <c r="G4" s="13">
        <f t="shared" ref="G4:W4" si="38">F4</f>
        <v>0</v>
      </c>
      <c r="H4" s="13">
        <f t="shared" si="23"/>
        <v>0</v>
      </c>
      <c r="I4" s="13">
        <f t="shared" ref="I4:W4" si="39">H4</f>
        <v>0</v>
      </c>
      <c r="J4" s="13">
        <f t="shared" si="25"/>
        <v>0</v>
      </c>
      <c r="K4" s="13">
        <f t="shared" ref="K4:W4" si="40">J4</f>
        <v>0</v>
      </c>
      <c r="L4" s="13">
        <f t="shared" si="27"/>
        <v>0</v>
      </c>
      <c r="M4" s="13">
        <f t="shared" ref="M4:W4" si="41">L4</f>
        <v>0</v>
      </c>
      <c r="N4" s="13">
        <f t="shared" si="29"/>
        <v>0</v>
      </c>
      <c r="O4" s="13">
        <f t="shared" ref="O4:W4" si="42">N4</f>
        <v>0</v>
      </c>
      <c r="P4" s="13">
        <f t="shared" si="31"/>
        <v>0</v>
      </c>
      <c r="Q4" s="13">
        <f t="shared" ref="Q4:W4" si="43">P4</f>
        <v>0</v>
      </c>
      <c r="R4" s="13">
        <f t="shared" si="33"/>
        <v>0</v>
      </c>
      <c r="S4" s="13">
        <f t="shared" ref="S4:W4" si="44">R4</f>
        <v>0</v>
      </c>
      <c r="T4" s="13">
        <f t="shared" si="35"/>
        <v>0</v>
      </c>
      <c r="U4" s="13">
        <f t="shared" ref="U4:W4" si="45">T4</f>
        <v>0</v>
      </c>
      <c r="V4" s="13">
        <f t="shared" si="37"/>
        <v>0</v>
      </c>
      <c r="W4" s="13">
        <f t="shared" si="17"/>
        <v>0</v>
      </c>
      <c r="X4">
        <v>0</v>
      </c>
      <c r="Y4">
        <v>0</v>
      </c>
    </row>
    <row r="5" spans="1:25">
      <c r="A5" t="s">
        <v>24</v>
      </c>
      <c r="B5" s="13">
        <f>INDEX('sample data'!Q$2:Q$17,MATCH(plate1_serial!A5,'sample data'!B$2:B$17,0))</f>
        <v>0</v>
      </c>
      <c r="C5" s="13">
        <f t="shared" si="18"/>
        <v>0</v>
      </c>
      <c r="D5" s="13">
        <f t="shared" si="19"/>
        <v>0</v>
      </c>
      <c r="E5" s="13">
        <f t="shared" si="20"/>
        <v>0</v>
      </c>
      <c r="F5" s="13">
        <f t="shared" si="21"/>
        <v>0</v>
      </c>
      <c r="G5" s="13">
        <f t="shared" ref="G5:W5" si="46">F5</f>
        <v>0</v>
      </c>
      <c r="H5" s="13">
        <f t="shared" si="23"/>
        <v>0</v>
      </c>
      <c r="I5" s="13">
        <f t="shared" ref="I5:W5" si="47">H5</f>
        <v>0</v>
      </c>
      <c r="J5" s="13">
        <f t="shared" si="25"/>
        <v>0</v>
      </c>
      <c r="K5" s="13">
        <f t="shared" ref="K5:W5" si="48">J5</f>
        <v>0</v>
      </c>
      <c r="L5" s="13">
        <f t="shared" si="27"/>
        <v>0</v>
      </c>
      <c r="M5" s="13">
        <f t="shared" ref="M5:W5" si="49">L5</f>
        <v>0</v>
      </c>
      <c r="N5" s="13">
        <f t="shared" si="29"/>
        <v>0</v>
      </c>
      <c r="O5" s="13">
        <f t="shared" ref="O5:W5" si="50">N5</f>
        <v>0</v>
      </c>
      <c r="P5" s="13">
        <f t="shared" si="31"/>
        <v>0</v>
      </c>
      <c r="Q5" s="13">
        <f t="shared" ref="Q5:W5" si="51">P5</f>
        <v>0</v>
      </c>
      <c r="R5" s="13">
        <f t="shared" si="33"/>
        <v>0</v>
      </c>
      <c r="S5" s="13">
        <f t="shared" ref="S5:W5" si="52">R5</f>
        <v>0</v>
      </c>
      <c r="T5" s="13">
        <f t="shared" si="35"/>
        <v>0</v>
      </c>
      <c r="U5" s="13">
        <f t="shared" ref="U5:W5" si="53">T5</f>
        <v>0</v>
      </c>
      <c r="V5" s="13">
        <f t="shared" si="37"/>
        <v>0</v>
      </c>
      <c r="W5" s="13">
        <f t="shared" si="17"/>
        <v>0</v>
      </c>
      <c r="X5">
        <v>0</v>
      </c>
      <c r="Y5">
        <v>0</v>
      </c>
    </row>
    <row r="6" spans="1:25">
      <c r="A6" t="s">
        <v>25</v>
      </c>
      <c r="B6" s="13">
        <f>INDEX('sample data'!Q$2:Q$17,MATCH(plate1_serial!A6,'sample data'!B$2:B$17,0))</f>
        <v>0</v>
      </c>
      <c r="C6" s="13">
        <f t="shared" si="18"/>
        <v>0</v>
      </c>
      <c r="D6" s="13">
        <f t="shared" si="19"/>
        <v>0</v>
      </c>
      <c r="E6" s="13">
        <f t="shared" si="20"/>
        <v>0</v>
      </c>
      <c r="F6" s="13">
        <f t="shared" si="21"/>
        <v>0</v>
      </c>
      <c r="G6" s="13">
        <f t="shared" ref="G6:W6" si="54">F6</f>
        <v>0</v>
      </c>
      <c r="H6" s="13">
        <f t="shared" si="23"/>
        <v>0</v>
      </c>
      <c r="I6" s="13">
        <f t="shared" ref="I6:W6" si="55">H6</f>
        <v>0</v>
      </c>
      <c r="J6" s="13">
        <f t="shared" si="25"/>
        <v>0</v>
      </c>
      <c r="K6" s="13">
        <f t="shared" ref="K6:W6" si="56">J6</f>
        <v>0</v>
      </c>
      <c r="L6" s="13">
        <f t="shared" si="27"/>
        <v>0</v>
      </c>
      <c r="M6" s="13">
        <f t="shared" ref="M6:W6" si="57">L6</f>
        <v>0</v>
      </c>
      <c r="N6" s="13">
        <f t="shared" si="29"/>
        <v>0</v>
      </c>
      <c r="O6" s="13">
        <f t="shared" ref="O6:W6" si="58">N6</f>
        <v>0</v>
      </c>
      <c r="P6" s="13">
        <f t="shared" si="31"/>
        <v>0</v>
      </c>
      <c r="Q6" s="13">
        <f t="shared" ref="Q6:W6" si="59">P6</f>
        <v>0</v>
      </c>
      <c r="R6" s="13">
        <f t="shared" si="33"/>
        <v>0</v>
      </c>
      <c r="S6" s="13">
        <f t="shared" ref="S6:W6" si="60">R6</f>
        <v>0</v>
      </c>
      <c r="T6" s="13">
        <f t="shared" si="35"/>
        <v>0</v>
      </c>
      <c r="U6" s="13">
        <f t="shared" ref="U6:W6" si="61">T6</f>
        <v>0</v>
      </c>
      <c r="V6" s="13">
        <f t="shared" si="37"/>
        <v>0</v>
      </c>
      <c r="W6" s="13">
        <f t="shared" si="17"/>
        <v>0</v>
      </c>
      <c r="X6">
        <v>0</v>
      </c>
      <c r="Y6">
        <v>0</v>
      </c>
    </row>
    <row r="7" spans="1:25">
      <c r="A7" t="s">
        <v>26</v>
      </c>
      <c r="B7" s="13">
        <f>INDEX('sample data'!Q$2:Q$17,MATCH(plate1_serial!A7,'sample data'!B$2:B$17,0))</f>
        <v>0</v>
      </c>
      <c r="C7" s="13">
        <f t="shared" si="18"/>
        <v>0</v>
      </c>
      <c r="D7" s="13">
        <f t="shared" si="19"/>
        <v>0</v>
      </c>
      <c r="E7" s="13">
        <f t="shared" si="20"/>
        <v>0</v>
      </c>
      <c r="F7" s="13">
        <f t="shared" si="21"/>
        <v>0</v>
      </c>
      <c r="G7" s="13">
        <f t="shared" ref="G7:W7" si="62">F7</f>
        <v>0</v>
      </c>
      <c r="H7" s="13">
        <f t="shared" si="23"/>
        <v>0</v>
      </c>
      <c r="I7" s="13">
        <f t="shared" ref="I7:W7" si="63">H7</f>
        <v>0</v>
      </c>
      <c r="J7" s="13">
        <f t="shared" si="25"/>
        <v>0</v>
      </c>
      <c r="K7" s="13">
        <f t="shared" ref="K7:W7" si="64">J7</f>
        <v>0</v>
      </c>
      <c r="L7" s="13">
        <f t="shared" si="27"/>
        <v>0</v>
      </c>
      <c r="M7" s="13">
        <f t="shared" ref="M7:W7" si="65">L7</f>
        <v>0</v>
      </c>
      <c r="N7" s="13">
        <f t="shared" si="29"/>
        <v>0</v>
      </c>
      <c r="O7" s="13">
        <f t="shared" ref="O7:W7" si="66">N7</f>
        <v>0</v>
      </c>
      <c r="P7" s="13">
        <f t="shared" si="31"/>
        <v>0</v>
      </c>
      <c r="Q7" s="13">
        <f t="shared" ref="Q7:W7" si="67">P7</f>
        <v>0</v>
      </c>
      <c r="R7" s="13">
        <f t="shared" si="33"/>
        <v>0</v>
      </c>
      <c r="S7" s="13">
        <f t="shared" ref="S7:W7" si="68">R7</f>
        <v>0</v>
      </c>
      <c r="T7" s="13">
        <f t="shared" si="35"/>
        <v>0</v>
      </c>
      <c r="U7" s="13">
        <f t="shared" ref="U7:W7" si="69">T7</f>
        <v>0</v>
      </c>
      <c r="V7" s="13">
        <f t="shared" si="37"/>
        <v>0</v>
      </c>
      <c r="W7" s="13">
        <f t="shared" si="17"/>
        <v>0</v>
      </c>
      <c r="X7">
        <v>0</v>
      </c>
      <c r="Y7">
        <v>0</v>
      </c>
    </row>
    <row r="8" spans="1:25">
      <c r="A8" t="s">
        <v>27</v>
      </c>
      <c r="B8" s="13">
        <f>INDEX('sample data'!Q$2:Q$17,MATCH(plate1_serial!A8,'sample data'!B$2:B$17,0))</f>
        <v>0</v>
      </c>
      <c r="C8" s="13">
        <f t="shared" si="18"/>
        <v>0</v>
      </c>
      <c r="D8" s="13">
        <f t="shared" si="19"/>
        <v>0</v>
      </c>
      <c r="E8" s="13">
        <f t="shared" si="20"/>
        <v>0</v>
      </c>
      <c r="F8" s="13">
        <f t="shared" si="21"/>
        <v>0</v>
      </c>
      <c r="G8" s="13">
        <f t="shared" ref="G8:W8" si="70">F8</f>
        <v>0</v>
      </c>
      <c r="H8" s="13">
        <f t="shared" si="23"/>
        <v>0</v>
      </c>
      <c r="I8" s="13">
        <f t="shared" ref="I8:W8" si="71">H8</f>
        <v>0</v>
      </c>
      <c r="J8" s="13">
        <f t="shared" si="25"/>
        <v>0</v>
      </c>
      <c r="K8" s="13">
        <f t="shared" ref="K8:W8" si="72">J8</f>
        <v>0</v>
      </c>
      <c r="L8" s="13">
        <f t="shared" si="27"/>
        <v>0</v>
      </c>
      <c r="M8" s="13">
        <f t="shared" ref="M8:W8" si="73">L8</f>
        <v>0</v>
      </c>
      <c r="N8" s="13">
        <f t="shared" si="29"/>
        <v>0</v>
      </c>
      <c r="O8" s="13">
        <f t="shared" ref="O8:W8" si="74">N8</f>
        <v>0</v>
      </c>
      <c r="P8" s="13">
        <f t="shared" si="31"/>
        <v>0</v>
      </c>
      <c r="Q8" s="13">
        <f t="shared" ref="Q8:W8" si="75">P8</f>
        <v>0</v>
      </c>
      <c r="R8" s="13">
        <f t="shared" si="33"/>
        <v>0</v>
      </c>
      <c r="S8" s="13">
        <f t="shared" ref="S8:W8" si="76">R8</f>
        <v>0</v>
      </c>
      <c r="T8" s="13">
        <f t="shared" si="35"/>
        <v>0</v>
      </c>
      <c r="U8" s="13">
        <f t="shared" ref="U8:W8" si="77">T8</f>
        <v>0</v>
      </c>
      <c r="V8" s="13">
        <f t="shared" si="37"/>
        <v>0</v>
      </c>
      <c r="W8" s="13">
        <f t="shared" si="17"/>
        <v>0</v>
      </c>
      <c r="X8">
        <v>0</v>
      </c>
      <c r="Y8">
        <v>0</v>
      </c>
    </row>
    <row r="9" spans="1:25">
      <c r="A9" t="s">
        <v>28</v>
      </c>
      <c r="B9" s="13">
        <f>INDEX('sample data'!Q$2:Q$17,MATCH(plate1_serial!A9,'sample data'!B$2:B$17,0))</f>
        <v>0</v>
      </c>
      <c r="C9" s="13">
        <f t="shared" si="18"/>
        <v>0</v>
      </c>
      <c r="D9" s="13">
        <f t="shared" si="19"/>
        <v>0</v>
      </c>
      <c r="E9" s="13">
        <f t="shared" si="20"/>
        <v>0</v>
      </c>
      <c r="F9" s="13">
        <f t="shared" si="21"/>
        <v>0</v>
      </c>
      <c r="G9" s="13">
        <f t="shared" ref="G9:W9" si="78">F9</f>
        <v>0</v>
      </c>
      <c r="H9" s="13">
        <f t="shared" si="23"/>
        <v>0</v>
      </c>
      <c r="I9" s="13">
        <f t="shared" ref="I9:W9" si="79">H9</f>
        <v>0</v>
      </c>
      <c r="J9" s="13">
        <f t="shared" si="25"/>
        <v>0</v>
      </c>
      <c r="K9" s="13">
        <f t="shared" ref="K9:W9" si="80">J9</f>
        <v>0</v>
      </c>
      <c r="L9" s="13">
        <f t="shared" si="27"/>
        <v>0</v>
      </c>
      <c r="M9" s="13">
        <f t="shared" ref="M9:W9" si="81">L9</f>
        <v>0</v>
      </c>
      <c r="N9" s="13">
        <f t="shared" si="29"/>
        <v>0</v>
      </c>
      <c r="O9" s="13">
        <f t="shared" ref="O9:W9" si="82">N9</f>
        <v>0</v>
      </c>
      <c r="P9" s="13">
        <f t="shared" si="31"/>
        <v>0</v>
      </c>
      <c r="Q9" s="13">
        <f t="shared" ref="Q9:W9" si="83">P9</f>
        <v>0</v>
      </c>
      <c r="R9" s="13">
        <f t="shared" si="33"/>
        <v>0</v>
      </c>
      <c r="S9" s="13">
        <f t="shared" ref="S9:W9" si="84">R9</f>
        <v>0</v>
      </c>
      <c r="T9" s="13">
        <f t="shared" si="35"/>
        <v>0</v>
      </c>
      <c r="U9" s="13">
        <f t="shared" ref="U9:W9" si="85">T9</f>
        <v>0</v>
      </c>
      <c r="V9" s="13">
        <f t="shared" si="37"/>
        <v>0</v>
      </c>
      <c r="W9" s="13">
        <f t="shared" si="17"/>
        <v>0</v>
      </c>
      <c r="X9">
        <v>0</v>
      </c>
      <c r="Y9">
        <v>0</v>
      </c>
    </row>
    <row r="10" spans="1:25">
      <c r="A10" t="s">
        <v>29</v>
      </c>
      <c r="B10" s="13">
        <f>INDEX('sample data'!Q$2:Q$17,MATCH(plate1_serial!A10,'sample data'!B$2:B$17,0))</f>
        <v>0</v>
      </c>
      <c r="C10" s="13">
        <f t="shared" si="18"/>
        <v>0</v>
      </c>
      <c r="D10" s="13">
        <f t="shared" si="19"/>
        <v>0</v>
      </c>
      <c r="E10" s="13">
        <f t="shared" si="20"/>
        <v>0</v>
      </c>
      <c r="F10" s="13">
        <f t="shared" si="21"/>
        <v>0</v>
      </c>
      <c r="G10" s="13">
        <f t="shared" ref="G10:W10" si="86">F10</f>
        <v>0</v>
      </c>
      <c r="H10" s="13">
        <f t="shared" si="23"/>
        <v>0</v>
      </c>
      <c r="I10" s="13">
        <f t="shared" ref="I10:W10" si="87">H10</f>
        <v>0</v>
      </c>
      <c r="J10" s="13">
        <f t="shared" si="25"/>
        <v>0</v>
      </c>
      <c r="K10" s="13">
        <f t="shared" ref="K10:W10" si="88">J10</f>
        <v>0</v>
      </c>
      <c r="L10" s="13">
        <f t="shared" si="27"/>
        <v>0</v>
      </c>
      <c r="M10" s="13">
        <f t="shared" ref="M10:W10" si="89">L10</f>
        <v>0</v>
      </c>
      <c r="N10" s="13">
        <f t="shared" si="29"/>
        <v>0</v>
      </c>
      <c r="O10" s="13">
        <f t="shared" ref="O10:W10" si="90">N10</f>
        <v>0</v>
      </c>
      <c r="P10" s="13">
        <f t="shared" si="31"/>
        <v>0</v>
      </c>
      <c r="Q10" s="13">
        <f t="shared" ref="Q10:W10" si="91">P10</f>
        <v>0</v>
      </c>
      <c r="R10" s="13">
        <f t="shared" si="33"/>
        <v>0</v>
      </c>
      <c r="S10" s="13">
        <f t="shared" ref="S10:W10" si="92">R10</f>
        <v>0</v>
      </c>
      <c r="T10" s="13">
        <f t="shared" si="35"/>
        <v>0</v>
      </c>
      <c r="U10" s="13">
        <f t="shared" ref="U10:W10" si="93">T10</f>
        <v>0</v>
      </c>
      <c r="V10" s="13">
        <f t="shared" si="37"/>
        <v>0</v>
      </c>
      <c r="W10" s="13">
        <f t="shared" si="17"/>
        <v>0</v>
      </c>
      <c r="X10">
        <v>0</v>
      </c>
      <c r="Y10">
        <v>0</v>
      </c>
    </row>
    <row r="11" spans="1:25">
      <c r="A11" t="s">
        <v>30</v>
      </c>
      <c r="B11" s="13">
        <f>INDEX('sample data'!Q$2:Q$17,MATCH(plate1_serial!A11,'sample data'!B$2:B$17,0))</f>
        <v>0</v>
      </c>
      <c r="C11" s="13">
        <f t="shared" si="18"/>
        <v>0</v>
      </c>
      <c r="D11" s="13">
        <f t="shared" si="19"/>
        <v>0</v>
      </c>
      <c r="E11" s="13">
        <f t="shared" si="20"/>
        <v>0</v>
      </c>
      <c r="F11" s="13">
        <f t="shared" si="21"/>
        <v>0</v>
      </c>
      <c r="G11" s="13">
        <f t="shared" ref="G11:W11" si="94">F11</f>
        <v>0</v>
      </c>
      <c r="H11" s="13">
        <f t="shared" si="23"/>
        <v>0</v>
      </c>
      <c r="I11" s="13">
        <f t="shared" ref="I11:W11" si="95">H11</f>
        <v>0</v>
      </c>
      <c r="J11" s="13">
        <f t="shared" si="25"/>
        <v>0</v>
      </c>
      <c r="K11" s="13">
        <f t="shared" ref="K11:W11" si="96">J11</f>
        <v>0</v>
      </c>
      <c r="L11" s="13">
        <f t="shared" si="27"/>
        <v>0</v>
      </c>
      <c r="M11" s="13">
        <f t="shared" ref="M11:W11" si="97">L11</f>
        <v>0</v>
      </c>
      <c r="N11" s="13">
        <f t="shared" si="29"/>
        <v>0</v>
      </c>
      <c r="O11" s="13">
        <f t="shared" ref="O11:W11" si="98">N11</f>
        <v>0</v>
      </c>
      <c r="P11" s="13">
        <f t="shared" si="31"/>
        <v>0</v>
      </c>
      <c r="Q11" s="13">
        <f t="shared" ref="Q11:W11" si="99">P11</f>
        <v>0</v>
      </c>
      <c r="R11" s="13">
        <f t="shared" si="33"/>
        <v>0</v>
      </c>
      <c r="S11" s="13">
        <f t="shared" ref="S11:W11" si="100">R11</f>
        <v>0</v>
      </c>
      <c r="T11" s="13">
        <f t="shared" si="35"/>
        <v>0</v>
      </c>
      <c r="U11" s="13">
        <f t="shared" ref="U11:W11" si="101">T11</f>
        <v>0</v>
      </c>
      <c r="V11" s="13">
        <f t="shared" si="37"/>
        <v>0</v>
      </c>
      <c r="W11" s="13">
        <f t="shared" si="17"/>
        <v>0</v>
      </c>
      <c r="X11">
        <v>0</v>
      </c>
      <c r="Y11">
        <v>0</v>
      </c>
    </row>
    <row r="12" spans="1:25">
      <c r="A12" t="s">
        <v>31</v>
      </c>
      <c r="B12" s="13">
        <f>INDEX('sample data'!Q$2:Q$17,MATCH(plate1_serial!A12,'sample data'!B$2:B$17,0))</f>
        <v>0</v>
      </c>
      <c r="C12" s="13">
        <f t="shared" si="18"/>
        <v>0</v>
      </c>
      <c r="D12" s="13">
        <f t="shared" si="19"/>
        <v>0</v>
      </c>
      <c r="E12" s="13">
        <f t="shared" si="20"/>
        <v>0</v>
      </c>
      <c r="F12" s="13">
        <f t="shared" si="21"/>
        <v>0</v>
      </c>
      <c r="G12" s="13">
        <f t="shared" ref="G12:W12" si="102">F12</f>
        <v>0</v>
      </c>
      <c r="H12" s="13">
        <f t="shared" si="23"/>
        <v>0</v>
      </c>
      <c r="I12" s="13">
        <f t="shared" ref="I12:W12" si="103">H12</f>
        <v>0</v>
      </c>
      <c r="J12" s="13">
        <f t="shared" si="25"/>
        <v>0</v>
      </c>
      <c r="K12" s="13">
        <f t="shared" ref="K12:W12" si="104">J12</f>
        <v>0</v>
      </c>
      <c r="L12" s="13">
        <f t="shared" si="27"/>
        <v>0</v>
      </c>
      <c r="M12" s="13">
        <f t="shared" ref="M12:W12" si="105">L12</f>
        <v>0</v>
      </c>
      <c r="N12" s="13">
        <f t="shared" si="29"/>
        <v>0</v>
      </c>
      <c r="O12" s="13">
        <f t="shared" ref="O12:W12" si="106">N12</f>
        <v>0</v>
      </c>
      <c r="P12" s="13">
        <f t="shared" si="31"/>
        <v>0</v>
      </c>
      <c r="Q12" s="13">
        <f t="shared" ref="Q12:W12" si="107">P12</f>
        <v>0</v>
      </c>
      <c r="R12" s="13">
        <f t="shared" si="33"/>
        <v>0</v>
      </c>
      <c r="S12" s="13">
        <f t="shared" ref="S12:W12" si="108">R12</f>
        <v>0</v>
      </c>
      <c r="T12" s="13">
        <f t="shared" si="35"/>
        <v>0</v>
      </c>
      <c r="U12" s="13">
        <f t="shared" ref="U12:W12" si="109">T12</f>
        <v>0</v>
      </c>
      <c r="V12" s="13">
        <f t="shared" si="37"/>
        <v>0</v>
      </c>
      <c r="W12" s="13">
        <f t="shared" si="17"/>
        <v>0</v>
      </c>
      <c r="X12">
        <v>0</v>
      </c>
      <c r="Y12">
        <v>0</v>
      </c>
    </row>
    <row r="13" spans="1:25">
      <c r="A13" t="s">
        <v>32</v>
      </c>
      <c r="B13" s="13">
        <f>INDEX('sample data'!Q$2:Q$17,MATCH(plate1_serial!A13,'sample data'!B$2:B$17,0))</f>
        <v>0</v>
      </c>
      <c r="C13" s="13">
        <f t="shared" si="18"/>
        <v>0</v>
      </c>
      <c r="D13" s="13">
        <f t="shared" si="19"/>
        <v>0</v>
      </c>
      <c r="E13" s="13">
        <f t="shared" si="20"/>
        <v>0</v>
      </c>
      <c r="F13" s="13">
        <f t="shared" si="21"/>
        <v>0</v>
      </c>
      <c r="G13" s="13">
        <f t="shared" ref="G13:W13" si="110">F13</f>
        <v>0</v>
      </c>
      <c r="H13" s="13">
        <f t="shared" si="23"/>
        <v>0</v>
      </c>
      <c r="I13" s="13">
        <f t="shared" ref="I13:W13" si="111">H13</f>
        <v>0</v>
      </c>
      <c r="J13" s="13">
        <f t="shared" si="25"/>
        <v>0</v>
      </c>
      <c r="K13" s="13">
        <f t="shared" ref="K13:W13" si="112">J13</f>
        <v>0</v>
      </c>
      <c r="L13" s="13">
        <f t="shared" si="27"/>
        <v>0</v>
      </c>
      <c r="M13" s="13">
        <f t="shared" ref="M13:W13" si="113">L13</f>
        <v>0</v>
      </c>
      <c r="N13" s="13">
        <f t="shared" si="29"/>
        <v>0</v>
      </c>
      <c r="O13" s="13">
        <f t="shared" ref="O13:W13" si="114">N13</f>
        <v>0</v>
      </c>
      <c r="P13" s="13">
        <f t="shared" si="31"/>
        <v>0</v>
      </c>
      <c r="Q13" s="13">
        <f t="shared" ref="Q13:W13" si="115">P13</f>
        <v>0</v>
      </c>
      <c r="R13" s="13">
        <f t="shared" si="33"/>
        <v>0</v>
      </c>
      <c r="S13" s="13">
        <f t="shared" ref="S13:W13" si="116">R13</f>
        <v>0</v>
      </c>
      <c r="T13" s="13">
        <f t="shared" si="35"/>
        <v>0</v>
      </c>
      <c r="U13" s="13">
        <f t="shared" ref="U13:W13" si="117">T13</f>
        <v>0</v>
      </c>
      <c r="V13" s="13">
        <f t="shared" si="37"/>
        <v>0</v>
      </c>
      <c r="W13" s="13">
        <f t="shared" si="17"/>
        <v>0</v>
      </c>
      <c r="X13">
        <v>0</v>
      </c>
      <c r="Y13">
        <v>0</v>
      </c>
    </row>
    <row r="14" spans="1:25">
      <c r="A14" t="s">
        <v>10</v>
      </c>
      <c r="B14" s="13">
        <f>INDEX('sample data'!Q$2:Q$17,MATCH(plate1_serial!A14,'sample data'!B$2:B$17,0))</f>
        <v>0</v>
      </c>
      <c r="C14" s="13">
        <f t="shared" si="18"/>
        <v>0</v>
      </c>
      <c r="D14" s="13">
        <f t="shared" si="19"/>
        <v>0</v>
      </c>
      <c r="E14" s="13">
        <f t="shared" si="20"/>
        <v>0</v>
      </c>
      <c r="F14" s="13">
        <f t="shared" si="21"/>
        <v>0</v>
      </c>
      <c r="G14" s="13">
        <f t="shared" ref="G14:W14" si="118">F14</f>
        <v>0</v>
      </c>
      <c r="H14" s="13">
        <f t="shared" si="23"/>
        <v>0</v>
      </c>
      <c r="I14" s="13">
        <f t="shared" ref="I14:W14" si="119">H14</f>
        <v>0</v>
      </c>
      <c r="J14" s="13">
        <f t="shared" si="25"/>
        <v>0</v>
      </c>
      <c r="K14" s="13">
        <f t="shared" ref="K14:W14" si="120">J14</f>
        <v>0</v>
      </c>
      <c r="L14" s="13">
        <f t="shared" si="27"/>
        <v>0</v>
      </c>
      <c r="M14" s="13">
        <f t="shared" ref="M14:W14" si="121">L14</f>
        <v>0</v>
      </c>
      <c r="N14" s="13">
        <f t="shared" si="29"/>
        <v>0</v>
      </c>
      <c r="O14" s="13">
        <f t="shared" ref="O14:W14" si="122">N14</f>
        <v>0</v>
      </c>
      <c r="P14" s="13">
        <f t="shared" si="31"/>
        <v>0</v>
      </c>
      <c r="Q14" s="13">
        <f t="shared" ref="Q14:W14" si="123">P14</f>
        <v>0</v>
      </c>
      <c r="R14" s="13">
        <f t="shared" si="33"/>
        <v>0</v>
      </c>
      <c r="S14" s="13">
        <f t="shared" ref="S14:W14" si="124">R14</f>
        <v>0</v>
      </c>
      <c r="T14" s="13">
        <f t="shared" si="35"/>
        <v>0</v>
      </c>
      <c r="U14" s="13">
        <f t="shared" ref="U14:W14" si="125">T14</f>
        <v>0</v>
      </c>
      <c r="V14" s="13">
        <f t="shared" si="37"/>
        <v>0</v>
      </c>
      <c r="W14" s="13">
        <f t="shared" si="17"/>
        <v>0</v>
      </c>
      <c r="X14">
        <v>0</v>
      </c>
      <c r="Y14">
        <v>0</v>
      </c>
    </row>
    <row r="15" spans="1:25">
      <c r="A15" t="s">
        <v>33</v>
      </c>
      <c r="B15" s="13">
        <f>INDEX('sample data'!Q$2:Q$17,MATCH(plate1_serial!A15,'sample data'!B$2:B$17,0))</f>
        <v>0</v>
      </c>
      <c r="C15" s="13">
        <f t="shared" si="18"/>
        <v>0</v>
      </c>
      <c r="D15" s="13">
        <f t="shared" si="19"/>
        <v>0</v>
      </c>
      <c r="E15" s="13">
        <f t="shared" si="20"/>
        <v>0</v>
      </c>
      <c r="F15" s="13">
        <f t="shared" si="21"/>
        <v>0</v>
      </c>
      <c r="G15" s="13">
        <f t="shared" ref="G15:W15" si="126">F15</f>
        <v>0</v>
      </c>
      <c r="H15" s="13">
        <f t="shared" si="23"/>
        <v>0</v>
      </c>
      <c r="I15" s="13">
        <f t="shared" ref="I15:W15" si="127">H15</f>
        <v>0</v>
      </c>
      <c r="J15" s="13">
        <f t="shared" si="25"/>
        <v>0</v>
      </c>
      <c r="K15" s="13">
        <f t="shared" ref="K15:W15" si="128">J15</f>
        <v>0</v>
      </c>
      <c r="L15" s="13">
        <f t="shared" si="27"/>
        <v>0</v>
      </c>
      <c r="M15" s="13">
        <f t="shared" ref="M15:W15" si="129">L15</f>
        <v>0</v>
      </c>
      <c r="N15" s="13">
        <f t="shared" si="29"/>
        <v>0</v>
      </c>
      <c r="O15" s="13">
        <f t="shared" ref="O15:W15" si="130">N15</f>
        <v>0</v>
      </c>
      <c r="P15" s="13">
        <f t="shared" si="31"/>
        <v>0</v>
      </c>
      <c r="Q15" s="13">
        <f t="shared" ref="Q15:W15" si="131">P15</f>
        <v>0</v>
      </c>
      <c r="R15" s="13">
        <f t="shared" si="33"/>
        <v>0</v>
      </c>
      <c r="S15" s="13">
        <f t="shared" ref="S15:W15" si="132">R15</f>
        <v>0</v>
      </c>
      <c r="T15" s="13">
        <f t="shared" si="35"/>
        <v>0</v>
      </c>
      <c r="U15" s="13">
        <f t="shared" ref="U15:W15" si="133">T15</f>
        <v>0</v>
      </c>
      <c r="V15" s="13">
        <f t="shared" si="37"/>
        <v>0</v>
      </c>
      <c r="W15" s="13">
        <f t="shared" si="17"/>
        <v>0</v>
      </c>
      <c r="X15">
        <v>0</v>
      </c>
      <c r="Y15">
        <v>0</v>
      </c>
    </row>
    <row r="16" spans="1:25">
      <c r="A16" t="s">
        <v>34</v>
      </c>
      <c r="B16" s="13">
        <f>INDEX('sample data'!Q$2:Q$17,MATCH(plate1_serial!A16,'sample data'!B$2:B$17,0))</f>
        <v>0</v>
      </c>
      <c r="C16" s="13">
        <f t="shared" si="18"/>
        <v>0</v>
      </c>
      <c r="D16" s="13">
        <f t="shared" si="19"/>
        <v>0</v>
      </c>
      <c r="E16" s="13">
        <f t="shared" si="20"/>
        <v>0</v>
      </c>
      <c r="F16" s="13">
        <f t="shared" si="21"/>
        <v>0</v>
      </c>
      <c r="G16" s="13">
        <f t="shared" ref="G16:W16" si="134">F16</f>
        <v>0</v>
      </c>
      <c r="H16" s="13">
        <f t="shared" si="23"/>
        <v>0</v>
      </c>
      <c r="I16" s="13">
        <f t="shared" ref="I16:W16" si="135">H16</f>
        <v>0</v>
      </c>
      <c r="J16" s="13">
        <f t="shared" si="25"/>
        <v>0</v>
      </c>
      <c r="K16" s="13">
        <f t="shared" ref="K16:W16" si="136">J16</f>
        <v>0</v>
      </c>
      <c r="L16" s="13">
        <f t="shared" si="27"/>
        <v>0</v>
      </c>
      <c r="M16" s="13">
        <f t="shared" ref="M16:W16" si="137">L16</f>
        <v>0</v>
      </c>
      <c r="N16" s="13">
        <f t="shared" si="29"/>
        <v>0</v>
      </c>
      <c r="O16" s="13">
        <f t="shared" ref="O16:W16" si="138">N16</f>
        <v>0</v>
      </c>
      <c r="P16" s="13">
        <f t="shared" si="31"/>
        <v>0</v>
      </c>
      <c r="Q16" s="13">
        <f t="shared" ref="Q16:W16" si="139">P16</f>
        <v>0</v>
      </c>
      <c r="R16" s="13">
        <f t="shared" si="33"/>
        <v>0</v>
      </c>
      <c r="S16" s="13">
        <f t="shared" ref="S16:W16" si="140">R16</f>
        <v>0</v>
      </c>
      <c r="T16" s="13">
        <f t="shared" si="35"/>
        <v>0</v>
      </c>
      <c r="U16" s="13">
        <f t="shared" ref="U16:W16" si="141">T16</f>
        <v>0</v>
      </c>
      <c r="V16" s="13">
        <f t="shared" si="37"/>
        <v>0</v>
      </c>
      <c r="W16" s="13">
        <f t="shared" si="17"/>
        <v>0</v>
      </c>
      <c r="X16">
        <v>0</v>
      </c>
      <c r="Y16">
        <v>0</v>
      </c>
    </row>
    <row r="17" spans="1:25">
      <c r="A17" t="s">
        <v>35</v>
      </c>
      <c r="B17" s="13">
        <f>INDEX('sample data'!Q$2:Q$17,MATCH(plate1_serial!A17,'sample data'!B$2:B$17,0))</f>
        <v>0</v>
      </c>
      <c r="C17" s="13">
        <f t="shared" si="18"/>
        <v>0</v>
      </c>
      <c r="D17" s="13">
        <f t="shared" si="19"/>
        <v>0</v>
      </c>
      <c r="E17" s="13">
        <f t="shared" si="20"/>
        <v>0</v>
      </c>
      <c r="F17" s="13">
        <f t="shared" si="21"/>
        <v>0</v>
      </c>
      <c r="G17" s="13">
        <f t="shared" ref="G17:W17" si="142">F17</f>
        <v>0</v>
      </c>
      <c r="H17" s="13">
        <f t="shared" si="23"/>
        <v>0</v>
      </c>
      <c r="I17" s="13">
        <f t="shared" ref="I17:W17" si="143">H17</f>
        <v>0</v>
      </c>
      <c r="J17" s="13">
        <f t="shared" si="25"/>
        <v>0</v>
      </c>
      <c r="K17" s="13">
        <f t="shared" ref="K17:W17" si="144">J17</f>
        <v>0</v>
      </c>
      <c r="L17" s="13">
        <f t="shared" si="27"/>
        <v>0</v>
      </c>
      <c r="M17" s="13">
        <f t="shared" ref="M17:W17" si="145">L17</f>
        <v>0</v>
      </c>
      <c r="N17" s="13">
        <f t="shared" si="29"/>
        <v>0</v>
      </c>
      <c r="O17" s="13">
        <f t="shared" ref="O17:W17" si="146">N17</f>
        <v>0</v>
      </c>
      <c r="P17" s="13">
        <f t="shared" si="31"/>
        <v>0</v>
      </c>
      <c r="Q17" s="13">
        <f t="shared" ref="Q17:W17" si="147">P17</f>
        <v>0</v>
      </c>
      <c r="R17" s="13">
        <f t="shared" si="33"/>
        <v>0</v>
      </c>
      <c r="S17" s="13">
        <f t="shared" ref="S17:W17" si="148">R17</f>
        <v>0</v>
      </c>
      <c r="T17" s="13">
        <f t="shared" si="35"/>
        <v>0</v>
      </c>
      <c r="U17" s="13">
        <f t="shared" ref="U17:W17" si="149">T17</f>
        <v>0</v>
      </c>
      <c r="V17" s="13">
        <f t="shared" si="37"/>
        <v>0</v>
      </c>
      <c r="W17" s="13">
        <f t="shared" si="17"/>
        <v>0</v>
      </c>
      <c r="X17">
        <v>0</v>
      </c>
      <c r="Y17">
        <v>0</v>
      </c>
    </row>
    <row r="18" spans="1:25">
      <c r="L18" s="4"/>
    </row>
  </sheetData>
  <dataValidations count="1">
    <dataValidation showInputMessage="1" showErrorMessage="1" sqref="G18 I18" xr:uid="{00000000-0002-0000-0200-000000000000}"/>
  </dataValidations>
  <pageMargins left="0.7" right="0.7" top="0.78740157499999996" bottom="0.78740157499999996" header="0.3" footer="0.3"/>
  <pageSetup paperSize="9" scale="6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796A-C90D-45F7-9C83-1B32F0729747}">
  <sheetPr>
    <tabColor theme="5" tint="0.79998168889431442"/>
    <pageSetUpPr fitToPage="1"/>
  </sheetPr>
  <dimension ref="A1:Y18"/>
  <sheetViews>
    <sheetView workbookViewId="0">
      <selection activeCell="B2" sqref="B2"/>
    </sheetView>
  </sheetViews>
  <sheetFormatPr baseColWidth="10" defaultColWidth="10.69921875" defaultRowHeight="13.8"/>
  <cols>
    <col min="1" max="1" width="2.3984375" bestFit="1" customWidth="1"/>
    <col min="2" max="23" width="8.69921875" bestFit="1" customWidth="1"/>
    <col min="24" max="24" width="5.5" customWidth="1"/>
    <col min="25" max="25" width="2.8984375" bestFit="1" customWidth="1"/>
  </cols>
  <sheetData>
    <row r="1" spans="1:25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21</v>
      </c>
      <c r="B2" s="13">
        <f>INDEX('sample data'!Q$2:Q$17,MATCH(plate1_linear!A2,'sample data'!B$2:B$17,0))</f>
        <v>0</v>
      </c>
      <c r="C2" s="13">
        <f>B2</f>
        <v>0</v>
      </c>
      <c r="D2" s="13">
        <f>B2*0.911111111111111</f>
        <v>0</v>
      </c>
      <c r="E2" s="13">
        <f>D2</f>
        <v>0</v>
      </c>
      <c r="F2" s="13">
        <f>D2*0.902439024390244</f>
        <v>0</v>
      </c>
      <c r="G2" s="13">
        <f>F2</f>
        <v>0</v>
      </c>
      <c r="H2" s="13">
        <f>F2*0.891891891891892</f>
        <v>0</v>
      </c>
      <c r="I2" s="13">
        <f>H2</f>
        <v>0</v>
      </c>
      <c r="J2" s="13">
        <f>H2*0.878787878787879</f>
        <v>0</v>
      </c>
      <c r="K2" s="13">
        <f>J2</f>
        <v>0</v>
      </c>
      <c r="L2" s="13">
        <f>J2*0.862068965517241</f>
        <v>0</v>
      </c>
      <c r="M2" s="13">
        <f>L2</f>
        <v>0</v>
      </c>
      <c r="N2" s="13">
        <f>L2*0.84</f>
        <v>0</v>
      </c>
      <c r="O2" s="13">
        <f>N2</f>
        <v>0</v>
      </c>
      <c r="P2" s="13">
        <f>N2*0.80952380952381</f>
        <v>0</v>
      </c>
      <c r="Q2" s="13">
        <f>P2</f>
        <v>0</v>
      </c>
      <c r="R2" s="13">
        <f>P2*0.764705882352941</f>
        <v>0</v>
      </c>
      <c r="S2" s="13">
        <f>R2</f>
        <v>0</v>
      </c>
      <c r="T2" s="13">
        <f>R2*0.692307692307692</f>
        <v>0</v>
      </c>
      <c r="U2" s="13">
        <f>T2</f>
        <v>0</v>
      </c>
      <c r="V2" s="13">
        <f>T2*0.555555555555556</f>
        <v>0</v>
      </c>
      <c r="W2" s="13">
        <f>V2</f>
        <v>0</v>
      </c>
      <c r="X2">
        <v>0</v>
      </c>
      <c r="Y2">
        <v>0</v>
      </c>
    </row>
    <row r="3" spans="1:25">
      <c r="A3" t="s">
        <v>22</v>
      </c>
      <c r="B3" s="13">
        <f>INDEX('sample data'!Q$2:Q$17,MATCH(plate1_linear!A3,'sample data'!B$2:B$17,0))</f>
        <v>0</v>
      </c>
      <c r="C3" s="13">
        <f t="shared" ref="C3:C17" si="0">B3</f>
        <v>0</v>
      </c>
      <c r="D3" s="13">
        <f t="shared" ref="D3:D17" si="1">B3*0.911111111111111</f>
        <v>0</v>
      </c>
      <c r="E3" s="13">
        <f t="shared" ref="E3:E17" si="2">D3</f>
        <v>0</v>
      </c>
      <c r="F3" s="13">
        <f t="shared" ref="F3:F17" si="3">D3*0.902439024390244</f>
        <v>0</v>
      </c>
      <c r="G3" s="13">
        <f t="shared" ref="G3:G17" si="4">F3</f>
        <v>0</v>
      </c>
      <c r="H3" s="13">
        <f t="shared" ref="H3:H17" si="5">F3*0.891891891891892</f>
        <v>0</v>
      </c>
      <c r="I3" s="13">
        <f t="shared" ref="I3:I17" si="6">H3</f>
        <v>0</v>
      </c>
      <c r="J3" s="13">
        <f t="shared" ref="J3:J17" si="7">H3*0.878787878787879</f>
        <v>0</v>
      </c>
      <c r="K3" s="13">
        <f t="shared" ref="K3:K17" si="8">J3</f>
        <v>0</v>
      </c>
      <c r="L3" s="13">
        <f t="shared" ref="L3:L17" si="9">J3*0.862068965517241</f>
        <v>0</v>
      </c>
      <c r="M3" s="13">
        <f t="shared" ref="M3:M17" si="10">L3</f>
        <v>0</v>
      </c>
      <c r="N3" s="13">
        <f t="shared" ref="N3:N17" si="11">L3*0.84</f>
        <v>0</v>
      </c>
      <c r="O3" s="13">
        <f t="shared" ref="O3:O17" si="12">N3</f>
        <v>0</v>
      </c>
      <c r="P3" s="13">
        <f t="shared" ref="P3:P17" si="13">N3*0.80952380952381</f>
        <v>0</v>
      </c>
      <c r="Q3" s="13">
        <f t="shared" ref="Q3:Q17" si="14">P3</f>
        <v>0</v>
      </c>
      <c r="R3" s="13">
        <f t="shared" ref="R3:R17" si="15">P3*0.764705882352941</f>
        <v>0</v>
      </c>
      <c r="S3" s="13">
        <f t="shared" ref="S3:S17" si="16">R3</f>
        <v>0</v>
      </c>
      <c r="T3" s="13">
        <f t="shared" ref="T3:T17" si="17">R3*0.692307692307692</f>
        <v>0</v>
      </c>
      <c r="U3" s="13">
        <f t="shared" ref="U3:U17" si="18">T3</f>
        <v>0</v>
      </c>
      <c r="V3" s="13">
        <f t="shared" ref="V3:V17" si="19">T3*0.555555555555556</f>
        <v>0</v>
      </c>
      <c r="W3" s="13">
        <f t="shared" ref="W3:W17" si="20">V3</f>
        <v>0</v>
      </c>
      <c r="X3">
        <v>0</v>
      </c>
      <c r="Y3">
        <v>0</v>
      </c>
    </row>
    <row r="4" spans="1:25">
      <c r="A4" t="s">
        <v>23</v>
      </c>
      <c r="B4" s="13">
        <f>INDEX('sample data'!Q$2:Q$17,MATCH(plate1_linear!A4,'sample data'!B$2:B$17,0))</f>
        <v>0</v>
      </c>
      <c r="C4" s="13">
        <f t="shared" si="0"/>
        <v>0</v>
      </c>
      <c r="D4" s="13">
        <f t="shared" si="1"/>
        <v>0</v>
      </c>
      <c r="E4" s="13">
        <f t="shared" si="2"/>
        <v>0</v>
      </c>
      <c r="F4" s="13">
        <f t="shared" si="3"/>
        <v>0</v>
      </c>
      <c r="G4" s="13">
        <f t="shared" si="4"/>
        <v>0</v>
      </c>
      <c r="H4" s="13">
        <f t="shared" si="5"/>
        <v>0</v>
      </c>
      <c r="I4" s="13">
        <f t="shared" si="6"/>
        <v>0</v>
      </c>
      <c r="J4" s="13">
        <f t="shared" si="7"/>
        <v>0</v>
      </c>
      <c r="K4" s="13">
        <f t="shared" si="8"/>
        <v>0</v>
      </c>
      <c r="L4" s="13">
        <f t="shared" si="9"/>
        <v>0</v>
      </c>
      <c r="M4" s="13">
        <f t="shared" si="10"/>
        <v>0</v>
      </c>
      <c r="N4" s="13">
        <f t="shared" si="11"/>
        <v>0</v>
      </c>
      <c r="O4" s="13">
        <f t="shared" si="12"/>
        <v>0</v>
      </c>
      <c r="P4" s="13">
        <f t="shared" si="13"/>
        <v>0</v>
      </c>
      <c r="Q4" s="13">
        <f t="shared" si="14"/>
        <v>0</v>
      </c>
      <c r="R4" s="13">
        <f t="shared" si="15"/>
        <v>0</v>
      </c>
      <c r="S4" s="13">
        <f t="shared" si="16"/>
        <v>0</v>
      </c>
      <c r="T4" s="13">
        <f t="shared" si="17"/>
        <v>0</v>
      </c>
      <c r="U4" s="13">
        <f t="shared" si="18"/>
        <v>0</v>
      </c>
      <c r="V4" s="13">
        <f t="shared" si="19"/>
        <v>0</v>
      </c>
      <c r="W4" s="13">
        <f t="shared" si="20"/>
        <v>0</v>
      </c>
      <c r="X4">
        <v>0</v>
      </c>
      <c r="Y4">
        <v>0</v>
      </c>
    </row>
    <row r="5" spans="1:25">
      <c r="A5" t="s">
        <v>24</v>
      </c>
      <c r="B5" s="13">
        <f>INDEX('sample data'!Q$2:Q$17,MATCH(plate1_linear!A5,'sample data'!B$2:B$17,0))</f>
        <v>0</v>
      </c>
      <c r="C5" s="13">
        <f t="shared" si="0"/>
        <v>0</v>
      </c>
      <c r="D5" s="13">
        <f t="shared" si="1"/>
        <v>0</v>
      </c>
      <c r="E5" s="13">
        <f t="shared" si="2"/>
        <v>0</v>
      </c>
      <c r="F5" s="13">
        <f t="shared" si="3"/>
        <v>0</v>
      </c>
      <c r="G5" s="13">
        <f t="shared" si="4"/>
        <v>0</v>
      </c>
      <c r="H5" s="13">
        <f t="shared" si="5"/>
        <v>0</v>
      </c>
      <c r="I5" s="13">
        <f t="shared" si="6"/>
        <v>0</v>
      </c>
      <c r="J5" s="13">
        <f t="shared" si="7"/>
        <v>0</v>
      </c>
      <c r="K5" s="13">
        <f t="shared" si="8"/>
        <v>0</v>
      </c>
      <c r="L5" s="13">
        <f t="shared" si="9"/>
        <v>0</v>
      </c>
      <c r="M5" s="13">
        <f t="shared" si="10"/>
        <v>0</v>
      </c>
      <c r="N5" s="13">
        <f t="shared" si="11"/>
        <v>0</v>
      </c>
      <c r="O5" s="13">
        <f t="shared" si="12"/>
        <v>0</v>
      </c>
      <c r="P5" s="13">
        <f t="shared" si="13"/>
        <v>0</v>
      </c>
      <c r="Q5" s="13">
        <f t="shared" si="14"/>
        <v>0</v>
      </c>
      <c r="R5" s="13">
        <f t="shared" si="15"/>
        <v>0</v>
      </c>
      <c r="S5" s="13">
        <f t="shared" si="16"/>
        <v>0</v>
      </c>
      <c r="T5" s="13">
        <f t="shared" si="17"/>
        <v>0</v>
      </c>
      <c r="U5" s="13">
        <f t="shared" si="18"/>
        <v>0</v>
      </c>
      <c r="V5" s="13">
        <f t="shared" si="19"/>
        <v>0</v>
      </c>
      <c r="W5" s="13">
        <f t="shared" si="20"/>
        <v>0</v>
      </c>
      <c r="X5">
        <v>0</v>
      </c>
      <c r="Y5">
        <v>0</v>
      </c>
    </row>
    <row r="6" spans="1:25">
      <c r="A6" t="s">
        <v>25</v>
      </c>
      <c r="B6" s="13">
        <f>INDEX('sample data'!Q$2:Q$17,MATCH(plate1_linear!A6,'sample data'!B$2:B$17,0))</f>
        <v>0</v>
      </c>
      <c r="C6" s="13">
        <f t="shared" si="0"/>
        <v>0</v>
      </c>
      <c r="D6" s="13">
        <f t="shared" si="1"/>
        <v>0</v>
      </c>
      <c r="E6" s="13">
        <f t="shared" si="2"/>
        <v>0</v>
      </c>
      <c r="F6" s="13">
        <f t="shared" si="3"/>
        <v>0</v>
      </c>
      <c r="G6" s="13">
        <f t="shared" si="4"/>
        <v>0</v>
      </c>
      <c r="H6" s="13">
        <f t="shared" si="5"/>
        <v>0</v>
      </c>
      <c r="I6" s="13">
        <f t="shared" si="6"/>
        <v>0</v>
      </c>
      <c r="J6" s="13">
        <f t="shared" si="7"/>
        <v>0</v>
      </c>
      <c r="K6" s="13">
        <f t="shared" si="8"/>
        <v>0</v>
      </c>
      <c r="L6" s="13">
        <f t="shared" si="9"/>
        <v>0</v>
      </c>
      <c r="M6" s="13">
        <f t="shared" si="10"/>
        <v>0</v>
      </c>
      <c r="N6" s="13">
        <f t="shared" si="11"/>
        <v>0</v>
      </c>
      <c r="O6" s="13">
        <f t="shared" si="12"/>
        <v>0</v>
      </c>
      <c r="P6" s="13">
        <f t="shared" si="13"/>
        <v>0</v>
      </c>
      <c r="Q6" s="13">
        <f t="shared" si="14"/>
        <v>0</v>
      </c>
      <c r="R6" s="13">
        <f t="shared" si="15"/>
        <v>0</v>
      </c>
      <c r="S6" s="13">
        <f t="shared" si="16"/>
        <v>0</v>
      </c>
      <c r="T6" s="13">
        <f t="shared" si="17"/>
        <v>0</v>
      </c>
      <c r="U6" s="13">
        <f t="shared" si="18"/>
        <v>0</v>
      </c>
      <c r="V6" s="13">
        <f t="shared" si="19"/>
        <v>0</v>
      </c>
      <c r="W6" s="13">
        <f t="shared" si="20"/>
        <v>0</v>
      </c>
      <c r="X6">
        <v>0</v>
      </c>
      <c r="Y6">
        <v>0</v>
      </c>
    </row>
    <row r="7" spans="1:25">
      <c r="A7" t="s">
        <v>26</v>
      </c>
      <c r="B7" s="13">
        <f>INDEX('sample data'!Q$2:Q$17,MATCH(plate1_linear!A7,'sample data'!B$2:B$17,0))</f>
        <v>0</v>
      </c>
      <c r="C7" s="13">
        <f t="shared" si="0"/>
        <v>0</v>
      </c>
      <c r="D7" s="13">
        <f t="shared" si="1"/>
        <v>0</v>
      </c>
      <c r="E7" s="13">
        <f t="shared" si="2"/>
        <v>0</v>
      </c>
      <c r="F7" s="13">
        <f t="shared" si="3"/>
        <v>0</v>
      </c>
      <c r="G7" s="13">
        <f t="shared" si="4"/>
        <v>0</v>
      </c>
      <c r="H7" s="13">
        <f t="shared" si="5"/>
        <v>0</v>
      </c>
      <c r="I7" s="13">
        <f t="shared" si="6"/>
        <v>0</v>
      </c>
      <c r="J7" s="13">
        <f t="shared" si="7"/>
        <v>0</v>
      </c>
      <c r="K7" s="13">
        <f t="shared" si="8"/>
        <v>0</v>
      </c>
      <c r="L7" s="13">
        <f t="shared" si="9"/>
        <v>0</v>
      </c>
      <c r="M7" s="13">
        <f t="shared" si="10"/>
        <v>0</v>
      </c>
      <c r="N7" s="13">
        <f t="shared" si="11"/>
        <v>0</v>
      </c>
      <c r="O7" s="13">
        <f t="shared" si="12"/>
        <v>0</v>
      </c>
      <c r="P7" s="13">
        <f t="shared" si="13"/>
        <v>0</v>
      </c>
      <c r="Q7" s="13">
        <f t="shared" si="14"/>
        <v>0</v>
      </c>
      <c r="R7" s="13">
        <f t="shared" si="15"/>
        <v>0</v>
      </c>
      <c r="S7" s="13">
        <f t="shared" si="16"/>
        <v>0</v>
      </c>
      <c r="T7" s="13">
        <f t="shared" si="17"/>
        <v>0</v>
      </c>
      <c r="U7" s="13">
        <f t="shared" si="18"/>
        <v>0</v>
      </c>
      <c r="V7" s="13">
        <f t="shared" si="19"/>
        <v>0</v>
      </c>
      <c r="W7" s="13">
        <f t="shared" si="20"/>
        <v>0</v>
      </c>
      <c r="X7">
        <v>0</v>
      </c>
      <c r="Y7">
        <v>0</v>
      </c>
    </row>
    <row r="8" spans="1:25">
      <c r="A8" t="s">
        <v>27</v>
      </c>
      <c r="B8" s="13">
        <f>INDEX('sample data'!Q$2:Q$17,MATCH(plate1_linear!A8,'sample data'!B$2:B$17,0))</f>
        <v>0</v>
      </c>
      <c r="C8" s="13">
        <f t="shared" si="0"/>
        <v>0</v>
      </c>
      <c r="D8" s="13">
        <f t="shared" si="1"/>
        <v>0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3">
        <f t="shared" si="5"/>
        <v>0</v>
      </c>
      <c r="I8" s="13">
        <f t="shared" si="6"/>
        <v>0</v>
      </c>
      <c r="J8" s="13">
        <f t="shared" si="7"/>
        <v>0</v>
      </c>
      <c r="K8" s="13">
        <f t="shared" si="8"/>
        <v>0</v>
      </c>
      <c r="L8" s="13">
        <f t="shared" si="9"/>
        <v>0</v>
      </c>
      <c r="M8" s="13">
        <f t="shared" si="10"/>
        <v>0</v>
      </c>
      <c r="N8" s="13">
        <f t="shared" si="11"/>
        <v>0</v>
      </c>
      <c r="O8" s="13">
        <f t="shared" si="12"/>
        <v>0</v>
      </c>
      <c r="P8" s="13">
        <f t="shared" si="13"/>
        <v>0</v>
      </c>
      <c r="Q8" s="13">
        <f t="shared" si="14"/>
        <v>0</v>
      </c>
      <c r="R8" s="13">
        <f t="shared" si="15"/>
        <v>0</v>
      </c>
      <c r="S8" s="13">
        <f t="shared" si="16"/>
        <v>0</v>
      </c>
      <c r="T8" s="13">
        <f t="shared" si="17"/>
        <v>0</v>
      </c>
      <c r="U8" s="13">
        <f t="shared" si="18"/>
        <v>0</v>
      </c>
      <c r="V8" s="13">
        <f t="shared" si="19"/>
        <v>0</v>
      </c>
      <c r="W8" s="13">
        <f t="shared" si="20"/>
        <v>0</v>
      </c>
      <c r="X8">
        <v>0</v>
      </c>
      <c r="Y8">
        <v>0</v>
      </c>
    </row>
    <row r="9" spans="1:25">
      <c r="A9" t="s">
        <v>28</v>
      </c>
      <c r="B9" s="13">
        <f>INDEX('sample data'!Q$2:Q$17,MATCH(plate1_linear!A9,'sample data'!B$2:B$17,0))</f>
        <v>0</v>
      </c>
      <c r="C9" s="13">
        <f t="shared" si="0"/>
        <v>0</v>
      </c>
      <c r="D9" s="13">
        <f t="shared" si="1"/>
        <v>0</v>
      </c>
      <c r="E9" s="13">
        <f t="shared" si="2"/>
        <v>0</v>
      </c>
      <c r="F9" s="13">
        <f t="shared" si="3"/>
        <v>0</v>
      </c>
      <c r="G9" s="13">
        <f t="shared" si="4"/>
        <v>0</v>
      </c>
      <c r="H9" s="13">
        <f t="shared" si="5"/>
        <v>0</v>
      </c>
      <c r="I9" s="13">
        <f t="shared" si="6"/>
        <v>0</v>
      </c>
      <c r="J9" s="13">
        <f t="shared" si="7"/>
        <v>0</v>
      </c>
      <c r="K9" s="13">
        <f t="shared" si="8"/>
        <v>0</v>
      </c>
      <c r="L9" s="13">
        <f t="shared" si="9"/>
        <v>0</v>
      </c>
      <c r="M9" s="13">
        <f t="shared" si="10"/>
        <v>0</v>
      </c>
      <c r="N9" s="13">
        <f t="shared" si="11"/>
        <v>0</v>
      </c>
      <c r="O9" s="13">
        <f t="shared" si="12"/>
        <v>0</v>
      </c>
      <c r="P9" s="13">
        <f t="shared" si="13"/>
        <v>0</v>
      </c>
      <c r="Q9" s="13">
        <f t="shared" si="14"/>
        <v>0</v>
      </c>
      <c r="R9" s="13">
        <f t="shared" si="15"/>
        <v>0</v>
      </c>
      <c r="S9" s="13">
        <f t="shared" si="16"/>
        <v>0</v>
      </c>
      <c r="T9" s="13">
        <f t="shared" si="17"/>
        <v>0</v>
      </c>
      <c r="U9" s="13">
        <f t="shared" si="18"/>
        <v>0</v>
      </c>
      <c r="V9" s="13">
        <f t="shared" si="19"/>
        <v>0</v>
      </c>
      <c r="W9" s="13">
        <f t="shared" si="20"/>
        <v>0</v>
      </c>
      <c r="X9">
        <v>0</v>
      </c>
      <c r="Y9">
        <v>0</v>
      </c>
    </row>
    <row r="10" spans="1:25">
      <c r="A10" t="s">
        <v>29</v>
      </c>
      <c r="B10" s="13">
        <f>INDEX('sample data'!Q$2:Q$17,MATCH(plate1_linear!A10,'sample data'!B$2:B$17,0))</f>
        <v>0</v>
      </c>
      <c r="C10" s="13">
        <f t="shared" si="0"/>
        <v>0</v>
      </c>
      <c r="D10" s="13">
        <f t="shared" si="1"/>
        <v>0</v>
      </c>
      <c r="E10" s="13">
        <f t="shared" si="2"/>
        <v>0</v>
      </c>
      <c r="F10" s="13">
        <f t="shared" si="3"/>
        <v>0</v>
      </c>
      <c r="G10" s="13">
        <f t="shared" si="4"/>
        <v>0</v>
      </c>
      <c r="H10" s="13">
        <f t="shared" si="5"/>
        <v>0</v>
      </c>
      <c r="I10" s="13">
        <f t="shared" si="6"/>
        <v>0</v>
      </c>
      <c r="J10" s="13">
        <f t="shared" si="7"/>
        <v>0</v>
      </c>
      <c r="K10" s="13">
        <f t="shared" si="8"/>
        <v>0</v>
      </c>
      <c r="L10" s="13">
        <f t="shared" si="9"/>
        <v>0</v>
      </c>
      <c r="M10" s="13">
        <f t="shared" si="10"/>
        <v>0</v>
      </c>
      <c r="N10" s="13">
        <f t="shared" si="11"/>
        <v>0</v>
      </c>
      <c r="O10" s="13">
        <f t="shared" si="12"/>
        <v>0</v>
      </c>
      <c r="P10" s="13">
        <f t="shared" si="13"/>
        <v>0</v>
      </c>
      <c r="Q10" s="13">
        <f t="shared" si="14"/>
        <v>0</v>
      </c>
      <c r="R10" s="13">
        <f t="shared" si="15"/>
        <v>0</v>
      </c>
      <c r="S10" s="13">
        <f t="shared" si="16"/>
        <v>0</v>
      </c>
      <c r="T10" s="13">
        <f t="shared" si="17"/>
        <v>0</v>
      </c>
      <c r="U10" s="13">
        <f t="shared" si="18"/>
        <v>0</v>
      </c>
      <c r="V10" s="13">
        <f t="shared" si="19"/>
        <v>0</v>
      </c>
      <c r="W10" s="13">
        <f t="shared" si="20"/>
        <v>0</v>
      </c>
      <c r="X10">
        <v>0</v>
      </c>
      <c r="Y10">
        <v>0</v>
      </c>
    </row>
    <row r="11" spans="1:25">
      <c r="A11" t="s">
        <v>30</v>
      </c>
      <c r="B11" s="13">
        <f>INDEX('sample data'!Q$2:Q$17,MATCH(plate1_linear!A11,'sample data'!B$2:B$17,0))</f>
        <v>0</v>
      </c>
      <c r="C11" s="13">
        <f t="shared" si="0"/>
        <v>0</v>
      </c>
      <c r="D11" s="13">
        <f t="shared" si="1"/>
        <v>0</v>
      </c>
      <c r="E11" s="13">
        <f t="shared" si="2"/>
        <v>0</v>
      </c>
      <c r="F11" s="13">
        <f t="shared" si="3"/>
        <v>0</v>
      </c>
      <c r="G11" s="13">
        <f t="shared" si="4"/>
        <v>0</v>
      </c>
      <c r="H11" s="13">
        <f t="shared" si="5"/>
        <v>0</v>
      </c>
      <c r="I11" s="13">
        <f t="shared" si="6"/>
        <v>0</v>
      </c>
      <c r="J11" s="13">
        <f t="shared" si="7"/>
        <v>0</v>
      </c>
      <c r="K11" s="13">
        <f t="shared" si="8"/>
        <v>0</v>
      </c>
      <c r="L11" s="13">
        <f t="shared" si="9"/>
        <v>0</v>
      </c>
      <c r="M11" s="13">
        <f t="shared" si="10"/>
        <v>0</v>
      </c>
      <c r="N11" s="13">
        <f t="shared" si="11"/>
        <v>0</v>
      </c>
      <c r="O11" s="13">
        <f t="shared" si="12"/>
        <v>0</v>
      </c>
      <c r="P11" s="13">
        <f t="shared" si="13"/>
        <v>0</v>
      </c>
      <c r="Q11" s="13">
        <f t="shared" si="14"/>
        <v>0</v>
      </c>
      <c r="R11" s="13">
        <f t="shared" si="15"/>
        <v>0</v>
      </c>
      <c r="S11" s="13">
        <f t="shared" si="16"/>
        <v>0</v>
      </c>
      <c r="T11" s="13">
        <f t="shared" si="17"/>
        <v>0</v>
      </c>
      <c r="U11" s="13">
        <f t="shared" si="18"/>
        <v>0</v>
      </c>
      <c r="V11" s="13">
        <f t="shared" si="19"/>
        <v>0</v>
      </c>
      <c r="W11" s="13">
        <f t="shared" si="20"/>
        <v>0</v>
      </c>
      <c r="X11">
        <v>0</v>
      </c>
      <c r="Y11">
        <v>0</v>
      </c>
    </row>
    <row r="12" spans="1:25">
      <c r="A12" t="s">
        <v>31</v>
      </c>
      <c r="B12" s="13">
        <f>INDEX('sample data'!Q$2:Q$17,MATCH(plate1_linear!A12,'sample data'!B$2:B$17,0))</f>
        <v>0</v>
      </c>
      <c r="C12" s="13">
        <f t="shared" si="0"/>
        <v>0</v>
      </c>
      <c r="D12" s="13">
        <f t="shared" si="1"/>
        <v>0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3">
        <f t="shared" si="5"/>
        <v>0</v>
      </c>
      <c r="I12" s="13">
        <f t="shared" si="6"/>
        <v>0</v>
      </c>
      <c r="J12" s="13">
        <f t="shared" si="7"/>
        <v>0</v>
      </c>
      <c r="K12" s="13">
        <f t="shared" si="8"/>
        <v>0</v>
      </c>
      <c r="L12" s="13">
        <f t="shared" si="9"/>
        <v>0</v>
      </c>
      <c r="M12" s="13">
        <f t="shared" si="10"/>
        <v>0</v>
      </c>
      <c r="N12" s="13">
        <f t="shared" si="11"/>
        <v>0</v>
      </c>
      <c r="O12" s="13">
        <f t="shared" si="12"/>
        <v>0</v>
      </c>
      <c r="P12" s="13">
        <f t="shared" si="13"/>
        <v>0</v>
      </c>
      <c r="Q12" s="13">
        <f t="shared" si="14"/>
        <v>0</v>
      </c>
      <c r="R12" s="13">
        <f t="shared" si="15"/>
        <v>0</v>
      </c>
      <c r="S12" s="13">
        <f t="shared" si="16"/>
        <v>0</v>
      </c>
      <c r="T12" s="13">
        <f t="shared" si="17"/>
        <v>0</v>
      </c>
      <c r="U12" s="13">
        <f t="shared" si="18"/>
        <v>0</v>
      </c>
      <c r="V12" s="13">
        <f t="shared" si="19"/>
        <v>0</v>
      </c>
      <c r="W12" s="13">
        <f t="shared" si="20"/>
        <v>0</v>
      </c>
      <c r="X12">
        <v>0</v>
      </c>
      <c r="Y12">
        <v>0</v>
      </c>
    </row>
    <row r="13" spans="1:25">
      <c r="A13" t="s">
        <v>32</v>
      </c>
      <c r="B13" s="13">
        <f>INDEX('sample data'!Q$2:Q$17,MATCH(plate1_linear!A13,'sample data'!B$2:B$17,0))</f>
        <v>0</v>
      </c>
      <c r="C13" s="13">
        <f t="shared" si="0"/>
        <v>0</v>
      </c>
      <c r="D13" s="13">
        <f t="shared" si="1"/>
        <v>0</v>
      </c>
      <c r="E13" s="13">
        <f t="shared" si="2"/>
        <v>0</v>
      </c>
      <c r="F13" s="13">
        <f t="shared" si="3"/>
        <v>0</v>
      </c>
      <c r="G13" s="13">
        <f t="shared" si="4"/>
        <v>0</v>
      </c>
      <c r="H13" s="13">
        <f t="shared" si="5"/>
        <v>0</v>
      </c>
      <c r="I13" s="13">
        <f t="shared" si="6"/>
        <v>0</v>
      </c>
      <c r="J13" s="13">
        <f t="shared" si="7"/>
        <v>0</v>
      </c>
      <c r="K13" s="13">
        <f t="shared" si="8"/>
        <v>0</v>
      </c>
      <c r="L13" s="13">
        <f t="shared" si="9"/>
        <v>0</v>
      </c>
      <c r="M13" s="13">
        <f t="shared" si="10"/>
        <v>0</v>
      </c>
      <c r="N13" s="13">
        <f t="shared" si="11"/>
        <v>0</v>
      </c>
      <c r="O13" s="13">
        <f t="shared" si="12"/>
        <v>0</v>
      </c>
      <c r="P13" s="13">
        <f t="shared" si="13"/>
        <v>0</v>
      </c>
      <c r="Q13" s="13">
        <f t="shared" si="14"/>
        <v>0</v>
      </c>
      <c r="R13" s="13">
        <f t="shared" si="15"/>
        <v>0</v>
      </c>
      <c r="S13" s="13">
        <f t="shared" si="16"/>
        <v>0</v>
      </c>
      <c r="T13" s="13">
        <f t="shared" si="17"/>
        <v>0</v>
      </c>
      <c r="U13" s="13">
        <f t="shared" si="18"/>
        <v>0</v>
      </c>
      <c r="V13" s="13">
        <f t="shared" si="19"/>
        <v>0</v>
      </c>
      <c r="W13" s="13">
        <f t="shared" si="20"/>
        <v>0</v>
      </c>
      <c r="X13">
        <v>0</v>
      </c>
      <c r="Y13">
        <v>0</v>
      </c>
    </row>
    <row r="14" spans="1:25">
      <c r="A14" t="s">
        <v>10</v>
      </c>
      <c r="B14" s="13">
        <f>INDEX('sample data'!Q$2:Q$17,MATCH(plate1_linear!A14,'sample data'!B$2:B$17,0))</f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3">
        <f t="shared" si="5"/>
        <v>0</v>
      </c>
      <c r="I14" s="13">
        <f t="shared" si="6"/>
        <v>0</v>
      </c>
      <c r="J14" s="13">
        <f t="shared" si="7"/>
        <v>0</v>
      </c>
      <c r="K14" s="13">
        <f t="shared" si="8"/>
        <v>0</v>
      </c>
      <c r="L14" s="13">
        <f t="shared" si="9"/>
        <v>0</v>
      </c>
      <c r="M14" s="13">
        <f t="shared" si="10"/>
        <v>0</v>
      </c>
      <c r="N14" s="13">
        <f t="shared" si="11"/>
        <v>0</v>
      </c>
      <c r="O14" s="13">
        <f t="shared" si="12"/>
        <v>0</v>
      </c>
      <c r="P14" s="13">
        <f t="shared" si="13"/>
        <v>0</v>
      </c>
      <c r="Q14" s="13">
        <f t="shared" si="14"/>
        <v>0</v>
      </c>
      <c r="R14" s="13">
        <f t="shared" si="15"/>
        <v>0</v>
      </c>
      <c r="S14" s="13">
        <f t="shared" si="16"/>
        <v>0</v>
      </c>
      <c r="T14" s="13">
        <f t="shared" si="17"/>
        <v>0</v>
      </c>
      <c r="U14" s="13">
        <f t="shared" si="18"/>
        <v>0</v>
      </c>
      <c r="V14" s="13">
        <f t="shared" si="19"/>
        <v>0</v>
      </c>
      <c r="W14" s="13">
        <f t="shared" si="20"/>
        <v>0</v>
      </c>
      <c r="X14">
        <v>0</v>
      </c>
      <c r="Y14">
        <v>0</v>
      </c>
    </row>
    <row r="15" spans="1:25">
      <c r="A15" t="s">
        <v>33</v>
      </c>
      <c r="B15" s="13">
        <f>INDEX('sample data'!Q$2:Q$17,MATCH(plate1_linear!A15,'sample data'!B$2:B$17,0))</f>
        <v>0</v>
      </c>
      <c r="C15" s="13">
        <f t="shared" si="0"/>
        <v>0</v>
      </c>
      <c r="D15" s="13">
        <f t="shared" si="1"/>
        <v>0</v>
      </c>
      <c r="E15" s="13">
        <f t="shared" si="2"/>
        <v>0</v>
      </c>
      <c r="F15" s="13">
        <f t="shared" si="3"/>
        <v>0</v>
      </c>
      <c r="G15" s="13">
        <f t="shared" si="4"/>
        <v>0</v>
      </c>
      <c r="H15" s="13">
        <f t="shared" si="5"/>
        <v>0</v>
      </c>
      <c r="I15" s="13">
        <f t="shared" si="6"/>
        <v>0</v>
      </c>
      <c r="J15" s="13">
        <f t="shared" si="7"/>
        <v>0</v>
      </c>
      <c r="K15" s="13">
        <f t="shared" si="8"/>
        <v>0</v>
      </c>
      <c r="L15" s="13">
        <f t="shared" si="9"/>
        <v>0</v>
      </c>
      <c r="M15" s="13">
        <f t="shared" si="10"/>
        <v>0</v>
      </c>
      <c r="N15" s="13">
        <f t="shared" si="11"/>
        <v>0</v>
      </c>
      <c r="O15" s="13">
        <f t="shared" si="12"/>
        <v>0</v>
      </c>
      <c r="P15" s="13">
        <f t="shared" si="13"/>
        <v>0</v>
      </c>
      <c r="Q15" s="13">
        <f t="shared" si="14"/>
        <v>0</v>
      </c>
      <c r="R15" s="13">
        <f t="shared" si="15"/>
        <v>0</v>
      </c>
      <c r="S15" s="13">
        <f t="shared" si="16"/>
        <v>0</v>
      </c>
      <c r="T15" s="13">
        <f t="shared" si="17"/>
        <v>0</v>
      </c>
      <c r="U15" s="13">
        <f t="shared" si="18"/>
        <v>0</v>
      </c>
      <c r="V15" s="13">
        <f t="shared" si="19"/>
        <v>0</v>
      </c>
      <c r="W15" s="13">
        <f t="shared" si="20"/>
        <v>0</v>
      </c>
      <c r="X15">
        <v>0</v>
      </c>
      <c r="Y15">
        <v>0</v>
      </c>
    </row>
    <row r="16" spans="1:25">
      <c r="A16" t="s">
        <v>34</v>
      </c>
      <c r="B16" s="13">
        <f>INDEX('sample data'!Q$2:Q$17,MATCH(plate1_linear!A16,'sample data'!B$2:B$17,0))</f>
        <v>0</v>
      </c>
      <c r="C16" s="13">
        <f t="shared" si="0"/>
        <v>0</v>
      </c>
      <c r="D16" s="13">
        <f t="shared" si="1"/>
        <v>0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3">
        <f t="shared" si="5"/>
        <v>0</v>
      </c>
      <c r="I16" s="13">
        <f t="shared" si="6"/>
        <v>0</v>
      </c>
      <c r="J16" s="13">
        <f t="shared" si="7"/>
        <v>0</v>
      </c>
      <c r="K16" s="13">
        <f t="shared" si="8"/>
        <v>0</v>
      </c>
      <c r="L16" s="13">
        <f t="shared" si="9"/>
        <v>0</v>
      </c>
      <c r="M16" s="13">
        <f t="shared" si="10"/>
        <v>0</v>
      </c>
      <c r="N16" s="13">
        <f t="shared" si="11"/>
        <v>0</v>
      </c>
      <c r="O16" s="13">
        <f t="shared" si="12"/>
        <v>0</v>
      </c>
      <c r="P16" s="13">
        <f t="shared" si="13"/>
        <v>0</v>
      </c>
      <c r="Q16" s="13">
        <f t="shared" si="14"/>
        <v>0</v>
      </c>
      <c r="R16" s="13">
        <f t="shared" si="15"/>
        <v>0</v>
      </c>
      <c r="S16" s="13">
        <f t="shared" si="16"/>
        <v>0</v>
      </c>
      <c r="T16" s="13">
        <f t="shared" si="17"/>
        <v>0</v>
      </c>
      <c r="U16" s="13">
        <f t="shared" si="18"/>
        <v>0</v>
      </c>
      <c r="V16" s="13">
        <f t="shared" si="19"/>
        <v>0</v>
      </c>
      <c r="W16" s="13">
        <f t="shared" si="20"/>
        <v>0</v>
      </c>
      <c r="X16">
        <v>0</v>
      </c>
      <c r="Y16">
        <v>0</v>
      </c>
    </row>
    <row r="17" spans="1:25">
      <c r="A17" t="s">
        <v>35</v>
      </c>
      <c r="B17" s="13">
        <f>INDEX('sample data'!Q$2:Q$17,MATCH(plate1_linear!A17,'sample data'!B$2:B$17,0))</f>
        <v>0</v>
      </c>
      <c r="C17" s="13">
        <f t="shared" si="0"/>
        <v>0</v>
      </c>
      <c r="D17" s="13">
        <f t="shared" si="1"/>
        <v>0</v>
      </c>
      <c r="E17" s="13">
        <f t="shared" si="2"/>
        <v>0</v>
      </c>
      <c r="F17" s="13">
        <f t="shared" si="3"/>
        <v>0</v>
      </c>
      <c r="G17" s="13">
        <f t="shared" si="4"/>
        <v>0</v>
      </c>
      <c r="H17" s="13">
        <f t="shared" si="5"/>
        <v>0</v>
      </c>
      <c r="I17" s="13">
        <f t="shared" si="6"/>
        <v>0</v>
      </c>
      <c r="J17" s="13">
        <f t="shared" si="7"/>
        <v>0</v>
      </c>
      <c r="K17" s="13">
        <f t="shared" si="8"/>
        <v>0</v>
      </c>
      <c r="L17" s="13">
        <f t="shared" si="9"/>
        <v>0</v>
      </c>
      <c r="M17" s="13">
        <f t="shared" si="10"/>
        <v>0</v>
      </c>
      <c r="N17" s="13">
        <f t="shared" si="11"/>
        <v>0</v>
      </c>
      <c r="O17" s="13">
        <f t="shared" si="12"/>
        <v>0</v>
      </c>
      <c r="P17" s="13">
        <f t="shared" si="13"/>
        <v>0</v>
      </c>
      <c r="Q17" s="13">
        <f t="shared" si="14"/>
        <v>0</v>
      </c>
      <c r="R17" s="13">
        <f t="shared" si="15"/>
        <v>0</v>
      </c>
      <c r="S17" s="13">
        <f t="shared" si="16"/>
        <v>0</v>
      </c>
      <c r="T17" s="13">
        <f t="shared" si="17"/>
        <v>0</v>
      </c>
      <c r="U17" s="13">
        <f t="shared" si="18"/>
        <v>0</v>
      </c>
      <c r="V17" s="13">
        <f t="shared" si="19"/>
        <v>0</v>
      </c>
      <c r="W17" s="13">
        <f t="shared" si="20"/>
        <v>0</v>
      </c>
      <c r="X17">
        <v>0</v>
      </c>
      <c r="Y17">
        <v>0</v>
      </c>
    </row>
    <row r="18" spans="1:25">
      <c r="L18" s="4"/>
    </row>
  </sheetData>
  <dataValidations count="1">
    <dataValidation showInputMessage="1" showErrorMessage="1" sqref="G18 I18" xr:uid="{D2B527A9-CF9F-45B2-992A-70D519CBF7FA}"/>
  </dataValidations>
  <pageMargins left="0.7" right="0.7" top="0.78740157499999996" bottom="0.78740157499999996" header="0.3" footer="0.3"/>
  <pageSetup paperSize="9" scale="6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4C2C-A838-4DE2-9CF6-BF1566704C13}">
  <sheetPr>
    <tabColor theme="5" tint="0.59999389629810485"/>
    <pageSetUpPr fitToPage="1"/>
  </sheetPr>
  <dimension ref="A1:Y18"/>
  <sheetViews>
    <sheetView workbookViewId="0">
      <selection activeCell="E23" sqref="E23"/>
    </sheetView>
  </sheetViews>
  <sheetFormatPr baseColWidth="10" defaultColWidth="10.69921875" defaultRowHeight="13.8"/>
  <cols>
    <col min="1" max="1" width="2.3984375" bestFit="1" customWidth="1"/>
    <col min="2" max="9" width="8.69921875" bestFit="1" customWidth="1"/>
    <col min="10" max="23" width="8.19921875" bestFit="1" customWidth="1"/>
    <col min="24" max="24" width="5.5" customWidth="1"/>
    <col min="25" max="25" width="2.8984375" bestFit="1" customWidth="1"/>
  </cols>
  <sheetData>
    <row r="1" spans="1:25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21</v>
      </c>
      <c r="B2" s="13">
        <f>INDEX('sample data'!Q$18:Q$33,MATCH(plate2_serial!A2,'sample data'!B$18:B$33,0))</f>
        <v>0</v>
      </c>
      <c r="C2" s="13">
        <f>B2</f>
        <v>0</v>
      </c>
      <c r="D2" s="13">
        <f>B2/2</f>
        <v>0</v>
      </c>
      <c r="E2" s="13">
        <f>D2</f>
        <v>0</v>
      </c>
      <c r="F2" s="13">
        <f t="shared" ref="F2:F17" si="0">D2/2</f>
        <v>0</v>
      </c>
      <c r="G2" s="13">
        <f t="shared" ref="G2:W17" si="1">F2</f>
        <v>0</v>
      </c>
      <c r="H2" s="13">
        <f t="shared" ref="H2:H17" si="2">F2/2</f>
        <v>0</v>
      </c>
      <c r="I2" s="13">
        <f t="shared" ref="I2:W17" si="3">H2</f>
        <v>0</v>
      </c>
      <c r="J2" s="13">
        <f t="shared" ref="J2:J17" si="4">H2/2</f>
        <v>0</v>
      </c>
      <c r="K2" s="13">
        <f t="shared" ref="K2:W17" si="5">J2</f>
        <v>0</v>
      </c>
      <c r="L2" s="13">
        <f t="shared" ref="L2:L17" si="6">J2/2</f>
        <v>0</v>
      </c>
      <c r="M2" s="13">
        <f t="shared" ref="M2:W17" si="7">L2</f>
        <v>0</v>
      </c>
      <c r="N2" s="13">
        <f t="shared" ref="N2:N17" si="8">L2/2</f>
        <v>0</v>
      </c>
      <c r="O2" s="13">
        <f t="shared" ref="O2:W17" si="9">N2</f>
        <v>0</v>
      </c>
      <c r="P2" s="13">
        <f t="shared" ref="P2:P17" si="10">N2/2</f>
        <v>0</v>
      </c>
      <c r="Q2" s="13">
        <f t="shared" ref="Q2:W17" si="11">P2</f>
        <v>0</v>
      </c>
      <c r="R2" s="13">
        <f t="shared" ref="R2:R17" si="12">P2/2</f>
        <v>0</v>
      </c>
      <c r="S2" s="13">
        <f t="shared" ref="S2:W17" si="13">R2</f>
        <v>0</v>
      </c>
      <c r="T2" s="13">
        <f t="shared" ref="T2:T17" si="14">R2/2</f>
        <v>0</v>
      </c>
      <c r="U2" s="13">
        <f t="shared" ref="U2:W17" si="15">T2</f>
        <v>0</v>
      </c>
      <c r="V2" s="13">
        <f t="shared" ref="V2:V17" si="16">T2/2</f>
        <v>0</v>
      </c>
      <c r="W2" s="13">
        <f t="shared" ref="W2:W17" si="17">V2</f>
        <v>0</v>
      </c>
      <c r="X2">
        <v>0</v>
      </c>
      <c r="Y2">
        <v>0</v>
      </c>
    </row>
    <row r="3" spans="1:25">
      <c r="A3" t="s">
        <v>22</v>
      </c>
      <c r="B3" s="13">
        <f>INDEX('sample data'!Q$18:Q$33,MATCH(plate2_serial!A3,'sample data'!B$18:B$33,0))</f>
        <v>0</v>
      </c>
      <c r="C3" s="13">
        <f t="shared" ref="C3:C17" si="18">B3</f>
        <v>0</v>
      </c>
      <c r="D3" s="13">
        <f t="shared" ref="D3:D17" si="19">B3/2</f>
        <v>0</v>
      </c>
      <c r="E3" s="13">
        <f t="shared" ref="E3:E17" si="20">D3</f>
        <v>0</v>
      </c>
      <c r="F3" s="13">
        <f t="shared" si="0"/>
        <v>0</v>
      </c>
      <c r="G3" s="13">
        <f t="shared" si="1"/>
        <v>0</v>
      </c>
      <c r="H3" s="13">
        <f t="shared" si="2"/>
        <v>0</v>
      </c>
      <c r="I3" s="13">
        <f t="shared" si="3"/>
        <v>0</v>
      </c>
      <c r="J3" s="13">
        <f t="shared" si="4"/>
        <v>0</v>
      </c>
      <c r="K3" s="13">
        <f t="shared" si="5"/>
        <v>0</v>
      </c>
      <c r="L3" s="13">
        <f t="shared" si="6"/>
        <v>0</v>
      </c>
      <c r="M3" s="13">
        <f t="shared" si="7"/>
        <v>0</v>
      </c>
      <c r="N3" s="13">
        <f t="shared" si="8"/>
        <v>0</v>
      </c>
      <c r="O3" s="13">
        <f t="shared" si="9"/>
        <v>0</v>
      </c>
      <c r="P3" s="13">
        <f t="shared" si="10"/>
        <v>0</v>
      </c>
      <c r="Q3" s="13">
        <f t="shared" si="11"/>
        <v>0</v>
      </c>
      <c r="R3" s="13">
        <f t="shared" si="12"/>
        <v>0</v>
      </c>
      <c r="S3" s="13">
        <f t="shared" si="13"/>
        <v>0</v>
      </c>
      <c r="T3" s="13">
        <f t="shared" si="14"/>
        <v>0</v>
      </c>
      <c r="U3" s="13">
        <f t="shared" si="15"/>
        <v>0</v>
      </c>
      <c r="V3" s="13">
        <f t="shared" si="16"/>
        <v>0</v>
      </c>
      <c r="W3" s="13">
        <f t="shared" si="17"/>
        <v>0</v>
      </c>
      <c r="X3">
        <v>0</v>
      </c>
      <c r="Y3">
        <v>0</v>
      </c>
    </row>
    <row r="4" spans="1:25">
      <c r="A4" t="s">
        <v>23</v>
      </c>
      <c r="B4" s="13">
        <f>INDEX('sample data'!Q$18:Q$33,MATCH(plate2_serial!A4,'sample data'!B$18:B$33,0))</f>
        <v>0</v>
      </c>
      <c r="C4" s="13">
        <f t="shared" si="18"/>
        <v>0</v>
      </c>
      <c r="D4" s="13">
        <f t="shared" si="19"/>
        <v>0</v>
      </c>
      <c r="E4" s="13">
        <f t="shared" si="20"/>
        <v>0</v>
      </c>
      <c r="F4" s="13">
        <f t="shared" si="0"/>
        <v>0</v>
      </c>
      <c r="G4" s="13">
        <f t="shared" si="1"/>
        <v>0</v>
      </c>
      <c r="H4" s="13">
        <f t="shared" si="2"/>
        <v>0</v>
      </c>
      <c r="I4" s="13">
        <f t="shared" si="3"/>
        <v>0</v>
      </c>
      <c r="J4" s="13">
        <f t="shared" si="4"/>
        <v>0</v>
      </c>
      <c r="K4" s="13">
        <f t="shared" si="5"/>
        <v>0</v>
      </c>
      <c r="L4" s="13">
        <f t="shared" si="6"/>
        <v>0</v>
      </c>
      <c r="M4" s="13">
        <f t="shared" si="7"/>
        <v>0</v>
      </c>
      <c r="N4" s="13">
        <f t="shared" si="8"/>
        <v>0</v>
      </c>
      <c r="O4" s="13">
        <f t="shared" si="9"/>
        <v>0</v>
      </c>
      <c r="P4" s="13">
        <f t="shared" si="10"/>
        <v>0</v>
      </c>
      <c r="Q4" s="13">
        <f t="shared" si="11"/>
        <v>0</v>
      </c>
      <c r="R4" s="13">
        <f t="shared" si="12"/>
        <v>0</v>
      </c>
      <c r="S4" s="13">
        <f t="shared" si="13"/>
        <v>0</v>
      </c>
      <c r="T4" s="13">
        <f t="shared" si="14"/>
        <v>0</v>
      </c>
      <c r="U4" s="13">
        <f t="shared" si="15"/>
        <v>0</v>
      </c>
      <c r="V4" s="13">
        <f t="shared" si="16"/>
        <v>0</v>
      </c>
      <c r="W4" s="13">
        <f t="shared" si="17"/>
        <v>0</v>
      </c>
      <c r="X4">
        <v>0</v>
      </c>
      <c r="Y4">
        <v>0</v>
      </c>
    </row>
    <row r="5" spans="1:25">
      <c r="A5" t="s">
        <v>24</v>
      </c>
      <c r="B5" s="13">
        <f>INDEX('sample data'!Q$18:Q$33,MATCH(plate2_serial!A5,'sample data'!B$18:B$33,0))</f>
        <v>0</v>
      </c>
      <c r="C5" s="13">
        <f t="shared" si="18"/>
        <v>0</v>
      </c>
      <c r="D5" s="13">
        <f t="shared" si="19"/>
        <v>0</v>
      </c>
      <c r="E5" s="13">
        <f t="shared" si="20"/>
        <v>0</v>
      </c>
      <c r="F5" s="13">
        <f t="shared" si="0"/>
        <v>0</v>
      </c>
      <c r="G5" s="13">
        <f t="shared" si="1"/>
        <v>0</v>
      </c>
      <c r="H5" s="13">
        <f t="shared" si="2"/>
        <v>0</v>
      </c>
      <c r="I5" s="13">
        <f t="shared" si="3"/>
        <v>0</v>
      </c>
      <c r="J5" s="13">
        <f t="shared" si="4"/>
        <v>0</v>
      </c>
      <c r="K5" s="13">
        <f t="shared" si="5"/>
        <v>0</v>
      </c>
      <c r="L5" s="13">
        <f t="shared" si="6"/>
        <v>0</v>
      </c>
      <c r="M5" s="13">
        <f t="shared" si="7"/>
        <v>0</v>
      </c>
      <c r="N5" s="13">
        <f t="shared" si="8"/>
        <v>0</v>
      </c>
      <c r="O5" s="13">
        <f t="shared" si="9"/>
        <v>0</v>
      </c>
      <c r="P5" s="13">
        <f t="shared" si="10"/>
        <v>0</v>
      </c>
      <c r="Q5" s="13">
        <f t="shared" si="11"/>
        <v>0</v>
      </c>
      <c r="R5" s="13">
        <f t="shared" si="12"/>
        <v>0</v>
      </c>
      <c r="S5" s="13">
        <f t="shared" si="13"/>
        <v>0</v>
      </c>
      <c r="T5" s="13">
        <f t="shared" si="14"/>
        <v>0</v>
      </c>
      <c r="U5" s="13">
        <f t="shared" si="15"/>
        <v>0</v>
      </c>
      <c r="V5" s="13">
        <f t="shared" si="16"/>
        <v>0</v>
      </c>
      <c r="W5" s="13">
        <f t="shared" si="17"/>
        <v>0</v>
      </c>
      <c r="X5">
        <v>0</v>
      </c>
      <c r="Y5">
        <v>0</v>
      </c>
    </row>
    <row r="6" spans="1:25">
      <c r="A6" t="s">
        <v>25</v>
      </c>
      <c r="B6" s="13">
        <f>INDEX('sample data'!Q$18:Q$33,MATCH(plate2_serial!A6,'sample data'!B$18:B$33,0))</f>
        <v>0</v>
      </c>
      <c r="C6" s="13">
        <f t="shared" si="18"/>
        <v>0</v>
      </c>
      <c r="D6" s="13">
        <f t="shared" si="19"/>
        <v>0</v>
      </c>
      <c r="E6" s="13">
        <f t="shared" si="20"/>
        <v>0</v>
      </c>
      <c r="F6" s="13">
        <f t="shared" si="0"/>
        <v>0</v>
      </c>
      <c r="G6" s="13">
        <f t="shared" si="1"/>
        <v>0</v>
      </c>
      <c r="H6" s="13">
        <f t="shared" si="2"/>
        <v>0</v>
      </c>
      <c r="I6" s="13">
        <f t="shared" si="3"/>
        <v>0</v>
      </c>
      <c r="J6" s="13">
        <f t="shared" si="4"/>
        <v>0</v>
      </c>
      <c r="K6" s="13">
        <f t="shared" si="5"/>
        <v>0</v>
      </c>
      <c r="L6" s="13">
        <f t="shared" si="6"/>
        <v>0</v>
      </c>
      <c r="M6" s="13">
        <f t="shared" si="7"/>
        <v>0</v>
      </c>
      <c r="N6" s="13">
        <f t="shared" si="8"/>
        <v>0</v>
      </c>
      <c r="O6" s="13">
        <f t="shared" si="9"/>
        <v>0</v>
      </c>
      <c r="P6" s="13">
        <f t="shared" si="10"/>
        <v>0</v>
      </c>
      <c r="Q6" s="13">
        <f t="shared" si="11"/>
        <v>0</v>
      </c>
      <c r="R6" s="13">
        <f t="shared" si="12"/>
        <v>0</v>
      </c>
      <c r="S6" s="13">
        <f t="shared" si="13"/>
        <v>0</v>
      </c>
      <c r="T6" s="13">
        <f t="shared" si="14"/>
        <v>0</v>
      </c>
      <c r="U6" s="13">
        <f t="shared" si="15"/>
        <v>0</v>
      </c>
      <c r="V6" s="13">
        <f t="shared" si="16"/>
        <v>0</v>
      </c>
      <c r="W6" s="13">
        <f t="shared" si="17"/>
        <v>0</v>
      </c>
      <c r="X6">
        <v>0</v>
      </c>
      <c r="Y6">
        <v>0</v>
      </c>
    </row>
    <row r="7" spans="1:25">
      <c r="A7" t="s">
        <v>26</v>
      </c>
      <c r="B7" s="13">
        <f>INDEX('sample data'!Q$18:Q$33,MATCH(plate2_serial!A7,'sample data'!B$18:B$33,0))</f>
        <v>0</v>
      </c>
      <c r="C7" s="13">
        <f t="shared" si="18"/>
        <v>0</v>
      </c>
      <c r="D7" s="13">
        <f t="shared" si="19"/>
        <v>0</v>
      </c>
      <c r="E7" s="13">
        <f t="shared" si="20"/>
        <v>0</v>
      </c>
      <c r="F7" s="13">
        <f t="shared" si="0"/>
        <v>0</v>
      </c>
      <c r="G7" s="13">
        <f t="shared" si="1"/>
        <v>0</v>
      </c>
      <c r="H7" s="13">
        <f t="shared" si="2"/>
        <v>0</v>
      </c>
      <c r="I7" s="13">
        <f t="shared" si="3"/>
        <v>0</v>
      </c>
      <c r="J7" s="13">
        <f t="shared" si="4"/>
        <v>0</v>
      </c>
      <c r="K7" s="13">
        <f t="shared" si="5"/>
        <v>0</v>
      </c>
      <c r="L7" s="13">
        <f t="shared" si="6"/>
        <v>0</v>
      </c>
      <c r="M7" s="13">
        <f t="shared" si="7"/>
        <v>0</v>
      </c>
      <c r="N7" s="13">
        <f t="shared" si="8"/>
        <v>0</v>
      </c>
      <c r="O7" s="13">
        <f t="shared" si="9"/>
        <v>0</v>
      </c>
      <c r="P7" s="13">
        <f t="shared" si="10"/>
        <v>0</v>
      </c>
      <c r="Q7" s="13">
        <f t="shared" si="11"/>
        <v>0</v>
      </c>
      <c r="R7" s="13">
        <f t="shared" si="12"/>
        <v>0</v>
      </c>
      <c r="S7" s="13">
        <f t="shared" si="13"/>
        <v>0</v>
      </c>
      <c r="T7" s="13">
        <f t="shared" si="14"/>
        <v>0</v>
      </c>
      <c r="U7" s="13">
        <f t="shared" si="15"/>
        <v>0</v>
      </c>
      <c r="V7" s="13">
        <f t="shared" si="16"/>
        <v>0</v>
      </c>
      <c r="W7" s="13">
        <f t="shared" si="17"/>
        <v>0</v>
      </c>
      <c r="X7">
        <v>0</v>
      </c>
      <c r="Y7">
        <v>0</v>
      </c>
    </row>
    <row r="8" spans="1:25">
      <c r="A8" t="s">
        <v>27</v>
      </c>
      <c r="B8" s="13">
        <f>INDEX('sample data'!Q$18:Q$33,MATCH(plate2_serial!A8,'sample data'!B$18:B$33,0))</f>
        <v>0</v>
      </c>
      <c r="C8" s="13">
        <f t="shared" si="18"/>
        <v>0</v>
      </c>
      <c r="D8" s="13">
        <f t="shared" si="19"/>
        <v>0</v>
      </c>
      <c r="E8" s="13">
        <f t="shared" si="20"/>
        <v>0</v>
      </c>
      <c r="F8" s="13">
        <f t="shared" si="0"/>
        <v>0</v>
      </c>
      <c r="G8" s="13">
        <f t="shared" si="1"/>
        <v>0</v>
      </c>
      <c r="H8" s="13">
        <f t="shared" si="2"/>
        <v>0</v>
      </c>
      <c r="I8" s="13">
        <f t="shared" si="3"/>
        <v>0</v>
      </c>
      <c r="J8" s="13">
        <f t="shared" si="4"/>
        <v>0</v>
      </c>
      <c r="K8" s="13">
        <f t="shared" si="5"/>
        <v>0</v>
      </c>
      <c r="L8" s="13">
        <f t="shared" si="6"/>
        <v>0</v>
      </c>
      <c r="M8" s="13">
        <f t="shared" si="7"/>
        <v>0</v>
      </c>
      <c r="N8" s="13">
        <f t="shared" si="8"/>
        <v>0</v>
      </c>
      <c r="O8" s="13">
        <f t="shared" si="9"/>
        <v>0</v>
      </c>
      <c r="P8" s="13">
        <f t="shared" si="10"/>
        <v>0</v>
      </c>
      <c r="Q8" s="13">
        <f t="shared" si="11"/>
        <v>0</v>
      </c>
      <c r="R8" s="13">
        <f t="shared" si="12"/>
        <v>0</v>
      </c>
      <c r="S8" s="13">
        <f t="shared" si="13"/>
        <v>0</v>
      </c>
      <c r="T8" s="13">
        <f t="shared" si="14"/>
        <v>0</v>
      </c>
      <c r="U8" s="13">
        <f t="shared" si="15"/>
        <v>0</v>
      </c>
      <c r="V8" s="13">
        <f t="shared" si="16"/>
        <v>0</v>
      </c>
      <c r="W8" s="13">
        <f t="shared" si="17"/>
        <v>0</v>
      </c>
      <c r="X8">
        <v>0</v>
      </c>
      <c r="Y8">
        <v>0</v>
      </c>
    </row>
    <row r="9" spans="1:25">
      <c r="A9" t="s">
        <v>28</v>
      </c>
      <c r="B9" s="13">
        <f>INDEX('sample data'!Q$18:Q$33,MATCH(plate2_serial!A9,'sample data'!B$18:B$33,0))</f>
        <v>0</v>
      </c>
      <c r="C9" s="13">
        <f t="shared" si="18"/>
        <v>0</v>
      </c>
      <c r="D9" s="13">
        <f t="shared" si="19"/>
        <v>0</v>
      </c>
      <c r="E9" s="13">
        <f t="shared" si="20"/>
        <v>0</v>
      </c>
      <c r="F9" s="13">
        <f t="shared" si="0"/>
        <v>0</v>
      </c>
      <c r="G9" s="13">
        <f t="shared" si="1"/>
        <v>0</v>
      </c>
      <c r="H9" s="13">
        <f t="shared" si="2"/>
        <v>0</v>
      </c>
      <c r="I9" s="13">
        <f t="shared" si="3"/>
        <v>0</v>
      </c>
      <c r="J9" s="13">
        <f t="shared" si="4"/>
        <v>0</v>
      </c>
      <c r="K9" s="13">
        <f t="shared" si="5"/>
        <v>0</v>
      </c>
      <c r="L9" s="13">
        <f t="shared" si="6"/>
        <v>0</v>
      </c>
      <c r="M9" s="13">
        <f t="shared" si="7"/>
        <v>0</v>
      </c>
      <c r="N9" s="13">
        <f t="shared" si="8"/>
        <v>0</v>
      </c>
      <c r="O9" s="13">
        <f t="shared" si="9"/>
        <v>0</v>
      </c>
      <c r="P9" s="13">
        <f t="shared" si="10"/>
        <v>0</v>
      </c>
      <c r="Q9" s="13">
        <f t="shared" si="11"/>
        <v>0</v>
      </c>
      <c r="R9" s="13">
        <f t="shared" si="12"/>
        <v>0</v>
      </c>
      <c r="S9" s="13">
        <f t="shared" si="13"/>
        <v>0</v>
      </c>
      <c r="T9" s="13">
        <f t="shared" si="14"/>
        <v>0</v>
      </c>
      <c r="U9" s="13">
        <f t="shared" si="15"/>
        <v>0</v>
      </c>
      <c r="V9" s="13">
        <f t="shared" si="16"/>
        <v>0</v>
      </c>
      <c r="W9" s="13">
        <f t="shared" si="17"/>
        <v>0</v>
      </c>
      <c r="X9">
        <v>0</v>
      </c>
      <c r="Y9">
        <v>0</v>
      </c>
    </row>
    <row r="10" spans="1:25">
      <c r="A10" t="s">
        <v>29</v>
      </c>
      <c r="B10" s="13">
        <f>INDEX('sample data'!Q$18:Q$33,MATCH(plate2_serial!A10,'sample data'!B$18:B$33,0))</f>
        <v>0</v>
      </c>
      <c r="C10" s="13">
        <f t="shared" si="18"/>
        <v>0</v>
      </c>
      <c r="D10" s="13">
        <f t="shared" si="19"/>
        <v>0</v>
      </c>
      <c r="E10" s="13">
        <f t="shared" si="20"/>
        <v>0</v>
      </c>
      <c r="F10" s="13">
        <f t="shared" si="0"/>
        <v>0</v>
      </c>
      <c r="G10" s="13">
        <f t="shared" si="1"/>
        <v>0</v>
      </c>
      <c r="H10" s="13">
        <f t="shared" si="2"/>
        <v>0</v>
      </c>
      <c r="I10" s="13">
        <f t="shared" si="3"/>
        <v>0</v>
      </c>
      <c r="J10" s="13">
        <f t="shared" si="4"/>
        <v>0</v>
      </c>
      <c r="K10" s="13">
        <f t="shared" si="5"/>
        <v>0</v>
      </c>
      <c r="L10" s="13">
        <f t="shared" si="6"/>
        <v>0</v>
      </c>
      <c r="M10" s="13">
        <f t="shared" si="7"/>
        <v>0</v>
      </c>
      <c r="N10" s="13">
        <f t="shared" si="8"/>
        <v>0</v>
      </c>
      <c r="O10" s="13">
        <f t="shared" si="9"/>
        <v>0</v>
      </c>
      <c r="P10" s="13">
        <f t="shared" si="10"/>
        <v>0</v>
      </c>
      <c r="Q10" s="13">
        <f t="shared" si="11"/>
        <v>0</v>
      </c>
      <c r="R10" s="13">
        <f t="shared" si="12"/>
        <v>0</v>
      </c>
      <c r="S10" s="13">
        <f t="shared" si="13"/>
        <v>0</v>
      </c>
      <c r="T10" s="13">
        <f t="shared" si="14"/>
        <v>0</v>
      </c>
      <c r="U10" s="13">
        <f t="shared" si="15"/>
        <v>0</v>
      </c>
      <c r="V10" s="13">
        <f t="shared" si="16"/>
        <v>0</v>
      </c>
      <c r="W10" s="13">
        <f t="shared" si="17"/>
        <v>0</v>
      </c>
      <c r="X10">
        <v>0</v>
      </c>
      <c r="Y10">
        <v>0</v>
      </c>
    </row>
    <row r="11" spans="1:25">
      <c r="A11" t="s">
        <v>30</v>
      </c>
      <c r="B11" s="13">
        <f>INDEX('sample data'!Q$18:Q$33,MATCH(plate2_serial!A11,'sample data'!B$18:B$33,0))</f>
        <v>0</v>
      </c>
      <c r="C11" s="13">
        <f t="shared" si="18"/>
        <v>0</v>
      </c>
      <c r="D11" s="13">
        <f t="shared" si="19"/>
        <v>0</v>
      </c>
      <c r="E11" s="13">
        <f t="shared" si="20"/>
        <v>0</v>
      </c>
      <c r="F11" s="13">
        <f t="shared" si="0"/>
        <v>0</v>
      </c>
      <c r="G11" s="13">
        <f t="shared" si="1"/>
        <v>0</v>
      </c>
      <c r="H11" s="13">
        <f t="shared" si="2"/>
        <v>0</v>
      </c>
      <c r="I11" s="13">
        <f t="shared" si="3"/>
        <v>0</v>
      </c>
      <c r="J11" s="13">
        <f t="shared" si="4"/>
        <v>0</v>
      </c>
      <c r="K11" s="13">
        <f t="shared" si="5"/>
        <v>0</v>
      </c>
      <c r="L11" s="13">
        <f t="shared" si="6"/>
        <v>0</v>
      </c>
      <c r="M11" s="13">
        <f t="shared" si="7"/>
        <v>0</v>
      </c>
      <c r="N11" s="13">
        <f t="shared" si="8"/>
        <v>0</v>
      </c>
      <c r="O11" s="13">
        <f t="shared" si="9"/>
        <v>0</v>
      </c>
      <c r="P11" s="13">
        <f t="shared" si="10"/>
        <v>0</v>
      </c>
      <c r="Q11" s="13">
        <f t="shared" si="11"/>
        <v>0</v>
      </c>
      <c r="R11" s="13">
        <f t="shared" si="12"/>
        <v>0</v>
      </c>
      <c r="S11" s="13">
        <f t="shared" si="13"/>
        <v>0</v>
      </c>
      <c r="T11" s="13">
        <f t="shared" si="14"/>
        <v>0</v>
      </c>
      <c r="U11" s="13">
        <f t="shared" si="15"/>
        <v>0</v>
      </c>
      <c r="V11" s="13">
        <f t="shared" si="16"/>
        <v>0</v>
      </c>
      <c r="W11" s="13">
        <f t="shared" si="17"/>
        <v>0</v>
      </c>
      <c r="X11">
        <v>0</v>
      </c>
      <c r="Y11">
        <v>0</v>
      </c>
    </row>
    <row r="12" spans="1:25">
      <c r="A12" t="s">
        <v>31</v>
      </c>
      <c r="B12" s="13">
        <f>INDEX('sample data'!Q$18:Q$33,MATCH(plate2_serial!A12,'sample data'!B$18:B$33,0))</f>
        <v>0</v>
      </c>
      <c r="C12" s="13">
        <f t="shared" si="18"/>
        <v>0</v>
      </c>
      <c r="D12" s="13">
        <f t="shared" si="19"/>
        <v>0</v>
      </c>
      <c r="E12" s="13">
        <f t="shared" si="20"/>
        <v>0</v>
      </c>
      <c r="F12" s="13">
        <f t="shared" si="0"/>
        <v>0</v>
      </c>
      <c r="G12" s="13">
        <f t="shared" si="1"/>
        <v>0</v>
      </c>
      <c r="H12" s="13">
        <f t="shared" si="2"/>
        <v>0</v>
      </c>
      <c r="I12" s="13">
        <f t="shared" si="3"/>
        <v>0</v>
      </c>
      <c r="J12" s="13">
        <f t="shared" si="4"/>
        <v>0</v>
      </c>
      <c r="K12" s="13">
        <f t="shared" si="5"/>
        <v>0</v>
      </c>
      <c r="L12" s="13">
        <f t="shared" si="6"/>
        <v>0</v>
      </c>
      <c r="M12" s="13">
        <f t="shared" si="7"/>
        <v>0</v>
      </c>
      <c r="N12" s="13">
        <f t="shared" si="8"/>
        <v>0</v>
      </c>
      <c r="O12" s="13">
        <f t="shared" si="9"/>
        <v>0</v>
      </c>
      <c r="P12" s="13">
        <f t="shared" si="10"/>
        <v>0</v>
      </c>
      <c r="Q12" s="13">
        <f t="shared" si="11"/>
        <v>0</v>
      </c>
      <c r="R12" s="13">
        <f t="shared" si="12"/>
        <v>0</v>
      </c>
      <c r="S12" s="13">
        <f t="shared" si="13"/>
        <v>0</v>
      </c>
      <c r="T12" s="13">
        <f t="shared" si="14"/>
        <v>0</v>
      </c>
      <c r="U12" s="13">
        <f t="shared" si="15"/>
        <v>0</v>
      </c>
      <c r="V12" s="13">
        <f t="shared" si="16"/>
        <v>0</v>
      </c>
      <c r="W12" s="13">
        <f t="shared" si="17"/>
        <v>0</v>
      </c>
      <c r="X12">
        <v>0</v>
      </c>
      <c r="Y12">
        <v>0</v>
      </c>
    </row>
    <row r="13" spans="1:25">
      <c r="A13" t="s">
        <v>32</v>
      </c>
      <c r="B13" s="13">
        <f>INDEX('sample data'!Q$18:Q$33,MATCH(plate2_serial!A13,'sample data'!B$18:B$33,0))</f>
        <v>0</v>
      </c>
      <c r="C13" s="13">
        <f t="shared" si="18"/>
        <v>0</v>
      </c>
      <c r="D13" s="13">
        <f t="shared" si="19"/>
        <v>0</v>
      </c>
      <c r="E13" s="13">
        <f t="shared" si="20"/>
        <v>0</v>
      </c>
      <c r="F13" s="13">
        <f t="shared" si="0"/>
        <v>0</v>
      </c>
      <c r="G13" s="13">
        <f t="shared" si="1"/>
        <v>0</v>
      </c>
      <c r="H13" s="13">
        <f t="shared" si="2"/>
        <v>0</v>
      </c>
      <c r="I13" s="13">
        <f t="shared" si="3"/>
        <v>0</v>
      </c>
      <c r="J13" s="13">
        <f t="shared" si="4"/>
        <v>0</v>
      </c>
      <c r="K13" s="13">
        <f t="shared" si="5"/>
        <v>0</v>
      </c>
      <c r="L13" s="13">
        <f t="shared" si="6"/>
        <v>0</v>
      </c>
      <c r="M13" s="13">
        <f t="shared" si="7"/>
        <v>0</v>
      </c>
      <c r="N13" s="13">
        <f t="shared" si="8"/>
        <v>0</v>
      </c>
      <c r="O13" s="13">
        <f t="shared" si="9"/>
        <v>0</v>
      </c>
      <c r="P13" s="13">
        <f t="shared" si="10"/>
        <v>0</v>
      </c>
      <c r="Q13" s="13">
        <f t="shared" si="11"/>
        <v>0</v>
      </c>
      <c r="R13" s="13">
        <f t="shared" si="12"/>
        <v>0</v>
      </c>
      <c r="S13" s="13">
        <f t="shared" si="13"/>
        <v>0</v>
      </c>
      <c r="T13" s="13">
        <f t="shared" si="14"/>
        <v>0</v>
      </c>
      <c r="U13" s="13">
        <f t="shared" si="15"/>
        <v>0</v>
      </c>
      <c r="V13" s="13">
        <f t="shared" si="16"/>
        <v>0</v>
      </c>
      <c r="W13" s="13">
        <f t="shared" si="17"/>
        <v>0</v>
      </c>
      <c r="X13">
        <v>0</v>
      </c>
      <c r="Y13">
        <v>0</v>
      </c>
    </row>
    <row r="14" spans="1:25">
      <c r="A14" t="s">
        <v>10</v>
      </c>
      <c r="B14" s="13">
        <f>INDEX('sample data'!Q$18:Q$33,MATCH(plate2_serial!A14,'sample data'!B$18:B$33,0))</f>
        <v>0</v>
      </c>
      <c r="C14" s="13">
        <f t="shared" si="18"/>
        <v>0</v>
      </c>
      <c r="D14" s="13">
        <f t="shared" si="19"/>
        <v>0</v>
      </c>
      <c r="E14" s="13">
        <f t="shared" si="20"/>
        <v>0</v>
      </c>
      <c r="F14" s="13">
        <f t="shared" si="0"/>
        <v>0</v>
      </c>
      <c r="G14" s="13">
        <f t="shared" si="1"/>
        <v>0</v>
      </c>
      <c r="H14" s="13">
        <f t="shared" si="2"/>
        <v>0</v>
      </c>
      <c r="I14" s="13">
        <f t="shared" si="3"/>
        <v>0</v>
      </c>
      <c r="J14" s="13">
        <f t="shared" si="4"/>
        <v>0</v>
      </c>
      <c r="K14" s="13">
        <f t="shared" si="5"/>
        <v>0</v>
      </c>
      <c r="L14" s="13">
        <f t="shared" si="6"/>
        <v>0</v>
      </c>
      <c r="M14" s="13">
        <f t="shared" si="7"/>
        <v>0</v>
      </c>
      <c r="N14" s="13">
        <f t="shared" si="8"/>
        <v>0</v>
      </c>
      <c r="O14" s="13">
        <f t="shared" si="9"/>
        <v>0</v>
      </c>
      <c r="P14" s="13">
        <f t="shared" si="10"/>
        <v>0</v>
      </c>
      <c r="Q14" s="13">
        <f t="shared" si="11"/>
        <v>0</v>
      </c>
      <c r="R14" s="13">
        <f t="shared" si="12"/>
        <v>0</v>
      </c>
      <c r="S14" s="13">
        <f t="shared" si="13"/>
        <v>0</v>
      </c>
      <c r="T14" s="13">
        <f t="shared" si="14"/>
        <v>0</v>
      </c>
      <c r="U14" s="13">
        <f t="shared" si="15"/>
        <v>0</v>
      </c>
      <c r="V14" s="13">
        <f t="shared" si="16"/>
        <v>0</v>
      </c>
      <c r="W14" s="13">
        <f t="shared" si="17"/>
        <v>0</v>
      </c>
      <c r="X14">
        <v>0</v>
      </c>
      <c r="Y14">
        <v>0</v>
      </c>
    </row>
    <row r="15" spans="1:25">
      <c r="A15" t="s">
        <v>33</v>
      </c>
      <c r="B15" s="13">
        <f>INDEX('sample data'!Q$18:Q$33,MATCH(plate2_serial!A15,'sample data'!B$18:B$33,0))</f>
        <v>0</v>
      </c>
      <c r="C15" s="13">
        <f t="shared" si="18"/>
        <v>0</v>
      </c>
      <c r="D15" s="13">
        <f t="shared" si="19"/>
        <v>0</v>
      </c>
      <c r="E15" s="13">
        <f t="shared" si="20"/>
        <v>0</v>
      </c>
      <c r="F15" s="13">
        <f t="shared" si="0"/>
        <v>0</v>
      </c>
      <c r="G15" s="13">
        <f t="shared" si="1"/>
        <v>0</v>
      </c>
      <c r="H15" s="13">
        <f t="shared" si="2"/>
        <v>0</v>
      </c>
      <c r="I15" s="13">
        <f t="shared" si="3"/>
        <v>0</v>
      </c>
      <c r="J15" s="13">
        <f t="shared" si="4"/>
        <v>0</v>
      </c>
      <c r="K15" s="13">
        <f t="shared" si="5"/>
        <v>0</v>
      </c>
      <c r="L15" s="13">
        <f t="shared" si="6"/>
        <v>0</v>
      </c>
      <c r="M15" s="13">
        <f t="shared" si="7"/>
        <v>0</v>
      </c>
      <c r="N15" s="13">
        <f t="shared" si="8"/>
        <v>0</v>
      </c>
      <c r="O15" s="13">
        <f t="shared" si="9"/>
        <v>0</v>
      </c>
      <c r="P15" s="13">
        <f t="shared" si="10"/>
        <v>0</v>
      </c>
      <c r="Q15" s="13">
        <f t="shared" si="11"/>
        <v>0</v>
      </c>
      <c r="R15" s="13">
        <f t="shared" si="12"/>
        <v>0</v>
      </c>
      <c r="S15" s="13">
        <f t="shared" si="13"/>
        <v>0</v>
      </c>
      <c r="T15" s="13">
        <f t="shared" si="14"/>
        <v>0</v>
      </c>
      <c r="U15" s="13">
        <f t="shared" si="15"/>
        <v>0</v>
      </c>
      <c r="V15" s="13">
        <f t="shared" si="16"/>
        <v>0</v>
      </c>
      <c r="W15" s="13">
        <f t="shared" si="17"/>
        <v>0</v>
      </c>
      <c r="X15">
        <v>0</v>
      </c>
      <c r="Y15">
        <v>0</v>
      </c>
    </row>
    <row r="16" spans="1:25">
      <c r="A16" t="s">
        <v>34</v>
      </c>
      <c r="B16" s="13">
        <f>INDEX('sample data'!Q$18:Q$33,MATCH(plate2_serial!A16,'sample data'!B$18:B$33,0))</f>
        <v>0</v>
      </c>
      <c r="C16" s="13">
        <f t="shared" si="18"/>
        <v>0</v>
      </c>
      <c r="D16" s="13">
        <f t="shared" si="19"/>
        <v>0</v>
      </c>
      <c r="E16" s="13">
        <f t="shared" si="20"/>
        <v>0</v>
      </c>
      <c r="F16" s="13">
        <f t="shared" si="0"/>
        <v>0</v>
      </c>
      <c r="G16" s="13">
        <f t="shared" si="1"/>
        <v>0</v>
      </c>
      <c r="H16" s="13">
        <f t="shared" si="2"/>
        <v>0</v>
      </c>
      <c r="I16" s="13">
        <f t="shared" si="3"/>
        <v>0</v>
      </c>
      <c r="J16" s="13">
        <f t="shared" si="4"/>
        <v>0</v>
      </c>
      <c r="K16" s="13">
        <f t="shared" si="5"/>
        <v>0</v>
      </c>
      <c r="L16" s="13">
        <f t="shared" si="6"/>
        <v>0</v>
      </c>
      <c r="M16" s="13">
        <f t="shared" si="7"/>
        <v>0</v>
      </c>
      <c r="N16" s="13">
        <f t="shared" si="8"/>
        <v>0</v>
      </c>
      <c r="O16" s="13">
        <f t="shared" si="9"/>
        <v>0</v>
      </c>
      <c r="P16" s="13">
        <f t="shared" si="10"/>
        <v>0</v>
      </c>
      <c r="Q16" s="13">
        <f t="shared" si="11"/>
        <v>0</v>
      </c>
      <c r="R16" s="13">
        <f t="shared" si="12"/>
        <v>0</v>
      </c>
      <c r="S16" s="13">
        <f t="shared" si="13"/>
        <v>0</v>
      </c>
      <c r="T16" s="13">
        <f t="shared" si="14"/>
        <v>0</v>
      </c>
      <c r="U16" s="13">
        <f t="shared" si="15"/>
        <v>0</v>
      </c>
      <c r="V16" s="13">
        <f t="shared" si="16"/>
        <v>0</v>
      </c>
      <c r="W16" s="13">
        <f t="shared" si="17"/>
        <v>0</v>
      </c>
      <c r="X16">
        <v>0</v>
      </c>
      <c r="Y16">
        <v>0</v>
      </c>
    </row>
    <row r="17" spans="1:25">
      <c r="A17" t="s">
        <v>35</v>
      </c>
      <c r="B17" s="13">
        <f>INDEX('sample data'!Q$18:Q$33,MATCH(plate2_serial!A17,'sample data'!B$18:B$33,0))</f>
        <v>0</v>
      </c>
      <c r="C17" s="13">
        <f t="shared" si="18"/>
        <v>0</v>
      </c>
      <c r="D17" s="13">
        <f t="shared" si="19"/>
        <v>0</v>
      </c>
      <c r="E17" s="13">
        <f t="shared" si="20"/>
        <v>0</v>
      </c>
      <c r="F17" s="13">
        <f t="shared" si="0"/>
        <v>0</v>
      </c>
      <c r="G17" s="13">
        <f t="shared" si="1"/>
        <v>0</v>
      </c>
      <c r="H17" s="13">
        <f t="shared" si="2"/>
        <v>0</v>
      </c>
      <c r="I17" s="13">
        <f t="shared" si="3"/>
        <v>0</v>
      </c>
      <c r="J17" s="13">
        <f t="shared" si="4"/>
        <v>0</v>
      </c>
      <c r="K17" s="13">
        <f t="shared" si="5"/>
        <v>0</v>
      </c>
      <c r="L17" s="13">
        <f t="shared" si="6"/>
        <v>0</v>
      </c>
      <c r="M17" s="13">
        <f t="shared" si="7"/>
        <v>0</v>
      </c>
      <c r="N17" s="13">
        <f t="shared" si="8"/>
        <v>0</v>
      </c>
      <c r="O17" s="13">
        <f t="shared" si="9"/>
        <v>0</v>
      </c>
      <c r="P17" s="13">
        <f t="shared" si="10"/>
        <v>0</v>
      </c>
      <c r="Q17" s="13">
        <f t="shared" si="11"/>
        <v>0</v>
      </c>
      <c r="R17" s="13">
        <f t="shared" si="12"/>
        <v>0</v>
      </c>
      <c r="S17" s="13">
        <f t="shared" si="13"/>
        <v>0</v>
      </c>
      <c r="T17" s="13">
        <f t="shared" si="14"/>
        <v>0</v>
      </c>
      <c r="U17" s="13">
        <f t="shared" si="15"/>
        <v>0</v>
      </c>
      <c r="V17" s="13">
        <f t="shared" si="16"/>
        <v>0</v>
      </c>
      <c r="W17" s="13">
        <f t="shared" si="17"/>
        <v>0</v>
      </c>
      <c r="X17">
        <v>0</v>
      </c>
      <c r="Y17">
        <v>0</v>
      </c>
    </row>
    <row r="18" spans="1:25">
      <c r="L18" s="4"/>
    </row>
  </sheetData>
  <dataValidations disablePrompts="1" count="1">
    <dataValidation showInputMessage="1" showErrorMessage="1" sqref="G18 I18" xr:uid="{949EA619-5889-4448-B31F-37EA1FA73B3F}"/>
  </dataValidations>
  <pageMargins left="0.7" right="0.7" top="0.78740157499999996" bottom="0.78740157499999996" header="0.3" footer="0.3"/>
  <pageSetup paperSize="9" scale="6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216F-9F9F-422B-BEAE-29C1C687FB65}">
  <sheetPr>
    <tabColor theme="5" tint="0.59999389629810485"/>
    <pageSetUpPr fitToPage="1"/>
  </sheetPr>
  <dimension ref="A1:Y18"/>
  <sheetViews>
    <sheetView workbookViewId="0">
      <selection activeCell="D19" sqref="D19"/>
    </sheetView>
  </sheetViews>
  <sheetFormatPr baseColWidth="10" defaultColWidth="10.69921875" defaultRowHeight="13.8"/>
  <cols>
    <col min="1" max="1" width="2.3984375" bestFit="1" customWidth="1"/>
    <col min="2" max="23" width="8.69921875" bestFit="1" customWidth="1"/>
    <col min="24" max="24" width="5.5" customWidth="1"/>
    <col min="25" max="25" width="2.8984375" bestFit="1" customWidth="1"/>
  </cols>
  <sheetData>
    <row r="1" spans="1:25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21</v>
      </c>
      <c r="B2" s="13">
        <f>INDEX('sample data'!Q$18:Q$33,MATCH(plate2_linear!A2,'sample data'!B$18:B$33,0))</f>
        <v>0</v>
      </c>
      <c r="C2" s="13">
        <f>B2</f>
        <v>0</v>
      </c>
      <c r="D2" s="13">
        <f>B2*0.911111111111111</f>
        <v>0</v>
      </c>
      <c r="E2" s="13">
        <f>D2</f>
        <v>0</v>
      </c>
      <c r="F2" s="13">
        <f>D2*0.902439024390244</f>
        <v>0</v>
      </c>
      <c r="G2" s="13">
        <f>F2</f>
        <v>0</v>
      </c>
      <c r="H2" s="13">
        <f>F2*0.891891891891892</f>
        <v>0</v>
      </c>
      <c r="I2" s="13">
        <f>H2</f>
        <v>0</v>
      </c>
      <c r="J2" s="13">
        <f>H2*0.878787878787879</f>
        <v>0</v>
      </c>
      <c r="K2" s="13">
        <f>J2</f>
        <v>0</v>
      </c>
      <c r="L2" s="13">
        <f>J2*0.862068965517241</f>
        <v>0</v>
      </c>
      <c r="M2" s="13">
        <f>L2</f>
        <v>0</v>
      </c>
      <c r="N2" s="13">
        <f>L2*0.84</f>
        <v>0</v>
      </c>
      <c r="O2" s="13">
        <f>N2</f>
        <v>0</v>
      </c>
      <c r="P2" s="13">
        <f>N2*0.80952380952381</f>
        <v>0</v>
      </c>
      <c r="Q2" s="13">
        <f>P2</f>
        <v>0</v>
      </c>
      <c r="R2" s="13">
        <f>P2*0.764705882352941</f>
        <v>0</v>
      </c>
      <c r="S2" s="13">
        <f>R2</f>
        <v>0</v>
      </c>
      <c r="T2" s="13">
        <f>R2*0.692307692307692</f>
        <v>0</v>
      </c>
      <c r="U2" s="13">
        <f>T2</f>
        <v>0</v>
      </c>
      <c r="V2" s="13">
        <f>T2*0.555555555555556</f>
        <v>0</v>
      </c>
      <c r="W2" s="13">
        <f>V2</f>
        <v>0</v>
      </c>
      <c r="X2">
        <v>0</v>
      </c>
      <c r="Y2">
        <v>0</v>
      </c>
    </row>
    <row r="3" spans="1:25">
      <c r="A3" t="s">
        <v>22</v>
      </c>
      <c r="B3" s="13">
        <f>INDEX('sample data'!Q$18:Q$33,MATCH(plate2_linear!A3,'sample data'!B$18:B$33,0))</f>
        <v>0</v>
      </c>
      <c r="C3" s="13">
        <f t="shared" ref="C3:C17" si="0">B3</f>
        <v>0</v>
      </c>
      <c r="D3" s="13">
        <f t="shared" ref="D3:D17" si="1">B3*0.911111111111111</f>
        <v>0</v>
      </c>
      <c r="E3" s="13">
        <f t="shared" ref="E3:E17" si="2">D3</f>
        <v>0</v>
      </c>
      <c r="F3" s="13">
        <f t="shared" ref="F3:F17" si="3">D3*0.902439024390244</f>
        <v>0</v>
      </c>
      <c r="G3" s="13">
        <f t="shared" ref="G3:G17" si="4">F3</f>
        <v>0</v>
      </c>
      <c r="H3" s="13">
        <f t="shared" ref="H3:H17" si="5">F3*0.891891891891892</f>
        <v>0</v>
      </c>
      <c r="I3" s="13">
        <f t="shared" ref="I3:I17" si="6">H3</f>
        <v>0</v>
      </c>
      <c r="J3" s="13">
        <f t="shared" ref="J3:J17" si="7">H3*0.878787878787879</f>
        <v>0</v>
      </c>
      <c r="K3" s="13">
        <f t="shared" ref="K3:K17" si="8">J3</f>
        <v>0</v>
      </c>
      <c r="L3" s="13">
        <f t="shared" ref="L3:L17" si="9">J3*0.862068965517241</f>
        <v>0</v>
      </c>
      <c r="M3" s="13">
        <f t="shared" ref="M3:M17" si="10">L3</f>
        <v>0</v>
      </c>
      <c r="N3" s="13">
        <f t="shared" ref="N3:N17" si="11">L3*0.84</f>
        <v>0</v>
      </c>
      <c r="O3" s="13">
        <f t="shared" ref="O3:O17" si="12">N3</f>
        <v>0</v>
      </c>
      <c r="P3" s="13">
        <f t="shared" ref="P3:P17" si="13">N3*0.80952380952381</f>
        <v>0</v>
      </c>
      <c r="Q3" s="13">
        <f t="shared" ref="Q3:Q17" si="14">P3</f>
        <v>0</v>
      </c>
      <c r="R3" s="13">
        <f t="shared" ref="R3:R17" si="15">P3*0.764705882352941</f>
        <v>0</v>
      </c>
      <c r="S3" s="13">
        <f t="shared" ref="S3:S17" si="16">R3</f>
        <v>0</v>
      </c>
      <c r="T3" s="13">
        <f t="shared" ref="T3:T17" si="17">R3*0.692307692307692</f>
        <v>0</v>
      </c>
      <c r="U3" s="13">
        <f t="shared" ref="U3:U17" si="18">T3</f>
        <v>0</v>
      </c>
      <c r="V3" s="13">
        <f t="shared" ref="V3:V17" si="19">T3*0.555555555555556</f>
        <v>0</v>
      </c>
      <c r="W3" s="13">
        <f t="shared" ref="W3:W17" si="20">V3</f>
        <v>0</v>
      </c>
      <c r="X3">
        <v>0</v>
      </c>
      <c r="Y3">
        <v>0</v>
      </c>
    </row>
    <row r="4" spans="1:25">
      <c r="A4" t="s">
        <v>23</v>
      </c>
      <c r="B4" s="13">
        <f>INDEX('sample data'!Q$18:Q$33,MATCH(plate2_linear!A4,'sample data'!B$18:B$33,0))</f>
        <v>0</v>
      </c>
      <c r="C4" s="13">
        <f t="shared" si="0"/>
        <v>0</v>
      </c>
      <c r="D4" s="13">
        <f t="shared" si="1"/>
        <v>0</v>
      </c>
      <c r="E4" s="13">
        <f t="shared" si="2"/>
        <v>0</v>
      </c>
      <c r="F4" s="13">
        <f t="shared" si="3"/>
        <v>0</v>
      </c>
      <c r="G4" s="13">
        <f t="shared" si="4"/>
        <v>0</v>
      </c>
      <c r="H4" s="13">
        <f t="shared" si="5"/>
        <v>0</v>
      </c>
      <c r="I4" s="13">
        <f t="shared" si="6"/>
        <v>0</v>
      </c>
      <c r="J4" s="13">
        <f t="shared" si="7"/>
        <v>0</v>
      </c>
      <c r="K4" s="13">
        <f t="shared" si="8"/>
        <v>0</v>
      </c>
      <c r="L4" s="13">
        <f t="shared" si="9"/>
        <v>0</v>
      </c>
      <c r="M4" s="13">
        <f t="shared" si="10"/>
        <v>0</v>
      </c>
      <c r="N4" s="13">
        <f t="shared" si="11"/>
        <v>0</v>
      </c>
      <c r="O4" s="13">
        <f t="shared" si="12"/>
        <v>0</v>
      </c>
      <c r="P4" s="13">
        <f t="shared" si="13"/>
        <v>0</v>
      </c>
      <c r="Q4" s="13">
        <f t="shared" si="14"/>
        <v>0</v>
      </c>
      <c r="R4" s="13">
        <f t="shared" si="15"/>
        <v>0</v>
      </c>
      <c r="S4" s="13">
        <f t="shared" si="16"/>
        <v>0</v>
      </c>
      <c r="T4" s="13">
        <f t="shared" si="17"/>
        <v>0</v>
      </c>
      <c r="U4" s="13">
        <f t="shared" si="18"/>
        <v>0</v>
      </c>
      <c r="V4" s="13">
        <f t="shared" si="19"/>
        <v>0</v>
      </c>
      <c r="W4" s="13">
        <f t="shared" si="20"/>
        <v>0</v>
      </c>
      <c r="X4">
        <v>0</v>
      </c>
      <c r="Y4">
        <v>0</v>
      </c>
    </row>
    <row r="5" spans="1:25">
      <c r="A5" t="s">
        <v>24</v>
      </c>
      <c r="B5" s="13">
        <f>INDEX('sample data'!Q$18:Q$33,MATCH(plate2_linear!A5,'sample data'!B$18:B$33,0))</f>
        <v>0</v>
      </c>
      <c r="C5" s="13">
        <f t="shared" si="0"/>
        <v>0</v>
      </c>
      <c r="D5" s="13">
        <f t="shared" si="1"/>
        <v>0</v>
      </c>
      <c r="E5" s="13">
        <f t="shared" si="2"/>
        <v>0</v>
      </c>
      <c r="F5" s="13">
        <f t="shared" si="3"/>
        <v>0</v>
      </c>
      <c r="G5" s="13">
        <f t="shared" si="4"/>
        <v>0</v>
      </c>
      <c r="H5" s="13">
        <f t="shared" si="5"/>
        <v>0</v>
      </c>
      <c r="I5" s="13">
        <f t="shared" si="6"/>
        <v>0</v>
      </c>
      <c r="J5" s="13">
        <f t="shared" si="7"/>
        <v>0</v>
      </c>
      <c r="K5" s="13">
        <f t="shared" si="8"/>
        <v>0</v>
      </c>
      <c r="L5" s="13">
        <f t="shared" si="9"/>
        <v>0</v>
      </c>
      <c r="M5" s="13">
        <f t="shared" si="10"/>
        <v>0</v>
      </c>
      <c r="N5" s="13">
        <f t="shared" si="11"/>
        <v>0</v>
      </c>
      <c r="O5" s="13">
        <f t="shared" si="12"/>
        <v>0</v>
      </c>
      <c r="P5" s="13">
        <f t="shared" si="13"/>
        <v>0</v>
      </c>
      <c r="Q5" s="13">
        <f t="shared" si="14"/>
        <v>0</v>
      </c>
      <c r="R5" s="13">
        <f t="shared" si="15"/>
        <v>0</v>
      </c>
      <c r="S5" s="13">
        <f t="shared" si="16"/>
        <v>0</v>
      </c>
      <c r="T5" s="13">
        <f t="shared" si="17"/>
        <v>0</v>
      </c>
      <c r="U5" s="13">
        <f t="shared" si="18"/>
        <v>0</v>
      </c>
      <c r="V5" s="13">
        <f t="shared" si="19"/>
        <v>0</v>
      </c>
      <c r="W5" s="13">
        <f t="shared" si="20"/>
        <v>0</v>
      </c>
      <c r="X5">
        <v>0</v>
      </c>
      <c r="Y5">
        <v>0</v>
      </c>
    </row>
    <row r="6" spans="1:25">
      <c r="A6" t="s">
        <v>25</v>
      </c>
      <c r="B6" s="13">
        <f>INDEX('sample data'!Q$18:Q$33,MATCH(plate2_linear!A6,'sample data'!B$18:B$33,0))</f>
        <v>0</v>
      </c>
      <c r="C6" s="13">
        <f t="shared" si="0"/>
        <v>0</v>
      </c>
      <c r="D6" s="13">
        <f t="shared" si="1"/>
        <v>0</v>
      </c>
      <c r="E6" s="13">
        <f t="shared" si="2"/>
        <v>0</v>
      </c>
      <c r="F6" s="13">
        <f t="shared" si="3"/>
        <v>0</v>
      </c>
      <c r="G6" s="13">
        <f t="shared" si="4"/>
        <v>0</v>
      </c>
      <c r="H6" s="13">
        <f t="shared" si="5"/>
        <v>0</v>
      </c>
      <c r="I6" s="13">
        <f t="shared" si="6"/>
        <v>0</v>
      </c>
      <c r="J6" s="13">
        <f t="shared" si="7"/>
        <v>0</v>
      </c>
      <c r="K6" s="13">
        <f t="shared" si="8"/>
        <v>0</v>
      </c>
      <c r="L6" s="13">
        <f t="shared" si="9"/>
        <v>0</v>
      </c>
      <c r="M6" s="13">
        <f t="shared" si="10"/>
        <v>0</v>
      </c>
      <c r="N6" s="13">
        <f t="shared" si="11"/>
        <v>0</v>
      </c>
      <c r="O6" s="13">
        <f t="shared" si="12"/>
        <v>0</v>
      </c>
      <c r="P6" s="13">
        <f t="shared" si="13"/>
        <v>0</v>
      </c>
      <c r="Q6" s="13">
        <f t="shared" si="14"/>
        <v>0</v>
      </c>
      <c r="R6" s="13">
        <f t="shared" si="15"/>
        <v>0</v>
      </c>
      <c r="S6" s="13">
        <f t="shared" si="16"/>
        <v>0</v>
      </c>
      <c r="T6" s="13">
        <f t="shared" si="17"/>
        <v>0</v>
      </c>
      <c r="U6" s="13">
        <f t="shared" si="18"/>
        <v>0</v>
      </c>
      <c r="V6" s="13">
        <f t="shared" si="19"/>
        <v>0</v>
      </c>
      <c r="W6" s="13">
        <f t="shared" si="20"/>
        <v>0</v>
      </c>
      <c r="X6">
        <v>0</v>
      </c>
      <c r="Y6">
        <v>0</v>
      </c>
    </row>
    <row r="7" spans="1:25">
      <c r="A7" t="s">
        <v>26</v>
      </c>
      <c r="B7" s="13">
        <f>INDEX('sample data'!Q$18:Q$33,MATCH(plate2_linear!A7,'sample data'!B$18:B$33,0))</f>
        <v>0</v>
      </c>
      <c r="C7" s="13">
        <f t="shared" si="0"/>
        <v>0</v>
      </c>
      <c r="D7" s="13">
        <f t="shared" si="1"/>
        <v>0</v>
      </c>
      <c r="E7" s="13">
        <f t="shared" si="2"/>
        <v>0</v>
      </c>
      <c r="F7" s="13">
        <f t="shared" si="3"/>
        <v>0</v>
      </c>
      <c r="G7" s="13">
        <f t="shared" si="4"/>
        <v>0</v>
      </c>
      <c r="H7" s="13">
        <f t="shared" si="5"/>
        <v>0</v>
      </c>
      <c r="I7" s="13">
        <f t="shared" si="6"/>
        <v>0</v>
      </c>
      <c r="J7" s="13">
        <f t="shared" si="7"/>
        <v>0</v>
      </c>
      <c r="K7" s="13">
        <f t="shared" si="8"/>
        <v>0</v>
      </c>
      <c r="L7" s="13">
        <f t="shared" si="9"/>
        <v>0</v>
      </c>
      <c r="M7" s="13">
        <f t="shared" si="10"/>
        <v>0</v>
      </c>
      <c r="N7" s="13">
        <f t="shared" si="11"/>
        <v>0</v>
      </c>
      <c r="O7" s="13">
        <f t="shared" si="12"/>
        <v>0</v>
      </c>
      <c r="P7" s="13">
        <f t="shared" si="13"/>
        <v>0</v>
      </c>
      <c r="Q7" s="13">
        <f t="shared" si="14"/>
        <v>0</v>
      </c>
      <c r="R7" s="13">
        <f t="shared" si="15"/>
        <v>0</v>
      </c>
      <c r="S7" s="13">
        <f t="shared" si="16"/>
        <v>0</v>
      </c>
      <c r="T7" s="13">
        <f t="shared" si="17"/>
        <v>0</v>
      </c>
      <c r="U7" s="13">
        <f t="shared" si="18"/>
        <v>0</v>
      </c>
      <c r="V7" s="13">
        <f t="shared" si="19"/>
        <v>0</v>
      </c>
      <c r="W7" s="13">
        <f t="shared" si="20"/>
        <v>0</v>
      </c>
      <c r="X7">
        <v>0</v>
      </c>
      <c r="Y7">
        <v>0</v>
      </c>
    </row>
    <row r="8" spans="1:25">
      <c r="A8" t="s">
        <v>27</v>
      </c>
      <c r="B8" s="13">
        <f>INDEX('sample data'!Q$18:Q$33,MATCH(plate2_linear!A8,'sample data'!B$18:B$33,0))</f>
        <v>0</v>
      </c>
      <c r="C8" s="13">
        <f t="shared" si="0"/>
        <v>0</v>
      </c>
      <c r="D8" s="13">
        <f t="shared" si="1"/>
        <v>0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3">
        <f t="shared" si="5"/>
        <v>0</v>
      </c>
      <c r="I8" s="13">
        <f t="shared" si="6"/>
        <v>0</v>
      </c>
      <c r="J8" s="13">
        <f t="shared" si="7"/>
        <v>0</v>
      </c>
      <c r="K8" s="13">
        <f t="shared" si="8"/>
        <v>0</v>
      </c>
      <c r="L8" s="13">
        <f t="shared" si="9"/>
        <v>0</v>
      </c>
      <c r="M8" s="13">
        <f t="shared" si="10"/>
        <v>0</v>
      </c>
      <c r="N8" s="13">
        <f t="shared" si="11"/>
        <v>0</v>
      </c>
      <c r="O8" s="13">
        <f t="shared" si="12"/>
        <v>0</v>
      </c>
      <c r="P8" s="13">
        <f t="shared" si="13"/>
        <v>0</v>
      </c>
      <c r="Q8" s="13">
        <f t="shared" si="14"/>
        <v>0</v>
      </c>
      <c r="R8" s="13">
        <f t="shared" si="15"/>
        <v>0</v>
      </c>
      <c r="S8" s="13">
        <f t="shared" si="16"/>
        <v>0</v>
      </c>
      <c r="T8" s="13">
        <f t="shared" si="17"/>
        <v>0</v>
      </c>
      <c r="U8" s="13">
        <f t="shared" si="18"/>
        <v>0</v>
      </c>
      <c r="V8" s="13">
        <f t="shared" si="19"/>
        <v>0</v>
      </c>
      <c r="W8" s="13">
        <f t="shared" si="20"/>
        <v>0</v>
      </c>
      <c r="X8">
        <v>0</v>
      </c>
      <c r="Y8">
        <v>0</v>
      </c>
    </row>
    <row r="9" spans="1:25">
      <c r="A9" t="s">
        <v>28</v>
      </c>
      <c r="B9" s="13">
        <f>INDEX('sample data'!Q$18:Q$33,MATCH(plate2_linear!A9,'sample data'!B$18:B$33,0))</f>
        <v>0</v>
      </c>
      <c r="C9" s="13">
        <f t="shared" si="0"/>
        <v>0</v>
      </c>
      <c r="D9" s="13">
        <f t="shared" si="1"/>
        <v>0</v>
      </c>
      <c r="E9" s="13">
        <f t="shared" si="2"/>
        <v>0</v>
      </c>
      <c r="F9" s="13">
        <f t="shared" si="3"/>
        <v>0</v>
      </c>
      <c r="G9" s="13">
        <f t="shared" si="4"/>
        <v>0</v>
      </c>
      <c r="H9" s="13">
        <f t="shared" si="5"/>
        <v>0</v>
      </c>
      <c r="I9" s="13">
        <f t="shared" si="6"/>
        <v>0</v>
      </c>
      <c r="J9" s="13">
        <f t="shared" si="7"/>
        <v>0</v>
      </c>
      <c r="K9" s="13">
        <f t="shared" si="8"/>
        <v>0</v>
      </c>
      <c r="L9" s="13">
        <f t="shared" si="9"/>
        <v>0</v>
      </c>
      <c r="M9" s="13">
        <f t="shared" si="10"/>
        <v>0</v>
      </c>
      <c r="N9" s="13">
        <f t="shared" si="11"/>
        <v>0</v>
      </c>
      <c r="O9" s="13">
        <f t="shared" si="12"/>
        <v>0</v>
      </c>
      <c r="P9" s="13">
        <f t="shared" si="13"/>
        <v>0</v>
      </c>
      <c r="Q9" s="13">
        <f t="shared" si="14"/>
        <v>0</v>
      </c>
      <c r="R9" s="13">
        <f t="shared" si="15"/>
        <v>0</v>
      </c>
      <c r="S9" s="13">
        <f t="shared" si="16"/>
        <v>0</v>
      </c>
      <c r="T9" s="13">
        <f t="shared" si="17"/>
        <v>0</v>
      </c>
      <c r="U9" s="13">
        <f t="shared" si="18"/>
        <v>0</v>
      </c>
      <c r="V9" s="13">
        <f t="shared" si="19"/>
        <v>0</v>
      </c>
      <c r="W9" s="13">
        <f t="shared" si="20"/>
        <v>0</v>
      </c>
      <c r="X9">
        <v>0</v>
      </c>
      <c r="Y9">
        <v>0</v>
      </c>
    </row>
    <row r="10" spans="1:25">
      <c r="A10" t="s">
        <v>29</v>
      </c>
      <c r="B10" s="13">
        <f>INDEX('sample data'!Q$18:Q$33,MATCH(plate2_linear!A10,'sample data'!B$18:B$33,0))</f>
        <v>0</v>
      </c>
      <c r="C10" s="13">
        <f t="shared" si="0"/>
        <v>0</v>
      </c>
      <c r="D10" s="13">
        <f t="shared" si="1"/>
        <v>0</v>
      </c>
      <c r="E10" s="13">
        <f t="shared" si="2"/>
        <v>0</v>
      </c>
      <c r="F10" s="13">
        <f t="shared" si="3"/>
        <v>0</v>
      </c>
      <c r="G10" s="13">
        <f t="shared" si="4"/>
        <v>0</v>
      </c>
      <c r="H10" s="13">
        <f t="shared" si="5"/>
        <v>0</v>
      </c>
      <c r="I10" s="13">
        <f t="shared" si="6"/>
        <v>0</v>
      </c>
      <c r="J10" s="13">
        <f t="shared" si="7"/>
        <v>0</v>
      </c>
      <c r="K10" s="13">
        <f t="shared" si="8"/>
        <v>0</v>
      </c>
      <c r="L10" s="13">
        <f t="shared" si="9"/>
        <v>0</v>
      </c>
      <c r="M10" s="13">
        <f t="shared" si="10"/>
        <v>0</v>
      </c>
      <c r="N10" s="13">
        <f t="shared" si="11"/>
        <v>0</v>
      </c>
      <c r="O10" s="13">
        <f t="shared" si="12"/>
        <v>0</v>
      </c>
      <c r="P10" s="13">
        <f t="shared" si="13"/>
        <v>0</v>
      </c>
      <c r="Q10" s="13">
        <f t="shared" si="14"/>
        <v>0</v>
      </c>
      <c r="R10" s="13">
        <f t="shared" si="15"/>
        <v>0</v>
      </c>
      <c r="S10" s="13">
        <f t="shared" si="16"/>
        <v>0</v>
      </c>
      <c r="T10" s="13">
        <f t="shared" si="17"/>
        <v>0</v>
      </c>
      <c r="U10" s="13">
        <f t="shared" si="18"/>
        <v>0</v>
      </c>
      <c r="V10" s="13">
        <f t="shared" si="19"/>
        <v>0</v>
      </c>
      <c r="W10" s="13">
        <f t="shared" si="20"/>
        <v>0</v>
      </c>
      <c r="X10">
        <v>0</v>
      </c>
      <c r="Y10">
        <v>0</v>
      </c>
    </row>
    <row r="11" spans="1:25">
      <c r="A11" t="s">
        <v>30</v>
      </c>
      <c r="B11" s="13">
        <f>INDEX('sample data'!Q$18:Q$33,MATCH(plate2_linear!A11,'sample data'!B$18:B$33,0))</f>
        <v>0</v>
      </c>
      <c r="C11" s="13">
        <f t="shared" si="0"/>
        <v>0</v>
      </c>
      <c r="D11" s="13">
        <f t="shared" si="1"/>
        <v>0</v>
      </c>
      <c r="E11" s="13">
        <f t="shared" si="2"/>
        <v>0</v>
      </c>
      <c r="F11" s="13">
        <f t="shared" si="3"/>
        <v>0</v>
      </c>
      <c r="G11" s="13">
        <f t="shared" si="4"/>
        <v>0</v>
      </c>
      <c r="H11" s="13">
        <f t="shared" si="5"/>
        <v>0</v>
      </c>
      <c r="I11" s="13">
        <f t="shared" si="6"/>
        <v>0</v>
      </c>
      <c r="J11" s="13">
        <f t="shared" si="7"/>
        <v>0</v>
      </c>
      <c r="K11" s="13">
        <f t="shared" si="8"/>
        <v>0</v>
      </c>
      <c r="L11" s="13">
        <f t="shared" si="9"/>
        <v>0</v>
      </c>
      <c r="M11" s="13">
        <f t="shared" si="10"/>
        <v>0</v>
      </c>
      <c r="N11" s="13">
        <f t="shared" si="11"/>
        <v>0</v>
      </c>
      <c r="O11" s="13">
        <f t="shared" si="12"/>
        <v>0</v>
      </c>
      <c r="P11" s="13">
        <f t="shared" si="13"/>
        <v>0</v>
      </c>
      <c r="Q11" s="13">
        <f t="shared" si="14"/>
        <v>0</v>
      </c>
      <c r="R11" s="13">
        <f t="shared" si="15"/>
        <v>0</v>
      </c>
      <c r="S11" s="13">
        <f t="shared" si="16"/>
        <v>0</v>
      </c>
      <c r="T11" s="13">
        <f t="shared" si="17"/>
        <v>0</v>
      </c>
      <c r="U11" s="13">
        <f t="shared" si="18"/>
        <v>0</v>
      </c>
      <c r="V11" s="13">
        <f t="shared" si="19"/>
        <v>0</v>
      </c>
      <c r="W11" s="13">
        <f t="shared" si="20"/>
        <v>0</v>
      </c>
      <c r="X11">
        <v>0</v>
      </c>
      <c r="Y11">
        <v>0</v>
      </c>
    </row>
    <row r="12" spans="1:25">
      <c r="A12" t="s">
        <v>31</v>
      </c>
      <c r="B12" s="13">
        <f>INDEX('sample data'!Q$18:Q$33,MATCH(plate2_linear!A12,'sample data'!B$18:B$33,0))</f>
        <v>0</v>
      </c>
      <c r="C12" s="13">
        <f t="shared" si="0"/>
        <v>0</v>
      </c>
      <c r="D12" s="13">
        <f t="shared" si="1"/>
        <v>0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3">
        <f t="shared" si="5"/>
        <v>0</v>
      </c>
      <c r="I12" s="13">
        <f t="shared" si="6"/>
        <v>0</v>
      </c>
      <c r="J12" s="13">
        <f t="shared" si="7"/>
        <v>0</v>
      </c>
      <c r="K12" s="13">
        <f t="shared" si="8"/>
        <v>0</v>
      </c>
      <c r="L12" s="13">
        <f t="shared" si="9"/>
        <v>0</v>
      </c>
      <c r="M12" s="13">
        <f t="shared" si="10"/>
        <v>0</v>
      </c>
      <c r="N12" s="13">
        <f t="shared" si="11"/>
        <v>0</v>
      </c>
      <c r="O12" s="13">
        <f t="shared" si="12"/>
        <v>0</v>
      </c>
      <c r="P12" s="13">
        <f t="shared" si="13"/>
        <v>0</v>
      </c>
      <c r="Q12" s="13">
        <f t="shared" si="14"/>
        <v>0</v>
      </c>
      <c r="R12" s="13">
        <f t="shared" si="15"/>
        <v>0</v>
      </c>
      <c r="S12" s="13">
        <f t="shared" si="16"/>
        <v>0</v>
      </c>
      <c r="T12" s="13">
        <f t="shared" si="17"/>
        <v>0</v>
      </c>
      <c r="U12" s="13">
        <f t="shared" si="18"/>
        <v>0</v>
      </c>
      <c r="V12" s="13">
        <f t="shared" si="19"/>
        <v>0</v>
      </c>
      <c r="W12" s="13">
        <f t="shared" si="20"/>
        <v>0</v>
      </c>
      <c r="X12">
        <v>0</v>
      </c>
      <c r="Y12">
        <v>0</v>
      </c>
    </row>
    <row r="13" spans="1:25">
      <c r="A13" t="s">
        <v>32</v>
      </c>
      <c r="B13" s="13">
        <f>INDEX('sample data'!Q$18:Q$33,MATCH(plate2_linear!A13,'sample data'!B$18:B$33,0))</f>
        <v>0</v>
      </c>
      <c r="C13" s="13">
        <f t="shared" si="0"/>
        <v>0</v>
      </c>
      <c r="D13" s="13">
        <f t="shared" si="1"/>
        <v>0</v>
      </c>
      <c r="E13" s="13">
        <f t="shared" si="2"/>
        <v>0</v>
      </c>
      <c r="F13" s="13">
        <f t="shared" si="3"/>
        <v>0</v>
      </c>
      <c r="G13" s="13">
        <f t="shared" si="4"/>
        <v>0</v>
      </c>
      <c r="H13" s="13">
        <f t="shared" si="5"/>
        <v>0</v>
      </c>
      <c r="I13" s="13">
        <f t="shared" si="6"/>
        <v>0</v>
      </c>
      <c r="J13" s="13">
        <f t="shared" si="7"/>
        <v>0</v>
      </c>
      <c r="K13" s="13">
        <f t="shared" si="8"/>
        <v>0</v>
      </c>
      <c r="L13" s="13">
        <f t="shared" si="9"/>
        <v>0</v>
      </c>
      <c r="M13" s="13">
        <f t="shared" si="10"/>
        <v>0</v>
      </c>
      <c r="N13" s="13">
        <f t="shared" si="11"/>
        <v>0</v>
      </c>
      <c r="O13" s="13">
        <f t="shared" si="12"/>
        <v>0</v>
      </c>
      <c r="P13" s="13">
        <f t="shared" si="13"/>
        <v>0</v>
      </c>
      <c r="Q13" s="13">
        <f t="shared" si="14"/>
        <v>0</v>
      </c>
      <c r="R13" s="13">
        <f t="shared" si="15"/>
        <v>0</v>
      </c>
      <c r="S13" s="13">
        <f t="shared" si="16"/>
        <v>0</v>
      </c>
      <c r="T13" s="13">
        <f t="shared" si="17"/>
        <v>0</v>
      </c>
      <c r="U13" s="13">
        <f t="shared" si="18"/>
        <v>0</v>
      </c>
      <c r="V13" s="13">
        <f t="shared" si="19"/>
        <v>0</v>
      </c>
      <c r="W13" s="13">
        <f t="shared" si="20"/>
        <v>0</v>
      </c>
      <c r="X13">
        <v>0</v>
      </c>
      <c r="Y13">
        <v>0</v>
      </c>
    </row>
    <row r="14" spans="1:25">
      <c r="A14" t="s">
        <v>10</v>
      </c>
      <c r="B14" s="13">
        <f>INDEX('sample data'!Q$18:Q$33,MATCH(plate2_linear!A14,'sample data'!B$18:B$33,0))</f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3">
        <f t="shared" si="5"/>
        <v>0</v>
      </c>
      <c r="I14" s="13">
        <f t="shared" si="6"/>
        <v>0</v>
      </c>
      <c r="J14" s="13">
        <f t="shared" si="7"/>
        <v>0</v>
      </c>
      <c r="K14" s="13">
        <f t="shared" si="8"/>
        <v>0</v>
      </c>
      <c r="L14" s="13">
        <f t="shared" si="9"/>
        <v>0</v>
      </c>
      <c r="M14" s="13">
        <f t="shared" si="10"/>
        <v>0</v>
      </c>
      <c r="N14" s="13">
        <f t="shared" si="11"/>
        <v>0</v>
      </c>
      <c r="O14" s="13">
        <f t="shared" si="12"/>
        <v>0</v>
      </c>
      <c r="P14" s="13">
        <f t="shared" si="13"/>
        <v>0</v>
      </c>
      <c r="Q14" s="13">
        <f t="shared" si="14"/>
        <v>0</v>
      </c>
      <c r="R14" s="13">
        <f t="shared" si="15"/>
        <v>0</v>
      </c>
      <c r="S14" s="13">
        <f t="shared" si="16"/>
        <v>0</v>
      </c>
      <c r="T14" s="13">
        <f t="shared" si="17"/>
        <v>0</v>
      </c>
      <c r="U14" s="13">
        <f t="shared" si="18"/>
        <v>0</v>
      </c>
      <c r="V14" s="13">
        <f t="shared" si="19"/>
        <v>0</v>
      </c>
      <c r="W14" s="13">
        <f t="shared" si="20"/>
        <v>0</v>
      </c>
      <c r="X14">
        <v>0</v>
      </c>
      <c r="Y14">
        <v>0</v>
      </c>
    </row>
    <row r="15" spans="1:25">
      <c r="A15" t="s">
        <v>33</v>
      </c>
      <c r="B15" s="13">
        <f>INDEX('sample data'!Q$18:Q$33,MATCH(plate2_linear!A15,'sample data'!B$18:B$33,0))</f>
        <v>0</v>
      </c>
      <c r="C15" s="13">
        <f t="shared" si="0"/>
        <v>0</v>
      </c>
      <c r="D15" s="13">
        <f t="shared" si="1"/>
        <v>0</v>
      </c>
      <c r="E15" s="13">
        <f t="shared" si="2"/>
        <v>0</v>
      </c>
      <c r="F15" s="13">
        <f t="shared" si="3"/>
        <v>0</v>
      </c>
      <c r="G15" s="13">
        <f t="shared" si="4"/>
        <v>0</v>
      </c>
      <c r="H15" s="13">
        <f t="shared" si="5"/>
        <v>0</v>
      </c>
      <c r="I15" s="13">
        <f t="shared" si="6"/>
        <v>0</v>
      </c>
      <c r="J15" s="13">
        <f t="shared" si="7"/>
        <v>0</v>
      </c>
      <c r="K15" s="13">
        <f t="shared" si="8"/>
        <v>0</v>
      </c>
      <c r="L15" s="13">
        <f t="shared" si="9"/>
        <v>0</v>
      </c>
      <c r="M15" s="13">
        <f t="shared" si="10"/>
        <v>0</v>
      </c>
      <c r="N15" s="13">
        <f t="shared" si="11"/>
        <v>0</v>
      </c>
      <c r="O15" s="13">
        <f t="shared" si="12"/>
        <v>0</v>
      </c>
      <c r="P15" s="13">
        <f t="shared" si="13"/>
        <v>0</v>
      </c>
      <c r="Q15" s="13">
        <f t="shared" si="14"/>
        <v>0</v>
      </c>
      <c r="R15" s="13">
        <f t="shared" si="15"/>
        <v>0</v>
      </c>
      <c r="S15" s="13">
        <f t="shared" si="16"/>
        <v>0</v>
      </c>
      <c r="T15" s="13">
        <f t="shared" si="17"/>
        <v>0</v>
      </c>
      <c r="U15" s="13">
        <f t="shared" si="18"/>
        <v>0</v>
      </c>
      <c r="V15" s="13">
        <f t="shared" si="19"/>
        <v>0</v>
      </c>
      <c r="W15" s="13">
        <f t="shared" si="20"/>
        <v>0</v>
      </c>
      <c r="X15">
        <v>0</v>
      </c>
      <c r="Y15">
        <v>0</v>
      </c>
    </row>
    <row r="16" spans="1:25">
      <c r="A16" t="s">
        <v>34</v>
      </c>
      <c r="B16" s="13">
        <f>INDEX('sample data'!Q$18:Q$33,MATCH(plate2_linear!A16,'sample data'!B$18:B$33,0))</f>
        <v>0</v>
      </c>
      <c r="C16" s="13">
        <f t="shared" si="0"/>
        <v>0</v>
      </c>
      <c r="D16" s="13">
        <f t="shared" si="1"/>
        <v>0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3">
        <f t="shared" si="5"/>
        <v>0</v>
      </c>
      <c r="I16" s="13">
        <f t="shared" si="6"/>
        <v>0</v>
      </c>
      <c r="J16" s="13">
        <f t="shared" si="7"/>
        <v>0</v>
      </c>
      <c r="K16" s="13">
        <f t="shared" si="8"/>
        <v>0</v>
      </c>
      <c r="L16" s="13">
        <f t="shared" si="9"/>
        <v>0</v>
      </c>
      <c r="M16" s="13">
        <f t="shared" si="10"/>
        <v>0</v>
      </c>
      <c r="N16" s="13">
        <f t="shared" si="11"/>
        <v>0</v>
      </c>
      <c r="O16" s="13">
        <f t="shared" si="12"/>
        <v>0</v>
      </c>
      <c r="P16" s="13">
        <f t="shared" si="13"/>
        <v>0</v>
      </c>
      <c r="Q16" s="13">
        <f t="shared" si="14"/>
        <v>0</v>
      </c>
      <c r="R16" s="13">
        <f t="shared" si="15"/>
        <v>0</v>
      </c>
      <c r="S16" s="13">
        <f t="shared" si="16"/>
        <v>0</v>
      </c>
      <c r="T16" s="13">
        <f t="shared" si="17"/>
        <v>0</v>
      </c>
      <c r="U16" s="13">
        <f t="shared" si="18"/>
        <v>0</v>
      </c>
      <c r="V16" s="13">
        <f t="shared" si="19"/>
        <v>0</v>
      </c>
      <c r="W16" s="13">
        <f t="shared" si="20"/>
        <v>0</v>
      </c>
      <c r="X16">
        <v>0</v>
      </c>
      <c r="Y16">
        <v>0</v>
      </c>
    </row>
    <row r="17" spans="1:25">
      <c r="A17" t="s">
        <v>35</v>
      </c>
      <c r="B17" s="13">
        <f>INDEX('sample data'!Q$18:Q$33,MATCH(plate2_linear!A17,'sample data'!B$18:B$33,0))</f>
        <v>0</v>
      </c>
      <c r="C17" s="13">
        <f t="shared" si="0"/>
        <v>0</v>
      </c>
      <c r="D17" s="13">
        <f t="shared" si="1"/>
        <v>0</v>
      </c>
      <c r="E17" s="13">
        <f t="shared" si="2"/>
        <v>0</v>
      </c>
      <c r="F17" s="13">
        <f t="shared" si="3"/>
        <v>0</v>
      </c>
      <c r="G17" s="13">
        <f t="shared" si="4"/>
        <v>0</v>
      </c>
      <c r="H17" s="13">
        <f t="shared" si="5"/>
        <v>0</v>
      </c>
      <c r="I17" s="13">
        <f t="shared" si="6"/>
        <v>0</v>
      </c>
      <c r="J17" s="13">
        <f t="shared" si="7"/>
        <v>0</v>
      </c>
      <c r="K17" s="13">
        <f t="shared" si="8"/>
        <v>0</v>
      </c>
      <c r="L17" s="13">
        <f t="shared" si="9"/>
        <v>0</v>
      </c>
      <c r="M17" s="13">
        <f t="shared" si="10"/>
        <v>0</v>
      </c>
      <c r="N17" s="13">
        <f t="shared" si="11"/>
        <v>0</v>
      </c>
      <c r="O17" s="13">
        <f t="shared" si="12"/>
        <v>0</v>
      </c>
      <c r="P17" s="13">
        <f t="shared" si="13"/>
        <v>0</v>
      </c>
      <c r="Q17" s="13">
        <f t="shared" si="14"/>
        <v>0</v>
      </c>
      <c r="R17" s="13">
        <f t="shared" si="15"/>
        <v>0</v>
      </c>
      <c r="S17" s="13">
        <f t="shared" si="16"/>
        <v>0</v>
      </c>
      <c r="T17" s="13">
        <f t="shared" si="17"/>
        <v>0</v>
      </c>
      <c r="U17" s="13">
        <f t="shared" si="18"/>
        <v>0</v>
      </c>
      <c r="V17" s="13">
        <f t="shared" si="19"/>
        <v>0</v>
      </c>
      <c r="W17" s="13">
        <f t="shared" si="20"/>
        <v>0</v>
      </c>
      <c r="X17">
        <v>0</v>
      </c>
      <c r="Y17">
        <v>0</v>
      </c>
    </row>
    <row r="18" spans="1:25">
      <c r="L18" s="4"/>
    </row>
  </sheetData>
  <dataValidations count="1">
    <dataValidation showInputMessage="1" showErrorMessage="1" sqref="G18 I18" xr:uid="{DACA31D2-BFEE-4953-872F-66B2C6E04823}"/>
  </dataValidations>
  <pageMargins left="0.7" right="0.7" top="0.78740157499999996" bottom="0.78740157499999996" header="0.3" footer="0.3"/>
  <pageSetup paperSize="9" scale="6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83DE-56A0-4999-8383-62E3D981DF06}">
  <sheetPr>
    <tabColor theme="5" tint="0.39997558519241921"/>
    <pageSetUpPr fitToPage="1"/>
  </sheetPr>
  <dimension ref="A1:Y18"/>
  <sheetViews>
    <sheetView workbookViewId="0">
      <selection activeCell="D20" sqref="D20"/>
    </sheetView>
  </sheetViews>
  <sheetFormatPr baseColWidth="10" defaultColWidth="10.69921875" defaultRowHeight="13.8"/>
  <cols>
    <col min="1" max="1" width="2.3984375" bestFit="1" customWidth="1"/>
    <col min="2" max="9" width="8.69921875" bestFit="1" customWidth="1"/>
    <col min="10" max="23" width="8.19921875" bestFit="1" customWidth="1"/>
    <col min="24" max="24" width="5.5" customWidth="1"/>
    <col min="25" max="25" width="2.8984375" bestFit="1" customWidth="1"/>
  </cols>
  <sheetData>
    <row r="1" spans="1:25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21</v>
      </c>
      <c r="B2" s="13">
        <f>INDEX('sample data'!Q$34:Q$49,MATCH(plate3_serial!A2,'sample data'!B$34:B$49,0))</f>
        <v>0</v>
      </c>
      <c r="C2" s="13">
        <f>B2</f>
        <v>0</v>
      </c>
      <c r="D2" s="13">
        <f>B2/2</f>
        <v>0</v>
      </c>
      <c r="E2" s="13">
        <f>D2</f>
        <v>0</v>
      </c>
      <c r="F2" s="13">
        <f t="shared" ref="F2:F17" si="0">D2/2</f>
        <v>0</v>
      </c>
      <c r="G2" s="13">
        <f t="shared" ref="G2:W17" si="1">F2</f>
        <v>0</v>
      </c>
      <c r="H2" s="13">
        <f t="shared" ref="H2:H17" si="2">F2/2</f>
        <v>0</v>
      </c>
      <c r="I2" s="13">
        <f t="shared" ref="I2:W17" si="3">H2</f>
        <v>0</v>
      </c>
      <c r="J2" s="13">
        <f t="shared" ref="J2:J17" si="4">H2/2</f>
        <v>0</v>
      </c>
      <c r="K2" s="13">
        <f t="shared" ref="K2:W17" si="5">J2</f>
        <v>0</v>
      </c>
      <c r="L2" s="13">
        <f t="shared" ref="L2:L17" si="6">J2/2</f>
        <v>0</v>
      </c>
      <c r="M2" s="13">
        <f t="shared" ref="M2:W17" si="7">L2</f>
        <v>0</v>
      </c>
      <c r="N2" s="13">
        <f t="shared" ref="N2:N17" si="8">L2/2</f>
        <v>0</v>
      </c>
      <c r="O2" s="13">
        <f t="shared" ref="O2:W17" si="9">N2</f>
        <v>0</v>
      </c>
      <c r="P2" s="13">
        <f t="shared" ref="P2:P17" si="10">N2/2</f>
        <v>0</v>
      </c>
      <c r="Q2" s="13">
        <f t="shared" ref="Q2:W17" si="11">P2</f>
        <v>0</v>
      </c>
      <c r="R2" s="13">
        <f t="shared" ref="R2:R17" si="12">P2/2</f>
        <v>0</v>
      </c>
      <c r="S2" s="13">
        <f t="shared" ref="S2:W17" si="13">R2</f>
        <v>0</v>
      </c>
      <c r="T2" s="13">
        <f t="shared" ref="T2:T17" si="14">R2/2</f>
        <v>0</v>
      </c>
      <c r="U2" s="13">
        <f t="shared" ref="U2:W17" si="15">T2</f>
        <v>0</v>
      </c>
      <c r="V2" s="13">
        <f t="shared" ref="V2:V17" si="16">T2/2</f>
        <v>0</v>
      </c>
      <c r="W2" s="13">
        <f t="shared" ref="W2:W17" si="17">V2</f>
        <v>0</v>
      </c>
      <c r="X2">
        <v>0</v>
      </c>
      <c r="Y2">
        <v>0</v>
      </c>
    </row>
    <row r="3" spans="1:25">
      <c r="A3" t="s">
        <v>22</v>
      </c>
      <c r="B3" s="13">
        <f>INDEX('sample data'!Q$34:Q$49,MATCH(plate3_serial!A3,'sample data'!B$34:B$49,0))</f>
        <v>0</v>
      </c>
      <c r="C3" s="13">
        <f t="shared" ref="C3:C17" si="18">B3</f>
        <v>0</v>
      </c>
      <c r="D3" s="13">
        <f t="shared" ref="D3:D17" si="19">B3/2</f>
        <v>0</v>
      </c>
      <c r="E3" s="13">
        <f t="shared" ref="E3:E17" si="20">D3</f>
        <v>0</v>
      </c>
      <c r="F3" s="13">
        <f t="shared" si="0"/>
        <v>0</v>
      </c>
      <c r="G3" s="13">
        <f t="shared" si="1"/>
        <v>0</v>
      </c>
      <c r="H3" s="13">
        <f t="shared" si="2"/>
        <v>0</v>
      </c>
      <c r="I3" s="13">
        <f t="shared" si="3"/>
        <v>0</v>
      </c>
      <c r="J3" s="13">
        <f t="shared" si="4"/>
        <v>0</v>
      </c>
      <c r="K3" s="13">
        <f t="shared" si="5"/>
        <v>0</v>
      </c>
      <c r="L3" s="13">
        <f t="shared" si="6"/>
        <v>0</v>
      </c>
      <c r="M3" s="13">
        <f t="shared" si="7"/>
        <v>0</v>
      </c>
      <c r="N3" s="13">
        <f t="shared" si="8"/>
        <v>0</v>
      </c>
      <c r="O3" s="13">
        <f t="shared" si="9"/>
        <v>0</v>
      </c>
      <c r="P3" s="13">
        <f t="shared" si="10"/>
        <v>0</v>
      </c>
      <c r="Q3" s="13">
        <f t="shared" si="11"/>
        <v>0</v>
      </c>
      <c r="R3" s="13">
        <f t="shared" si="12"/>
        <v>0</v>
      </c>
      <c r="S3" s="13">
        <f t="shared" si="13"/>
        <v>0</v>
      </c>
      <c r="T3" s="13">
        <f t="shared" si="14"/>
        <v>0</v>
      </c>
      <c r="U3" s="13">
        <f t="shared" si="15"/>
        <v>0</v>
      </c>
      <c r="V3" s="13">
        <f t="shared" si="16"/>
        <v>0</v>
      </c>
      <c r="W3" s="13">
        <f t="shared" si="17"/>
        <v>0</v>
      </c>
      <c r="X3">
        <v>0</v>
      </c>
      <c r="Y3">
        <v>0</v>
      </c>
    </row>
    <row r="4" spans="1:25">
      <c r="A4" t="s">
        <v>23</v>
      </c>
      <c r="B4" s="13">
        <f>INDEX('sample data'!Q$34:Q$49,MATCH(plate3_serial!A4,'sample data'!B$34:B$49,0))</f>
        <v>0</v>
      </c>
      <c r="C4" s="13">
        <f t="shared" si="18"/>
        <v>0</v>
      </c>
      <c r="D4" s="13">
        <f t="shared" si="19"/>
        <v>0</v>
      </c>
      <c r="E4" s="13">
        <f t="shared" si="20"/>
        <v>0</v>
      </c>
      <c r="F4" s="13">
        <f t="shared" si="0"/>
        <v>0</v>
      </c>
      <c r="G4" s="13">
        <f t="shared" si="1"/>
        <v>0</v>
      </c>
      <c r="H4" s="13">
        <f t="shared" si="2"/>
        <v>0</v>
      </c>
      <c r="I4" s="13">
        <f t="shared" si="3"/>
        <v>0</v>
      </c>
      <c r="J4" s="13">
        <f t="shared" si="4"/>
        <v>0</v>
      </c>
      <c r="K4" s="13">
        <f t="shared" si="5"/>
        <v>0</v>
      </c>
      <c r="L4" s="13">
        <f t="shared" si="6"/>
        <v>0</v>
      </c>
      <c r="M4" s="13">
        <f t="shared" si="7"/>
        <v>0</v>
      </c>
      <c r="N4" s="13">
        <f t="shared" si="8"/>
        <v>0</v>
      </c>
      <c r="O4" s="13">
        <f t="shared" si="9"/>
        <v>0</v>
      </c>
      <c r="P4" s="13">
        <f t="shared" si="10"/>
        <v>0</v>
      </c>
      <c r="Q4" s="13">
        <f t="shared" si="11"/>
        <v>0</v>
      </c>
      <c r="R4" s="13">
        <f t="shared" si="12"/>
        <v>0</v>
      </c>
      <c r="S4" s="13">
        <f t="shared" si="13"/>
        <v>0</v>
      </c>
      <c r="T4" s="13">
        <f t="shared" si="14"/>
        <v>0</v>
      </c>
      <c r="U4" s="13">
        <f t="shared" si="15"/>
        <v>0</v>
      </c>
      <c r="V4" s="13">
        <f t="shared" si="16"/>
        <v>0</v>
      </c>
      <c r="W4" s="13">
        <f t="shared" si="17"/>
        <v>0</v>
      </c>
      <c r="X4">
        <v>0</v>
      </c>
      <c r="Y4">
        <v>0</v>
      </c>
    </row>
    <row r="5" spans="1:25">
      <c r="A5" t="s">
        <v>24</v>
      </c>
      <c r="B5" s="13">
        <f>INDEX('sample data'!Q$34:Q$49,MATCH(plate3_serial!A5,'sample data'!B$34:B$49,0))</f>
        <v>0</v>
      </c>
      <c r="C5" s="13">
        <f t="shared" si="18"/>
        <v>0</v>
      </c>
      <c r="D5" s="13">
        <f t="shared" si="19"/>
        <v>0</v>
      </c>
      <c r="E5" s="13">
        <f t="shared" si="20"/>
        <v>0</v>
      </c>
      <c r="F5" s="13">
        <f t="shared" si="0"/>
        <v>0</v>
      </c>
      <c r="G5" s="13">
        <f t="shared" si="1"/>
        <v>0</v>
      </c>
      <c r="H5" s="13">
        <f t="shared" si="2"/>
        <v>0</v>
      </c>
      <c r="I5" s="13">
        <f t="shared" si="3"/>
        <v>0</v>
      </c>
      <c r="J5" s="13">
        <f t="shared" si="4"/>
        <v>0</v>
      </c>
      <c r="K5" s="13">
        <f t="shared" si="5"/>
        <v>0</v>
      </c>
      <c r="L5" s="13">
        <f t="shared" si="6"/>
        <v>0</v>
      </c>
      <c r="M5" s="13">
        <f t="shared" si="7"/>
        <v>0</v>
      </c>
      <c r="N5" s="13">
        <f t="shared" si="8"/>
        <v>0</v>
      </c>
      <c r="O5" s="13">
        <f t="shared" si="9"/>
        <v>0</v>
      </c>
      <c r="P5" s="13">
        <f t="shared" si="10"/>
        <v>0</v>
      </c>
      <c r="Q5" s="13">
        <f t="shared" si="11"/>
        <v>0</v>
      </c>
      <c r="R5" s="13">
        <f t="shared" si="12"/>
        <v>0</v>
      </c>
      <c r="S5" s="13">
        <f t="shared" si="13"/>
        <v>0</v>
      </c>
      <c r="T5" s="13">
        <f t="shared" si="14"/>
        <v>0</v>
      </c>
      <c r="U5" s="13">
        <f t="shared" si="15"/>
        <v>0</v>
      </c>
      <c r="V5" s="13">
        <f t="shared" si="16"/>
        <v>0</v>
      </c>
      <c r="W5" s="13">
        <f t="shared" si="17"/>
        <v>0</v>
      </c>
      <c r="X5">
        <v>0</v>
      </c>
      <c r="Y5">
        <v>0</v>
      </c>
    </row>
    <row r="6" spans="1:25">
      <c r="A6" t="s">
        <v>25</v>
      </c>
      <c r="B6" s="13">
        <f>INDEX('sample data'!Q$34:Q$49,MATCH(plate3_serial!A6,'sample data'!B$34:B$49,0))</f>
        <v>0</v>
      </c>
      <c r="C6" s="13">
        <f t="shared" si="18"/>
        <v>0</v>
      </c>
      <c r="D6" s="13">
        <f t="shared" si="19"/>
        <v>0</v>
      </c>
      <c r="E6" s="13">
        <f t="shared" si="20"/>
        <v>0</v>
      </c>
      <c r="F6" s="13">
        <f t="shared" si="0"/>
        <v>0</v>
      </c>
      <c r="G6" s="13">
        <f t="shared" si="1"/>
        <v>0</v>
      </c>
      <c r="H6" s="13">
        <f t="shared" si="2"/>
        <v>0</v>
      </c>
      <c r="I6" s="13">
        <f t="shared" si="3"/>
        <v>0</v>
      </c>
      <c r="J6" s="13">
        <f t="shared" si="4"/>
        <v>0</v>
      </c>
      <c r="K6" s="13">
        <f t="shared" si="5"/>
        <v>0</v>
      </c>
      <c r="L6" s="13">
        <f t="shared" si="6"/>
        <v>0</v>
      </c>
      <c r="M6" s="13">
        <f t="shared" si="7"/>
        <v>0</v>
      </c>
      <c r="N6" s="13">
        <f t="shared" si="8"/>
        <v>0</v>
      </c>
      <c r="O6" s="13">
        <f t="shared" si="9"/>
        <v>0</v>
      </c>
      <c r="P6" s="13">
        <f t="shared" si="10"/>
        <v>0</v>
      </c>
      <c r="Q6" s="13">
        <f t="shared" si="11"/>
        <v>0</v>
      </c>
      <c r="R6" s="13">
        <f t="shared" si="12"/>
        <v>0</v>
      </c>
      <c r="S6" s="13">
        <f t="shared" si="13"/>
        <v>0</v>
      </c>
      <c r="T6" s="13">
        <f t="shared" si="14"/>
        <v>0</v>
      </c>
      <c r="U6" s="13">
        <f t="shared" si="15"/>
        <v>0</v>
      </c>
      <c r="V6" s="13">
        <f t="shared" si="16"/>
        <v>0</v>
      </c>
      <c r="W6" s="13">
        <f t="shared" si="17"/>
        <v>0</v>
      </c>
      <c r="X6">
        <v>0</v>
      </c>
      <c r="Y6">
        <v>0</v>
      </c>
    </row>
    <row r="7" spans="1:25">
      <c r="A7" t="s">
        <v>26</v>
      </c>
      <c r="B7" s="13">
        <f>INDEX('sample data'!Q$34:Q$49,MATCH(plate3_serial!A7,'sample data'!B$34:B$49,0))</f>
        <v>0</v>
      </c>
      <c r="C7" s="13">
        <f t="shared" si="18"/>
        <v>0</v>
      </c>
      <c r="D7" s="13">
        <f t="shared" si="19"/>
        <v>0</v>
      </c>
      <c r="E7" s="13">
        <f t="shared" si="20"/>
        <v>0</v>
      </c>
      <c r="F7" s="13">
        <f t="shared" si="0"/>
        <v>0</v>
      </c>
      <c r="G7" s="13">
        <f t="shared" si="1"/>
        <v>0</v>
      </c>
      <c r="H7" s="13">
        <f t="shared" si="2"/>
        <v>0</v>
      </c>
      <c r="I7" s="13">
        <f t="shared" si="3"/>
        <v>0</v>
      </c>
      <c r="J7" s="13">
        <f t="shared" si="4"/>
        <v>0</v>
      </c>
      <c r="K7" s="13">
        <f t="shared" si="5"/>
        <v>0</v>
      </c>
      <c r="L7" s="13">
        <f t="shared" si="6"/>
        <v>0</v>
      </c>
      <c r="M7" s="13">
        <f t="shared" si="7"/>
        <v>0</v>
      </c>
      <c r="N7" s="13">
        <f t="shared" si="8"/>
        <v>0</v>
      </c>
      <c r="O7" s="13">
        <f t="shared" si="9"/>
        <v>0</v>
      </c>
      <c r="P7" s="13">
        <f t="shared" si="10"/>
        <v>0</v>
      </c>
      <c r="Q7" s="13">
        <f t="shared" si="11"/>
        <v>0</v>
      </c>
      <c r="R7" s="13">
        <f t="shared" si="12"/>
        <v>0</v>
      </c>
      <c r="S7" s="13">
        <f t="shared" si="13"/>
        <v>0</v>
      </c>
      <c r="T7" s="13">
        <f t="shared" si="14"/>
        <v>0</v>
      </c>
      <c r="U7" s="13">
        <f t="shared" si="15"/>
        <v>0</v>
      </c>
      <c r="V7" s="13">
        <f t="shared" si="16"/>
        <v>0</v>
      </c>
      <c r="W7" s="13">
        <f t="shared" si="17"/>
        <v>0</v>
      </c>
      <c r="X7">
        <v>0</v>
      </c>
      <c r="Y7">
        <v>0</v>
      </c>
    </row>
    <row r="8" spans="1:25">
      <c r="A8" t="s">
        <v>27</v>
      </c>
      <c r="B8" s="13">
        <f>INDEX('sample data'!Q$34:Q$49,MATCH(plate3_serial!A8,'sample data'!B$34:B$49,0))</f>
        <v>0</v>
      </c>
      <c r="C8" s="13">
        <f t="shared" si="18"/>
        <v>0</v>
      </c>
      <c r="D8" s="13">
        <f t="shared" si="19"/>
        <v>0</v>
      </c>
      <c r="E8" s="13">
        <f t="shared" si="20"/>
        <v>0</v>
      </c>
      <c r="F8" s="13">
        <f t="shared" si="0"/>
        <v>0</v>
      </c>
      <c r="G8" s="13">
        <f t="shared" si="1"/>
        <v>0</v>
      </c>
      <c r="H8" s="13">
        <f t="shared" si="2"/>
        <v>0</v>
      </c>
      <c r="I8" s="13">
        <f t="shared" si="3"/>
        <v>0</v>
      </c>
      <c r="J8" s="13">
        <f t="shared" si="4"/>
        <v>0</v>
      </c>
      <c r="K8" s="13">
        <f t="shared" si="5"/>
        <v>0</v>
      </c>
      <c r="L8" s="13">
        <f t="shared" si="6"/>
        <v>0</v>
      </c>
      <c r="M8" s="13">
        <f t="shared" si="7"/>
        <v>0</v>
      </c>
      <c r="N8" s="13">
        <f t="shared" si="8"/>
        <v>0</v>
      </c>
      <c r="O8" s="13">
        <f t="shared" si="9"/>
        <v>0</v>
      </c>
      <c r="P8" s="13">
        <f t="shared" si="10"/>
        <v>0</v>
      </c>
      <c r="Q8" s="13">
        <f t="shared" si="11"/>
        <v>0</v>
      </c>
      <c r="R8" s="13">
        <f t="shared" si="12"/>
        <v>0</v>
      </c>
      <c r="S8" s="13">
        <f t="shared" si="13"/>
        <v>0</v>
      </c>
      <c r="T8" s="13">
        <f t="shared" si="14"/>
        <v>0</v>
      </c>
      <c r="U8" s="13">
        <f t="shared" si="15"/>
        <v>0</v>
      </c>
      <c r="V8" s="13">
        <f t="shared" si="16"/>
        <v>0</v>
      </c>
      <c r="W8" s="13">
        <f t="shared" si="17"/>
        <v>0</v>
      </c>
      <c r="X8">
        <v>0</v>
      </c>
      <c r="Y8">
        <v>0</v>
      </c>
    </row>
    <row r="9" spans="1:25">
      <c r="A9" t="s">
        <v>28</v>
      </c>
      <c r="B9" s="13">
        <f>INDEX('sample data'!Q$34:Q$49,MATCH(plate3_serial!A9,'sample data'!B$34:B$49,0))</f>
        <v>0</v>
      </c>
      <c r="C9" s="13">
        <f t="shared" si="18"/>
        <v>0</v>
      </c>
      <c r="D9" s="13">
        <f t="shared" si="19"/>
        <v>0</v>
      </c>
      <c r="E9" s="13">
        <f t="shared" si="20"/>
        <v>0</v>
      </c>
      <c r="F9" s="13">
        <f t="shared" si="0"/>
        <v>0</v>
      </c>
      <c r="G9" s="13">
        <f t="shared" si="1"/>
        <v>0</v>
      </c>
      <c r="H9" s="13">
        <f t="shared" si="2"/>
        <v>0</v>
      </c>
      <c r="I9" s="13">
        <f t="shared" si="3"/>
        <v>0</v>
      </c>
      <c r="J9" s="13">
        <f t="shared" si="4"/>
        <v>0</v>
      </c>
      <c r="K9" s="13">
        <f t="shared" si="5"/>
        <v>0</v>
      </c>
      <c r="L9" s="13">
        <f t="shared" si="6"/>
        <v>0</v>
      </c>
      <c r="M9" s="13">
        <f t="shared" si="7"/>
        <v>0</v>
      </c>
      <c r="N9" s="13">
        <f t="shared" si="8"/>
        <v>0</v>
      </c>
      <c r="O9" s="13">
        <f t="shared" si="9"/>
        <v>0</v>
      </c>
      <c r="P9" s="13">
        <f t="shared" si="10"/>
        <v>0</v>
      </c>
      <c r="Q9" s="13">
        <f t="shared" si="11"/>
        <v>0</v>
      </c>
      <c r="R9" s="13">
        <f t="shared" si="12"/>
        <v>0</v>
      </c>
      <c r="S9" s="13">
        <f t="shared" si="13"/>
        <v>0</v>
      </c>
      <c r="T9" s="13">
        <f t="shared" si="14"/>
        <v>0</v>
      </c>
      <c r="U9" s="13">
        <f t="shared" si="15"/>
        <v>0</v>
      </c>
      <c r="V9" s="13">
        <f t="shared" si="16"/>
        <v>0</v>
      </c>
      <c r="W9" s="13">
        <f t="shared" si="17"/>
        <v>0</v>
      </c>
      <c r="X9">
        <v>0</v>
      </c>
      <c r="Y9">
        <v>0</v>
      </c>
    </row>
    <row r="10" spans="1:25">
      <c r="A10" t="s">
        <v>29</v>
      </c>
      <c r="B10" s="13">
        <f>INDEX('sample data'!Q$34:Q$49,MATCH(plate3_serial!A10,'sample data'!B$34:B$49,0))</f>
        <v>0</v>
      </c>
      <c r="C10" s="13">
        <f t="shared" si="18"/>
        <v>0</v>
      </c>
      <c r="D10" s="13">
        <f t="shared" si="19"/>
        <v>0</v>
      </c>
      <c r="E10" s="13">
        <f t="shared" si="20"/>
        <v>0</v>
      </c>
      <c r="F10" s="13">
        <f t="shared" si="0"/>
        <v>0</v>
      </c>
      <c r="G10" s="13">
        <f t="shared" si="1"/>
        <v>0</v>
      </c>
      <c r="H10" s="13">
        <f t="shared" si="2"/>
        <v>0</v>
      </c>
      <c r="I10" s="13">
        <f t="shared" si="3"/>
        <v>0</v>
      </c>
      <c r="J10" s="13">
        <f t="shared" si="4"/>
        <v>0</v>
      </c>
      <c r="K10" s="13">
        <f t="shared" si="5"/>
        <v>0</v>
      </c>
      <c r="L10" s="13">
        <f t="shared" si="6"/>
        <v>0</v>
      </c>
      <c r="M10" s="13">
        <f t="shared" si="7"/>
        <v>0</v>
      </c>
      <c r="N10" s="13">
        <f t="shared" si="8"/>
        <v>0</v>
      </c>
      <c r="O10" s="13">
        <f t="shared" si="9"/>
        <v>0</v>
      </c>
      <c r="P10" s="13">
        <f t="shared" si="10"/>
        <v>0</v>
      </c>
      <c r="Q10" s="13">
        <f t="shared" si="11"/>
        <v>0</v>
      </c>
      <c r="R10" s="13">
        <f t="shared" si="12"/>
        <v>0</v>
      </c>
      <c r="S10" s="13">
        <f t="shared" si="13"/>
        <v>0</v>
      </c>
      <c r="T10" s="13">
        <f t="shared" si="14"/>
        <v>0</v>
      </c>
      <c r="U10" s="13">
        <f t="shared" si="15"/>
        <v>0</v>
      </c>
      <c r="V10" s="13">
        <f t="shared" si="16"/>
        <v>0</v>
      </c>
      <c r="W10" s="13">
        <f t="shared" si="17"/>
        <v>0</v>
      </c>
      <c r="X10">
        <v>0</v>
      </c>
      <c r="Y10">
        <v>0</v>
      </c>
    </row>
    <row r="11" spans="1:25">
      <c r="A11" t="s">
        <v>30</v>
      </c>
      <c r="B11" s="13">
        <f>INDEX('sample data'!Q$34:Q$49,MATCH(plate3_serial!A11,'sample data'!B$34:B$49,0))</f>
        <v>0</v>
      </c>
      <c r="C11" s="13">
        <f t="shared" si="18"/>
        <v>0</v>
      </c>
      <c r="D11" s="13">
        <f t="shared" si="19"/>
        <v>0</v>
      </c>
      <c r="E11" s="13">
        <f t="shared" si="20"/>
        <v>0</v>
      </c>
      <c r="F11" s="13">
        <f t="shared" si="0"/>
        <v>0</v>
      </c>
      <c r="G11" s="13">
        <f t="shared" si="1"/>
        <v>0</v>
      </c>
      <c r="H11" s="13">
        <f t="shared" si="2"/>
        <v>0</v>
      </c>
      <c r="I11" s="13">
        <f t="shared" si="3"/>
        <v>0</v>
      </c>
      <c r="J11" s="13">
        <f t="shared" si="4"/>
        <v>0</v>
      </c>
      <c r="K11" s="13">
        <f t="shared" si="5"/>
        <v>0</v>
      </c>
      <c r="L11" s="13">
        <f t="shared" si="6"/>
        <v>0</v>
      </c>
      <c r="M11" s="13">
        <f t="shared" si="7"/>
        <v>0</v>
      </c>
      <c r="N11" s="13">
        <f t="shared" si="8"/>
        <v>0</v>
      </c>
      <c r="O11" s="13">
        <f t="shared" si="9"/>
        <v>0</v>
      </c>
      <c r="P11" s="13">
        <f t="shared" si="10"/>
        <v>0</v>
      </c>
      <c r="Q11" s="13">
        <f t="shared" si="11"/>
        <v>0</v>
      </c>
      <c r="R11" s="13">
        <f t="shared" si="12"/>
        <v>0</v>
      </c>
      <c r="S11" s="13">
        <f t="shared" si="13"/>
        <v>0</v>
      </c>
      <c r="T11" s="13">
        <f t="shared" si="14"/>
        <v>0</v>
      </c>
      <c r="U11" s="13">
        <f t="shared" si="15"/>
        <v>0</v>
      </c>
      <c r="V11" s="13">
        <f t="shared" si="16"/>
        <v>0</v>
      </c>
      <c r="W11" s="13">
        <f t="shared" si="17"/>
        <v>0</v>
      </c>
      <c r="X11">
        <v>0</v>
      </c>
      <c r="Y11">
        <v>0</v>
      </c>
    </row>
    <row r="12" spans="1:25">
      <c r="A12" t="s">
        <v>31</v>
      </c>
      <c r="B12" s="13">
        <f>INDEX('sample data'!Q$34:Q$49,MATCH(plate3_serial!A12,'sample data'!B$34:B$49,0))</f>
        <v>0</v>
      </c>
      <c r="C12" s="13">
        <f t="shared" si="18"/>
        <v>0</v>
      </c>
      <c r="D12" s="13">
        <f t="shared" si="19"/>
        <v>0</v>
      </c>
      <c r="E12" s="13">
        <f t="shared" si="20"/>
        <v>0</v>
      </c>
      <c r="F12" s="13">
        <f t="shared" si="0"/>
        <v>0</v>
      </c>
      <c r="G12" s="13">
        <f t="shared" si="1"/>
        <v>0</v>
      </c>
      <c r="H12" s="13">
        <f t="shared" si="2"/>
        <v>0</v>
      </c>
      <c r="I12" s="13">
        <f t="shared" si="3"/>
        <v>0</v>
      </c>
      <c r="J12" s="13">
        <f t="shared" si="4"/>
        <v>0</v>
      </c>
      <c r="K12" s="13">
        <f t="shared" si="5"/>
        <v>0</v>
      </c>
      <c r="L12" s="13">
        <f t="shared" si="6"/>
        <v>0</v>
      </c>
      <c r="M12" s="13">
        <f t="shared" si="7"/>
        <v>0</v>
      </c>
      <c r="N12" s="13">
        <f t="shared" si="8"/>
        <v>0</v>
      </c>
      <c r="O12" s="13">
        <f t="shared" si="9"/>
        <v>0</v>
      </c>
      <c r="P12" s="13">
        <f t="shared" si="10"/>
        <v>0</v>
      </c>
      <c r="Q12" s="13">
        <f t="shared" si="11"/>
        <v>0</v>
      </c>
      <c r="R12" s="13">
        <f t="shared" si="12"/>
        <v>0</v>
      </c>
      <c r="S12" s="13">
        <f t="shared" si="13"/>
        <v>0</v>
      </c>
      <c r="T12" s="13">
        <f t="shared" si="14"/>
        <v>0</v>
      </c>
      <c r="U12" s="13">
        <f t="shared" si="15"/>
        <v>0</v>
      </c>
      <c r="V12" s="13">
        <f t="shared" si="16"/>
        <v>0</v>
      </c>
      <c r="W12" s="13">
        <f t="shared" si="17"/>
        <v>0</v>
      </c>
      <c r="X12">
        <v>0</v>
      </c>
      <c r="Y12">
        <v>0</v>
      </c>
    </row>
    <row r="13" spans="1:25">
      <c r="A13" t="s">
        <v>32</v>
      </c>
      <c r="B13" s="13">
        <f>INDEX('sample data'!Q$34:Q$49,MATCH(plate3_serial!A13,'sample data'!B$34:B$49,0))</f>
        <v>0</v>
      </c>
      <c r="C13" s="13">
        <f t="shared" si="18"/>
        <v>0</v>
      </c>
      <c r="D13" s="13">
        <f t="shared" si="19"/>
        <v>0</v>
      </c>
      <c r="E13" s="13">
        <f t="shared" si="20"/>
        <v>0</v>
      </c>
      <c r="F13" s="13">
        <f t="shared" si="0"/>
        <v>0</v>
      </c>
      <c r="G13" s="13">
        <f t="shared" si="1"/>
        <v>0</v>
      </c>
      <c r="H13" s="13">
        <f t="shared" si="2"/>
        <v>0</v>
      </c>
      <c r="I13" s="13">
        <f t="shared" si="3"/>
        <v>0</v>
      </c>
      <c r="J13" s="13">
        <f t="shared" si="4"/>
        <v>0</v>
      </c>
      <c r="K13" s="13">
        <f t="shared" si="5"/>
        <v>0</v>
      </c>
      <c r="L13" s="13">
        <f t="shared" si="6"/>
        <v>0</v>
      </c>
      <c r="M13" s="13">
        <f t="shared" si="7"/>
        <v>0</v>
      </c>
      <c r="N13" s="13">
        <f t="shared" si="8"/>
        <v>0</v>
      </c>
      <c r="O13" s="13">
        <f t="shared" si="9"/>
        <v>0</v>
      </c>
      <c r="P13" s="13">
        <f t="shared" si="10"/>
        <v>0</v>
      </c>
      <c r="Q13" s="13">
        <f t="shared" si="11"/>
        <v>0</v>
      </c>
      <c r="R13" s="13">
        <f t="shared" si="12"/>
        <v>0</v>
      </c>
      <c r="S13" s="13">
        <f t="shared" si="13"/>
        <v>0</v>
      </c>
      <c r="T13" s="13">
        <f t="shared" si="14"/>
        <v>0</v>
      </c>
      <c r="U13" s="13">
        <f t="shared" si="15"/>
        <v>0</v>
      </c>
      <c r="V13" s="13">
        <f t="shared" si="16"/>
        <v>0</v>
      </c>
      <c r="W13" s="13">
        <f t="shared" si="17"/>
        <v>0</v>
      </c>
      <c r="X13">
        <v>0</v>
      </c>
      <c r="Y13">
        <v>0</v>
      </c>
    </row>
    <row r="14" spans="1:25">
      <c r="A14" t="s">
        <v>10</v>
      </c>
      <c r="B14" s="13">
        <f>INDEX('sample data'!Q$34:Q$49,MATCH(plate3_serial!A14,'sample data'!B$34:B$49,0))</f>
        <v>0</v>
      </c>
      <c r="C14" s="13">
        <f t="shared" si="18"/>
        <v>0</v>
      </c>
      <c r="D14" s="13">
        <f t="shared" si="19"/>
        <v>0</v>
      </c>
      <c r="E14" s="13">
        <f t="shared" si="20"/>
        <v>0</v>
      </c>
      <c r="F14" s="13">
        <f t="shared" si="0"/>
        <v>0</v>
      </c>
      <c r="G14" s="13">
        <f t="shared" si="1"/>
        <v>0</v>
      </c>
      <c r="H14" s="13">
        <f t="shared" si="2"/>
        <v>0</v>
      </c>
      <c r="I14" s="13">
        <f t="shared" si="3"/>
        <v>0</v>
      </c>
      <c r="J14" s="13">
        <f t="shared" si="4"/>
        <v>0</v>
      </c>
      <c r="K14" s="13">
        <f t="shared" si="5"/>
        <v>0</v>
      </c>
      <c r="L14" s="13">
        <f t="shared" si="6"/>
        <v>0</v>
      </c>
      <c r="M14" s="13">
        <f t="shared" si="7"/>
        <v>0</v>
      </c>
      <c r="N14" s="13">
        <f t="shared" si="8"/>
        <v>0</v>
      </c>
      <c r="O14" s="13">
        <f t="shared" si="9"/>
        <v>0</v>
      </c>
      <c r="P14" s="13">
        <f t="shared" si="10"/>
        <v>0</v>
      </c>
      <c r="Q14" s="13">
        <f t="shared" si="11"/>
        <v>0</v>
      </c>
      <c r="R14" s="13">
        <f t="shared" si="12"/>
        <v>0</v>
      </c>
      <c r="S14" s="13">
        <f t="shared" si="13"/>
        <v>0</v>
      </c>
      <c r="T14" s="13">
        <f t="shared" si="14"/>
        <v>0</v>
      </c>
      <c r="U14" s="13">
        <f t="shared" si="15"/>
        <v>0</v>
      </c>
      <c r="V14" s="13">
        <f t="shared" si="16"/>
        <v>0</v>
      </c>
      <c r="W14" s="13">
        <f t="shared" si="17"/>
        <v>0</v>
      </c>
      <c r="X14">
        <v>0</v>
      </c>
      <c r="Y14">
        <v>0</v>
      </c>
    </row>
    <row r="15" spans="1:25">
      <c r="A15" t="s">
        <v>33</v>
      </c>
      <c r="B15" s="13">
        <f>INDEX('sample data'!Q$34:Q$49,MATCH(plate3_serial!A15,'sample data'!B$34:B$49,0))</f>
        <v>0</v>
      </c>
      <c r="C15" s="13">
        <f t="shared" si="18"/>
        <v>0</v>
      </c>
      <c r="D15" s="13">
        <f t="shared" si="19"/>
        <v>0</v>
      </c>
      <c r="E15" s="13">
        <f t="shared" si="20"/>
        <v>0</v>
      </c>
      <c r="F15" s="13">
        <f t="shared" si="0"/>
        <v>0</v>
      </c>
      <c r="G15" s="13">
        <f t="shared" si="1"/>
        <v>0</v>
      </c>
      <c r="H15" s="13">
        <f t="shared" si="2"/>
        <v>0</v>
      </c>
      <c r="I15" s="13">
        <f t="shared" si="3"/>
        <v>0</v>
      </c>
      <c r="J15" s="13">
        <f t="shared" si="4"/>
        <v>0</v>
      </c>
      <c r="K15" s="13">
        <f t="shared" si="5"/>
        <v>0</v>
      </c>
      <c r="L15" s="13">
        <f t="shared" si="6"/>
        <v>0</v>
      </c>
      <c r="M15" s="13">
        <f t="shared" si="7"/>
        <v>0</v>
      </c>
      <c r="N15" s="13">
        <f t="shared" si="8"/>
        <v>0</v>
      </c>
      <c r="O15" s="13">
        <f t="shared" si="9"/>
        <v>0</v>
      </c>
      <c r="P15" s="13">
        <f t="shared" si="10"/>
        <v>0</v>
      </c>
      <c r="Q15" s="13">
        <f t="shared" si="11"/>
        <v>0</v>
      </c>
      <c r="R15" s="13">
        <f t="shared" si="12"/>
        <v>0</v>
      </c>
      <c r="S15" s="13">
        <f t="shared" si="13"/>
        <v>0</v>
      </c>
      <c r="T15" s="13">
        <f t="shared" si="14"/>
        <v>0</v>
      </c>
      <c r="U15" s="13">
        <f t="shared" si="15"/>
        <v>0</v>
      </c>
      <c r="V15" s="13">
        <f t="shared" si="16"/>
        <v>0</v>
      </c>
      <c r="W15" s="13">
        <f t="shared" si="17"/>
        <v>0</v>
      </c>
      <c r="X15">
        <v>0</v>
      </c>
      <c r="Y15">
        <v>0</v>
      </c>
    </row>
    <row r="16" spans="1:25">
      <c r="A16" t="s">
        <v>34</v>
      </c>
      <c r="B16" s="13">
        <f>INDEX('sample data'!Q$34:Q$49,MATCH(plate3_serial!A16,'sample data'!B$34:B$49,0))</f>
        <v>0</v>
      </c>
      <c r="C16" s="13">
        <f t="shared" si="18"/>
        <v>0</v>
      </c>
      <c r="D16" s="13">
        <f t="shared" si="19"/>
        <v>0</v>
      </c>
      <c r="E16" s="13">
        <f t="shared" si="20"/>
        <v>0</v>
      </c>
      <c r="F16" s="13">
        <f t="shared" si="0"/>
        <v>0</v>
      </c>
      <c r="G16" s="13">
        <f t="shared" si="1"/>
        <v>0</v>
      </c>
      <c r="H16" s="13">
        <f t="shared" si="2"/>
        <v>0</v>
      </c>
      <c r="I16" s="13">
        <f t="shared" si="3"/>
        <v>0</v>
      </c>
      <c r="J16" s="13">
        <f t="shared" si="4"/>
        <v>0</v>
      </c>
      <c r="K16" s="13">
        <f t="shared" si="5"/>
        <v>0</v>
      </c>
      <c r="L16" s="13">
        <f t="shared" si="6"/>
        <v>0</v>
      </c>
      <c r="M16" s="13">
        <f t="shared" si="7"/>
        <v>0</v>
      </c>
      <c r="N16" s="13">
        <f t="shared" si="8"/>
        <v>0</v>
      </c>
      <c r="O16" s="13">
        <f t="shared" si="9"/>
        <v>0</v>
      </c>
      <c r="P16" s="13">
        <f t="shared" si="10"/>
        <v>0</v>
      </c>
      <c r="Q16" s="13">
        <f t="shared" si="11"/>
        <v>0</v>
      </c>
      <c r="R16" s="13">
        <f t="shared" si="12"/>
        <v>0</v>
      </c>
      <c r="S16" s="13">
        <f t="shared" si="13"/>
        <v>0</v>
      </c>
      <c r="T16" s="13">
        <f t="shared" si="14"/>
        <v>0</v>
      </c>
      <c r="U16" s="13">
        <f t="shared" si="15"/>
        <v>0</v>
      </c>
      <c r="V16" s="13">
        <f t="shared" si="16"/>
        <v>0</v>
      </c>
      <c r="W16" s="13">
        <f t="shared" si="17"/>
        <v>0</v>
      </c>
      <c r="X16">
        <v>0</v>
      </c>
      <c r="Y16">
        <v>0</v>
      </c>
    </row>
    <row r="17" spans="1:25">
      <c r="A17" t="s">
        <v>35</v>
      </c>
      <c r="B17" s="13">
        <f>INDEX('sample data'!Q$34:Q$49,MATCH(plate3_serial!A17,'sample data'!B$34:B$49,0))</f>
        <v>0</v>
      </c>
      <c r="C17" s="13">
        <f t="shared" si="18"/>
        <v>0</v>
      </c>
      <c r="D17" s="13">
        <f t="shared" si="19"/>
        <v>0</v>
      </c>
      <c r="E17" s="13">
        <f t="shared" si="20"/>
        <v>0</v>
      </c>
      <c r="F17" s="13">
        <f t="shared" si="0"/>
        <v>0</v>
      </c>
      <c r="G17" s="13">
        <f t="shared" si="1"/>
        <v>0</v>
      </c>
      <c r="H17" s="13">
        <f t="shared" si="2"/>
        <v>0</v>
      </c>
      <c r="I17" s="13">
        <f t="shared" si="3"/>
        <v>0</v>
      </c>
      <c r="J17" s="13">
        <f t="shared" si="4"/>
        <v>0</v>
      </c>
      <c r="K17" s="13">
        <f t="shared" si="5"/>
        <v>0</v>
      </c>
      <c r="L17" s="13">
        <f t="shared" si="6"/>
        <v>0</v>
      </c>
      <c r="M17" s="13">
        <f t="shared" si="7"/>
        <v>0</v>
      </c>
      <c r="N17" s="13">
        <f t="shared" si="8"/>
        <v>0</v>
      </c>
      <c r="O17" s="13">
        <f t="shared" si="9"/>
        <v>0</v>
      </c>
      <c r="P17" s="13">
        <f t="shared" si="10"/>
        <v>0</v>
      </c>
      <c r="Q17" s="13">
        <f t="shared" si="11"/>
        <v>0</v>
      </c>
      <c r="R17" s="13">
        <f t="shared" si="12"/>
        <v>0</v>
      </c>
      <c r="S17" s="13">
        <f t="shared" si="13"/>
        <v>0</v>
      </c>
      <c r="T17" s="13">
        <f t="shared" si="14"/>
        <v>0</v>
      </c>
      <c r="U17" s="13">
        <f t="shared" si="15"/>
        <v>0</v>
      </c>
      <c r="V17" s="13">
        <f t="shared" si="16"/>
        <v>0</v>
      </c>
      <c r="W17" s="13">
        <f t="shared" si="17"/>
        <v>0</v>
      </c>
      <c r="X17">
        <v>0</v>
      </c>
      <c r="Y17">
        <v>0</v>
      </c>
    </row>
    <row r="18" spans="1:25">
      <c r="L18" s="4"/>
    </row>
  </sheetData>
  <dataValidations count="1">
    <dataValidation showInputMessage="1" showErrorMessage="1" sqref="G18 I18" xr:uid="{278836CA-5986-4899-B203-F1398720BD25}"/>
  </dataValidations>
  <pageMargins left="0.7" right="0.7" top="0.78740157499999996" bottom="0.78740157499999996" header="0.3" footer="0.3"/>
  <pageSetup paperSize="9" scale="6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9DD2-807E-4D8F-BB05-8A9814A69E98}">
  <sheetPr>
    <tabColor theme="5" tint="0.39997558519241921"/>
    <pageSetUpPr fitToPage="1"/>
  </sheetPr>
  <dimension ref="A1:Y18"/>
  <sheetViews>
    <sheetView workbookViewId="0">
      <selection activeCell="D20" sqref="D20"/>
    </sheetView>
  </sheetViews>
  <sheetFormatPr baseColWidth="10" defaultColWidth="10.69921875" defaultRowHeight="13.8"/>
  <cols>
    <col min="1" max="1" width="2.3984375" bestFit="1" customWidth="1"/>
    <col min="2" max="23" width="8.69921875" bestFit="1" customWidth="1"/>
    <col min="24" max="24" width="5.5" customWidth="1"/>
    <col min="25" max="25" width="2.8984375" bestFit="1" customWidth="1"/>
  </cols>
  <sheetData>
    <row r="1" spans="1:25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21</v>
      </c>
      <c r="B2" s="13">
        <f>INDEX('sample data'!Q$34:Q$49,MATCH(plate3_linear!A2,'sample data'!B$34:B$49,0))</f>
        <v>0</v>
      </c>
      <c r="C2" s="13">
        <f>B2</f>
        <v>0</v>
      </c>
      <c r="D2" s="13">
        <f>B2*0.911111111111111</f>
        <v>0</v>
      </c>
      <c r="E2" s="13">
        <f>D2</f>
        <v>0</v>
      </c>
      <c r="F2" s="13">
        <f>D2*0.902439024390244</f>
        <v>0</v>
      </c>
      <c r="G2" s="13">
        <f>F2</f>
        <v>0</v>
      </c>
      <c r="H2" s="13">
        <f>F2*0.891891891891892</f>
        <v>0</v>
      </c>
      <c r="I2" s="13">
        <f>H2</f>
        <v>0</v>
      </c>
      <c r="J2" s="13">
        <f>H2*0.878787878787879</f>
        <v>0</v>
      </c>
      <c r="K2" s="13">
        <f>J2</f>
        <v>0</v>
      </c>
      <c r="L2" s="13">
        <f>J2*0.862068965517241</f>
        <v>0</v>
      </c>
      <c r="M2" s="13">
        <f>L2</f>
        <v>0</v>
      </c>
      <c r="N2" s="13">
        <f>L2*0.84</f>
        <v>0</v>
      </c>
      <c r="O2" s="13">
        <f>N2</f>
        <v>0</v>
      </c>
      <c r="P2" s="13">
        <f>N2*0.80952380952381</f>
        <v>0</v>
      </c>
      <c r="Q2" s="13">
        <f>P2</f>
        <v>0</v>
      </c>
      <c r="R2" s="13">
        <f>P2*0.764705882352941</f>
        <v>0</v>
      </c>
      <c r="S2" s="13">
        <f>R2</f>
        <v>0</v>
      </c>
      <c r="T2" s="13">
        <f>R2*0.692307692307692</f>
        <v>0</v>
      </c>
      <c r="U2" s="13">
        <f>T2</f>
        <v>0</v>
      </c>
      <c r="V2" s="13">
        <f>T2*0.555555555555556</f>
        <v>0</v>
      </c>
      <c r="W2" s="13">
        <f>V2</f>
        <v>0</v>
      </c>
      <c r="X2">
        <v>0</v>
      </c>
      <c r="Y2">
        <v>0</v>
      </c>
    </row>
    <row r="3" spans="1:25">
      <c r="A3" t="s">
        <v>22</v>
      </c>
      <c r="B3" s="13">
        <f>INDEX('sample data'!Q$34:Q$49,MATCH(plate3_linear!A3,'sample data'!B$34:B$49,0))</f>
        <v>0</v>
      </c>
      <c r="C3" s="13">
        <f t="shared" ref="C3:C17" si="0">B3</f>
        <v>0</v>
      </c>
      <c r="D3" s="13">
        <f t="shared" ref="D3:D17" si="1">B3*0.911111111111111</f>
        <v>0</v>
      </c>
      <c r="E3" s="13">
        <f t="shared" ref="E3:E17" si="2">D3</f>
        <v>0</v>
      </c>
      <c r="F3" s="13">
        <f t="shared" ref="F3:F17" si="3">D3*0.902439024390244</f>
        <v>0</v>
      </c>
      <c r="G3" s="13">
        <f t="shared" ref="G3:G17" si="4">F3</f>
        <v>0</v>
      </c>
      <c r="H3" s="13">
        <f t="shared" ref="H3:H17" si="5">F3*0.891891891891892</f>
        <v>0</v>
      </c>
      <c r="I3" s="13">
        <f t="shared" ref="I3:I17" si="6">H3</f>
        <v>0</v>
      </c>
      <c r="J3" s="13">
        <f t="shared" ref="J3:J17" si="7">H3*0.878787878787879</f>
        <v>0</v>
      </c>
      <c r="K3" s="13">
        <f t="shared" ref="K3:K17" si="8">J3</f>
        <v>0</v>
      </c>
      <c r="L3" s="13">
        <f t="shared" ref="L3:L17" si="9">J3*0.862068965517241</f>
        <v>0</v>
      </c>
      <c r="M3" s="13">
        <f t="shared" ref="M3:M17" si="10">L3</f>
        <v>0</v>
      </c>
      <c r="N3" s="13">
        <f t="shared" ref="N3:N17" si="11">L3*0.84</f>
        <v>0</v>
      </c>
      <c r="O3" s="13">
        <f t="shared" ref="O3:O17" si="12">N3</f>
        <v>0</v>
      </c>
      <c r="P3" s="13">
        <f t="shared" ref="P3:P17" si="13">N3*0.80952380952381</f>
        <v>0</v>
      </c>
      <c r="Q3" s="13">
        <f t="shared" ref="Q3:Q17" si="14">P3</f>
        <v>0</v>
      </c>
      <c r="R3" s="13">
        <f t="shared" ref="R3:R17" si="15">P3*0.764705882352941</f>
        <v>0</v>
      </c>
      <c r="S3" s="13">
        <f t="shared" ref="S3:S17" si="16">R3</f>
        <v>0</v>
      </c>
      <c r="T3" s="13">
        <f t="shared" ref="T3:T17" si="17">R3*0.692307692307692</f>
        <v>0</v>
      </c>
      <c r="U3" s="13">
        <f t="shared" ref="U3:U17" si="18">T3</f>
        <v>0</v>
      </c>
      <c r="V3" s="13">
        <f t="shared" ref="V3:V17" si="19">T3*0.555555555555556</f>
        <v>0</v>
      </c>
      <c r="W3" s="13">
        <f t="shared" ref="W3:W17" si="20">V3</f>
        <v>0</v>
      </c>
      <c r="X3">
        <v>0</v>
      </c>
      <c r="Y3">
        <v>0</v>
      </c>
    </row>
    <row r="4" spans="1:25">
      <c r="A4" t="s">
        <v>23</v>
      </c>
      <c r="B4" s="13">
        <f>INDEX('sample data'!Q$34:Q$49,MATCH(plate3_linear!A4,'sample data'!B$34:B$49,0))</f>
        <v>0</v>
      </c>
      <c r="C4" s="13">
        <f t="shared" si="0"/>
        <v>0</v>
      </c>
      <c r="D4" s="13">
        <f t="shared" si="1"/>
        <v>0</v>
      </c>
      <c r="E4" s="13">
        <f t="shared" si="2"/>
        <v>0</v>
      </c>
      <c r="F4" s="13">
        <f t="shared" si="3"/>
        <v>0</v>
      </c>
      <c r="G4" s="13">
        <f t="shared" si="4"/>
        <v>0</v>
      </c>
      <c r="H4" s="13">
        <f t="shared" si="5"/>
        <v>0</v>
      </c>
      <c r="I4" s="13">
        <f t="shared" si="6"/>
        <v>0</v>
      </c>
      <c r="J4" s="13">
        <f t="shared" si="7"/>
        <v>0</v>
      </c>
      <c r="K4" s="13">
        <f t="shared" si="8"/>
        <v>0</v>
      </c>
      <c r="L4" s="13">
        <f t="shared" si="9"/>
        <v>0</v>
      </c>
      <c r="M4" s="13">
        <f t="shared" si="10"/>
        <v>0</v>
      </c>
      <c r="N4" s="13">
        <f t="shared" si="11"/>
        <v>0</v>
      </c>
      <c r="O4" s="13">
        <f t="shared" si="12"/>
        <v>0</v>
      </c>
      <c r="P4" s="13">
        <f t="shared" si="13"/>
        <v>0</v>
      </c>
      <c r="Q4" s="13">
        <f t="shared" si="14"/>
        <v>0</v>
      </c>
      <c r="R4" s="13">
        <f t="shared" si="15"/>
        <v>0</v>
      </c>
      <c r="S4" s="13">
        <f t="shared" si="16"/>
        <v>0</v>
      </c>
      <c r="T4" s="13">
        <f t="shared" si="17"/>
        <v>0</v>
      </c>
      <c r="U4" s="13">
        <f t="shared" si="18"/>
        <v>0</v>
      </c>
      <c r="V4" s="13">
        <f t="shared" si="19"/>
        <v>0</v>
      </c>
      <c r="W4" s="13">
        <f t="shared" si="20"/>
        <v>0</v>
      </c>
      <c r="X4">
        <v>0</v>
      </c>
      <c r="Y4">
        <v>0</v>
      </c>
    </row>
    <row r="5" spans="1:25">
      <c r="A5" t="s">
        <v>24</v>
      </c>
      <c r="B5" s="13">
        <f>INDEX('sample data'!Q$34:Q$49,MATCH(plate3_linear!A5,'sample data'!B$34:B$49,0))</f>
        <v>0</v>
      </c>
      <c r="C5" s="13">
        <f t="shared" si="0"/>
        <v>0</v>
      </c>
      <c r="D5" s="13">
        <f t="shared" si="1"/>
        <v>0</v>
      </c>
      <c r="E5" s="13">
        <f t="shared" si="2"/>
        <v>0</v>
      </c>
      <c r="F5" s="13">
        <f t="shared" si="3"/>
        <v>0</v>
      </c>
      <c r="G5" s="13">
        <f t="shared" si="4"/>
        <v>0</v>
      </c>
      <c r="H5" s="13">
        <f t="shared" si="5"/>
        <v>0</v>
      </c>
      <c r="I5" s="13">
        <f t="shared" si="6"/>
        <v>0</v>
      </c>
      <c r="J5" s="13">
        <f t="shared" si="7"/>
        <v>0</v>
      </c>
      <c r="K5" s="13">
        <f t="shared" si="8"/>
        <v>0</v>
      </c>
      <c r="L5" s="13">
        <f t="shared" si="9"/>
        <v>0</v>
      </c>
      <c r="M5" s="13">
        <f t="shared" si="10"/>
        <v>0</v>
      </c>
      <c r="N5" s="13">
        <f t="shared" si="11"/>
        <v>0</v>
      </c>
      <c r="O5" s="13">
        <f t="shared" si="12"/>
        <v>0</v>
      </c>
      <c r="P5" s="13">
        <f t="shared" si="13"/>
        <v>0</v>
      </c>
      <c r="Q5" s="13">
        <f t="shared" si="14"/>
        <v>0</v>
      </c>
      <c r="R5" s="13">
        <f t="shared" si="15"/>
        <v>0</v>
      </c>
      <c r="S5" s="13">
        <f t="shared" si="16"/>
        <v>0</v>
      </c>
      <c r="T5" s="13">
        <f t="shared" si="17"/>
        <v>0</v>
      </c>
      <c r="U5" s="13">
        <f t="shared" si="18"/>
        <v>0</v>
      </c>
      <c r="V5" s="13">
        <f t="shared" si="19"/>
        <v>0</v>
      </c>
      <c r="W5" s="13">
        <f t="shared" si="20"/>
        <v>0</v>
      </c>
      <c r="X5">
        <v>0</v>
      </c>
      <c r="Y5">
        <v>0</v>
      </c>
    </row>
    <row r="6" spans="1:25">
      <c r="A6" t="s">
        <v>25</v>
      </c>
      <c r="B6" s="13">
        <f>INDEX('sample data'!Q$34:Q$49,MATCH(plate3_linear!A6,'sample data'!B$34:B$49,0))</f>
        <v>0</v>
      </c>
      <c r="C6" s="13">
        <f t="shared" si="0"/>
        <v>0</v>
      </c>
      <c r="D6" s="13">
        <f t="shared" si="1"/>
        <v>0</v>
      </c>
      <c r="E6" s="13">
        <f t="shared" si="2"/>
        <v>0</v>
      </c>
      <c r="F6" s="13">
        <f t="shared" si="3"/>
        <v>0</v>
      </c>
      <c r="G6" s="13">
        <f t="shared" si="4"/>
        <v>0</v>
      </c>
      <c r="H6" s="13">
        <f t="shared" si="5"/>
        <v>0</v>
      </c>
      <c r="I6" s="13">
        <f t="shared" si="6"/>
        <v>0</v>
      </c>
      <c r="J6" s="13">
        <f t="shared" si="7"/>
        <v>0</v>
      </c>
      <c r="K6" s="13">
        <f t="shared" si="8"/>
        <v>0</v>
      </c>
      <c r="L6" s="13">
        <f t="shared" si="9"/>
        <v>0</v>
      </c>
      <c r="M6" s="13">
        <f t="shared" si="10"/>
        <v>0</v>
      </c>
      <c r="N6" s="13">
        <f t="shared" si="11"/>
        <v>0</v>
      </c>
      <c r="O6" s="13">
        <f t="shared" si="12"/>
        <v>0</v>
      </c>
      <c r="P6" s="13">
        <f t="shared" si="13"/>
        <v>0</v>
      </c>
      <c r="Q6" s="13">
        <f t="shared" si="14"/>
        <v>0</v>
      </c>
      <c r="R6" s="13">
        <f t="shared" si="15"/>
        <v>0</v>
      </c>
      <c r="S6" s="13">
        <f t="shared" si="16"/>
        <v>0</v>
      </c>
      <c r="T6" s="13">
        <f t="shared" si="17"/>
        <v>0</v>
      </c>
      <c r="U6" s="13">
        <f t="shared" si="18"/>
        <v>0</v>
      </c>
      <c r="V6" s="13">
        <f t="shared" si="19"/>
        <v>0</v>
      </c>
      <c r="W6" s="13">
        <f t="shared" si="20"/>
        <v>0</v>
      </c>
      <c r="X6">
        <v>0</v>
      </c>
      <c r="Y6">
        <v>0</v>
      </c>
    </row>
    <row r="7" spans="1:25">
      <c r="A7" t="s">
        <v>26</v>
      </c>
      <c r="B7" s="13">
        <f>INDEX('sample data'!Q$34:Q$49,MATCH(plate3_linear!A7,'sample data'!B$34:B$49,0))</f>
        <v>0</v>
      </c>
      <c r="C7" s="13">
        <f t="shared" si="0"/>
        <v>0</v>
      </c>
      <c r="D7" s="13">
        <f t="shared" si="1"/>
        <v>0</v>
      </c>
      <c r="E7" s="13">
        <f t="shared" si="2"/>
        <v>0</v>
      </c>
      <c r="F7" s="13">
        <f t="shared" si="3"/>
        <v>0</v>
      </c>
      <c r="G7" s="13">
        <f t="shared" si="4"/>
        <v>0</v>
      </c>
      <c r="H7" s="13">
        <f t="shared" si="5"/>
        <v>0</v>
      </c>
      <c r="I7" s="13">
        <f t="shared" si="6"/>
        <v>0</v>
      </c>
      <c r="J7" s="13">
        <f t="shared" si="7"/>
        <v>0</v>
      </c>
      <c r="K7" s="13">
        <f t="shared" si="8"/>
        <v>0</v>
      </c>
      <c r="L7" s="13">
        <f t="shared" si="9"/>
        <v>0</v>
      </c>
      <c r="M7" s="13">
        <f t="shared" si="10"/>
        <v>0</v>
      </c>
      <c r="N7" s="13">
        <f t="shared" si="11"/>
        <v>0</v>
      </c>
      <c r="O7" s="13">
        <f t="shared" si="12"/>
        <v>0</v>
      </c>
      <c r="P7" s="13">
        <f t="shared" si="13"/>
        <v>0</v>
      </c>
      <c r="Q7" s="13">
        <f t="shared" si="14"/>
        <v>0</v>
      </c>
      <c r="R7" s="13">
        <f t="shared" si="15"/>
        <v>0</v>
      </c>
      <c r="S7" s="13">
        <f t="shared" si="16"/>
        <v>0</v>
      </c>
      <c r="T7" s="13">
        <f t="shared" si="17"/>
        <v>0</v>
      </c>
      <c r="U7" s="13">
        <f t="shared" si="18"/>
        <v>0</v>
      </c>
      <c r="V7" s="13">
        <f t="shared" si="19"/>
        <v>0</v>
      </c>
      <c r="W7" s="13">
        <f t="shared" si="20"/>
        <v>0</v>
      </c>
      <c r="X7">
        <v>0</v>
      </c>
      <c r="Y7">
        <v>0</v>
      </c>
    </row>
    <row r="8" spans="1:25">
      <c r="A8" t="s">
        <v>27</v>
      </c>
      <c r="B8" s="13">
        <f>INDEX('sample data'!Q$34:Q$49,MATCH(plate3_linear!A8,'sample data'!B$34:B$49,0))</f>
        <v>0</v>
      </c>
      <c r="C8" s="13">
        <f t="shared" si="0"/>
        <v>0</v>
      </c>
      <c r="D8" s="13">
        <f t="shared" si="1"/>
        <v>0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3">
        <f t="shared" si="5"/>
        <v>0</v>
      </c>
      <c r="I8" s="13">
        <f t="shared" si="6"/>
        <v>0</v>
      </c>
      <c r="J8" s="13">
        <f t="shared" si="7"/>
        <v>0</v>
      </c>
      <c r="K8" s="13">
        <f t="shared" si="8"/>
        <v>0</v>
      </c>
      <c r="L8" s="13">
        <f t="shared" si="9"/>
        <v>0</v>
      </c>
      <c r="M8" s="13">
        <f t="shared" si="10"/>
        <v>0</v>
      </c>
      <c r="N8" s="13">
        <f t="shared" si="11"/>
        <v>0</v>
      </c>
      <c r="O8" s="13">
        <f t="shared" si="12"/>
        <v>0</v>
      </c>
      <c r="P8" s="13">
        <f t="shared" si="13"/>
        <v>0</v>
      </c>
      <c r="Q8" s="13">
        <f t="shared" si="14"/>
        <v>0</v>
      </c>
      <c r="R8" s="13">
        <f t="shared" si="15"/>
        <v>0</v>
      </c>
      <c r="S8" s="13">
        <f t="shared" si="16"/>
        <v>0</v>
      </c>
      <c r="T8" s="13">
        <f t="shared" si="17"/>
        <v>0</v>
      </c>
      <c r="U8" s="13">
        <f t="shared" si="18"/>
        <v>0</v>
      </c>
      <c r="V8" s="13">
        <f t="shared" si="19"/>
        <v>0</v>
      </c>
      <c r="W8" s="13">
        <f t="shared" si="20"/>
        <v>0</v>
      </c>
      <c r="X8">
        <v>0</v>
      </c>
      <c r="Y8">
        <v>0</v>
      </c>
    </row>
    <row r="9" spans="1:25">
      <c r="A9" t="s">
        <v>28</v>
      </c>
      <c r="B9" s="13">
        <f>INDEX('sample data'!Q$34:Q$49,MATCH(plate3_linear!A9,'sample data'!B$34:B$49,0))</f>
        <v>0</v>
      </c>
      <c r="C9" s="13">
        <f t="shared" si="0"/>
        <v>0</v>
      </c>
      <c r="D9" s="13">
        <f t="shared" si="1"/>
        <v>0</v>
      </c>
      <c r="E9" s="13">
        <f t="shared" si="2"/>
        <v>0</v>
      </c>
      <c r="F9" s="13">
        <f t="shared" si="3"/>
        <v>0</v>
      </c>
      <c r="G9" s="13">
        <f t="shared" si="4"/>
        <v>0</v>
      </c>
      <c r="H9" s="13">
        <f t="shared" si="5"/>
        <v>0</v>
      </c>
      <c r="I9" s="13">
        <f t="shared" si="6"/>
        <v>0</v>
      </c>
      <c r="J9" s="13">
        <f t="shared" si="7"/>
        <v>0</v>
      </c>
      <c r="K9" s="13">
        <f t="shared" si="8"/>
        <v>0</v>
      </c>
      <c r="L9" s="13">
        <f t="shared" si="9"/>
        <v>0</v>
      </c>
      <c r="M9" s="13">
        <f t="shared" si="10"/>
        <v>0</v>
      </c>
      <c r="N9" s="13">
        <f t="shared" si="11"/>
        <v>0</v>
      </c>
      <c r="O9" s="13">
        <f t="shared" si="12"/>
        <v>0</v>
      </c>
      <c r="P9" s="13">
        <f t="shared" si="13"/>
        <v>0</v>
      </c>
      <c r="Q9" s="13">
        <f t="shared" si="14"/>
        <v>0</v>
      </c>
      <c r="R9" s="13">
        <f t="shared" si="15"/>
        <v>0</v>
      </c>
      <c r="S9" s="13">
        <f t="shared" si="16"/>
        <v>0</v>
      </c>
      <c r="T9" s="13">
        <f t="shared" si="17"/>
        <v>0</v>
      </c>
      <c r="U9" s="13">
        <f t="shared" si="18"/>
        <v>0</v>
      </c>
      <c r="V9" s="13">
        <f t="shared" si="19"/>
        <v>0</v>
      </c>
      <c r="W9" s="13">
        <f t="shared" si="20"/>
        <v>0</v>
      </c>
      <c r="X9">
        <v>0</v>
      </c>
      <c r="Y9">
        <v>0</v>
      </c>
    </row>
    <row r="10" spans="1:25">
      <c r="A10" t="s">
        <v>29</v>
      </c>
      <c r="B10" s="13">
        <f>INDEX('sample data'!Q$34:Q$49,MATCH(plate3_linear!A10,'sample data'!B$34:B$49,0))</f>
        <v>0</v>
      </c>
      <c r="C10" s="13">
        <f t="shared" si="0"/>
        <v>0</v>
      </c>
      <c r="D10" s="13">
        <f t="shared" si="1"/>
        <v>0</v>
      </c>
      <c r="E10" s="13">
        <f t="shared" si="2"/>
        <v>0</v>
      </c>
      <c r="F10" s="13">
        <f t="shared" si="3"/>
        <v>0</v>
      </c>
      <c r="G10" s="13">
        <f t="shared" si="4"/>
        <v>0</v>
      </c>
      <c r="H10" s="13">
        <f t="shared" si="5"/>
        <v>0</v>
      </c>
      <c r="I10" s="13">
        <f t="shared" si="6"/>
        <v>0</v>
      </c>
      <c r="J10" s="13">
        <f t="shared" si="7"/>
        <v>0</v>
      </c>
      <c r="K10" s="13">
        <f t="shared" si="8"/>
        <v>0</v>
      </c>
      <c r="L10" s="13">
        <f t="shared" si="9"/>
        <v>0</v>
      </c>
      <c r="M10" s="13">
        <f t="shared" si="10"/>
        <v>0</v>
      </c>
      <c r="N10" s="13">
        <f t="shared" si="11"/>
        <v>0</v>
      </c>
      <c r="O10" s="13">
        <f t="shared" si="12"/>
        <v>0</v>
      </c>
      <c r="P10" s="13">
        <f t="shared" si="13"/>
        <v>0</v>
      </c>
      <c r="Q10" s="13">
        <f t="shared" si="14"/>
        <v>0</v>
      </c>
      <c r="R10" s="13">
        <f t="shared" si="15"/>
        <v>0</v>
      </c>
      <c r="S10" s="13">
        <f t="shared" si="16"/>
        <v>0</v>
      </c>
      <c r="T10" s="13">
        <f t="shared" si="17"/>
        <v>0</v>
      </c>
      <c r="U10" s="13">
        <f t="shared" si="18"/>
        <v>0</v>
      </c>
      <c r="V10" s="13">
        <f t="shared" si="19"/>
        <v>0</v>
      </c>
      <c r="W10" s="13">
        <f t="shared" si="20"/>
        <v>0</v>
      </c>
      <c r="X10">
        <v>0</v>
      </c>
      <c r="Y10">
        <v>0</v>
      </c>
    </row>
    <row r="11" spans="1:25">
      <c r="A11" t="s">
        <v>30</v>
      </c>
      <c r="B11" s="13">
        <f>INDEX('sample data'!Q$34:Q$49,MATCH(plate3_linear!A11,'sample data'!B$34:B$49,0))</f>
        <v>0</v>
      </c>
      <c r="C11" s="13">
        <f t="shared" si="0"/>
        <v>0</v>
      </c>
      <c r="D11" s="13">
        <f t="shared" si="1"/>
        <v>0</v>
      </c>
      <c r="E11" s="13">
        <f t="shared" si="2"/>
        <v>0</v>
      </c>
      <c r="F11" s="13">
        <f t="shared" si="3"/>
        <v>0</v>
      </c>
      <c r="G11" s="13">
        <f t="shared" si="4"/>
        <v>0</v>
      </c>
      <c r="H11" s="13">
        <f t="shared" si="5"/>
        <v>0</v>
      </c>
      <c r="I11" s="13">
        <f t="shared" si="6"/>
        <v>0</v>
      </c>
      <c r="J11" s="13">
        <f t="shared" si="7"/>
        <v>0</v>
      </c>
      <c r="K11" s="13">
        <f t="shared" si="8"/>
        <v>0</v>
      </c>
      <c r="L11" s="13">
        <f t="shared" si="9"/>
        <v>0</v>
      </c>
      <c r="M11" s="13">
        <f t="shared" si="10"/>
        <v>0</v>
      </c>
      <c r="N11" s="13">
        <f t="shared" si="11"/>
        <v>0</v>
      </c>
      <c r="O11" s="13">
        <f t="shared" si="12"/>
        <v>0</v>
      </c>
      <c r="P11" s="13">
        <f t="shared" si="13"/>
        <v>0</v>
      </c>
      <c r="Q11" s="13">
        <f t="shared" si="14"/>
        <v>0</v>
      </c>
      <c r="R11" s="13">
        <f t="shared" si="15"/>
        <v>0</v>
      </c>
      <c r="S11" s="13">
        <f t="shared" si="16"/>
        <v>0</v>
      </c>
      <c r="T11" s="13">
        <f t="shared" si="17"/>
        <v>0</v>
      </c>
      <c r="U11" s="13">
        <f t="shared" si="18"/>
        <v>0</v>
      </c>
      <c r="V11" s="13">
        <f t="shared" si="19"/>
        <v>0</v>
      </c>
      <c r="W11" s="13">
        <f t="shared" si="20"/>
        <v>0</v>
      </c>
      <c r="X11">
        <v>0</v>
      </c>
      <c r="Y11">
        <v>0</v>
      </c>
    </row>
    <row r="12" spans="1:25">
      <c r="A12" t="s">
        <v>31</v>
      </c>
      <c r="B12" s="13">
        <f>INDEX('sample data'!Q$34:Q$49,MATCH(plate3_linear!A12,'sample data'!B$34:B$49,0))</f>
        <v>0</v>
      </c>
      <c r="C12" s="13">
        <f t="shared" si="0"/>
        <v>0</v>
      </c>
      <c r="D12" s="13">
        <f t="shared" si="1"/>
        <v>0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3">
        <f t="shared" si="5"/>
        <v>0</v>
      </c>
      <c r="I12" s="13">
        <f t="shared" si="6"/>
        <v>0</v>
      </c>
      <c r="J12" s="13">
        <f t="shared" si="7"/>
        <v>0</v>
      </c>
      <c r="K12" s="13">
        <f t="shared" si="8"/>
        <v>0</v>
      </c>
      <c r="L12" s="13">
        <f t="shared" si="9"/>
        <v>0</v>
      </c>
      <c r="M12" s="13">
        <f t="shared" si="10"/>
        <v>0</v>
      </c>
      <c r="N12" s="13">
        <f t="shared" si="11"/>
        <v>0</v>
      </c>
      <c r="O12" s="13">
        <f t="shared" si="12"/>
        <v>0</v>
      </c>
      <c r="P12" s="13">
        <f t="shared" si="13"/>
        <v>0</v>
      </c>
      <c r="Q12" s="13">
        <f t="shared" si="14"/>
        <v>0</v>
      </c>
      <c r="R12" s="13">
        <f t="shared" si="15"/>
        <v>0</v>
      </c>
      <c r="S12" s="13">
        <f t="shared" si="16"/>
        <v>0</v>
      </c>
      <c r="T12" s="13">
        <f t="shared" si="17"/>
        <v>0</v>
      </c>
      <c r="U12" s="13">
        <f t="shared" si="18"/>
        <v>0</v>
      </c>
      <c r="V12" s="13">
        <f t="shared" si="19"/>
        <v>0</v>
      </c>
      <c r="W12" s="13">
        <f t="shared" si="20"/>
        <v>0</v>
      </c>
      <c r="X12">
        <v>0</v>
      </c>
      <c r="Y12">
        <v>0</v>
      </c>
    </row>
    <row r="13" spans="1:25">
      <c r="A13" t="s">
        <v>32</v>
      </c>
      <c r="B13" s="13">
        <f>INDEX('sample data'!Q$34:Q$49,MATCH(plate3_linear!A13,'sample data'!B$34:B$49,0))</f>
        <v>0</v>
      </c>
      <c r="C13" s="13">
        <f t="shared" si="0"/>
        <v>0</v>
      </c>
      <c r="D13" s="13">
        <f t="shared" si="1"/>
        <v>0</v>
      </c>
      <c r="E13" s="13">
        <f t="shared" si="2"/>
        <v>0</v>
      </c>
      <c r="F13" s="13">
        <f t="shared" si="3"/>
        <v>0</v>
      </c>
      <c r="G13" s="13">
        <f t="shared" si="4"/>
        <v>0</v>
      </c>
      <c r="H13" s="13">
        <f t="shared" si="5"/>
        <v>0</v>
      </c>
      <c r="I13" s="13">
        <f t="shared" si="6"/>
        <v>0</v>
      </c>
      <c r="J13" s="13">
        <f t="shared" si="7"/>
        <v>0</v>
      </c>
      <c r="K13" s="13">
        <f t="shared" si="8"/>
        <v>0</v>
      </c>
      <c r="L13" s="13">
        <f t="shared" si="9"/>
        <v>0</v>
      </c>
      <c r="M13" s="13">
        <f t="shared" si="10"/>
        <v>0</v>
      </c>
      <c r="N13" s="13">
        <f t="shared" si="11"/>
        <v>0</v>
      </c>
      <c r="O13" s="13">
        <f t="shared" si="12"/>
        <v>0</v>
      </c>
      <c r="P13" s="13">
        <f t="shared" si="13"/>
        <v>0</v>
      </c>
      <c r="Q13" s="13">
        <f t="shared" si="14"/>
        <v>0</v>
      </c>
      <c r="R13" s="13">
        <f t="shared" si="15"/>
        <v>0</v>
      </c>
      <c r="S13" s="13">
        <f t="shared" si="16"/>
        <v>0</v>
      </c>
      <c r="T13" s="13">
        <f t="shared" si="17"/>
        <v>0</v>
      </c>
      <c r="U13" s="13">
        <f t="shared" si="18"/>
        <v>0</v>
      </c>
      <c r="V13" s="13">
        <f t="shared" si="19"/>
        <v>0</v>
      </c>
      <c r="W13" s="13">
        <f t="shared" si="20"/>
        <v>0</v>
      </c>
      <c r="X13">
        <v>0</v>
      </c>
      <c r="Y13">
        <v>0</v>
      </c>
    </row>
    <row r="14" spans="1:25">
      <c r="A14" t="s">
        <v>10</v>
      </c>
      <c r="B14" s="13">
        <f>INDEX('sample data'!Q$34:Q$49,MATCH(plate3_linear!A14,'sample data'!B$34:B$49,0))</f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3">
        <f t="shared" si="5"/>
        <v>0</v>
      </c>
      <c r="I14" s="13">
        <f t="shared" si="6"/>
        <v>0</v>
      </c>
      <c r="J14" s="13">
        <f t="shared" si="7"/>
        <v>0</v>
      </c>
      <c r="K14" s="13">
        <f t="shared" si="8"/>
        <v>0</v>
      </c>
      <c r="L14" s="13">
        <f t="shared" si="9"/>
        <v>0</v>
      </c>
      <c r="M14" s="13">
        <f t="shared" si="10"/>
        <v>0</v>
      </c>
      <c r="N14" s="13">
        <f t="shared" si="11"/>
        <v>0</v>
      </c>
      <c r="O14" s="13">
        <f t="shared" si="12"/>
        <v>0</v>
      </c>
      <c r="P14" s="13">
        <f t="shared" si="13"/>
        <v>0</v>
      </c>
      <c r="Q14" s="13">
        <f t="shared" si="14"/>
        <v>0</v>
      </c>
      <c r="R14" s="13">
        <f t="shared" si="15"/>
        <v>0</v>
      </c>
      <c r="S14" s="13">
        <f t="shared" si="16"/>
        <v>0</v>
      </c>
      <c r="T14" s="13">
        <f t="shared" si="17"/>
        <v>0</v>
      </c>
      <c r="U14" s="13">
        <f t="shared" si="18"/>
        <v>0</v>
      </c>
      <c r="V14" s="13">
        <f t="shared" si="19"/>
        <v>0</v>
      </c>
      <c r="W14" s="13">
        <f t="shared" si="20"/>
        <v>0</v>
      </c>
      <c r="X14">
        <v>0</v>
      </c>
      <c r="Y14">
        <v>0</v>
      </c>
    </row>
    <row r="15" spans="1:25">
      <c r="A15" t="s">
        <v>33</v>
      </c>
      <c r="B15" s="13">
        <f>INDEX('sample data'!Q$34:Q$49,MATCH(plate3_linear!A15,'sample data'!B$34:B$49,0))</f>
        <v>0</v>
      </c>
      <c r="C15" s="13">
        <f t="shared" si="0"/>
        <v>0</v>
      </c>
      <c r="D15" s="13">
        <f t="shared" si="1"/>
        <v>0</v>
      </c>
      <c r="E15" s="13">
        <f t="shared" si="2"/>
        <v>0</v>
      </c>
      <c r="F15" s="13">
        <f t="shared" si="3"/>
        <v>0</v>
      </c>
      <c r="G15" s="13">
        <f t="shared" si="4"/>
        <v>0</v>
      </c>
      <c r="H15" s="13">
        <f t="shared" si="5"/>
        <v>0</v>
      </c>
      <c r="I15" s="13">
        <f t="shared" si="6"/>
        <v>0</v>
      </c>
      <c r="J15" s="13">
        <f t="shared" si="7"/>
        <v>0</v>
      </c>
      <c r="K15" s="13">
        <f t="shared" si="8"/>
        <v>0</v>
      </c>
      <c r="L15" s="13">
        <f t="shared" si="9"/>
        <v>0</v>
      </c>
      <c r="M15" s="13">
        <f t="shared" si="10"/>
        <v>0</v>
      </c>
      <c r="N15" s="13">
        <f t="shared" si="11"/>
        <v>0</v>
      </c>
      <c r="O15" s="13">
        <f t="shared" si="12"/>
        <v>0</v>
      </c>
      <c r="P15" s="13">
        <f t="shared" si="13"/>
        <v>0</v>
      </c>
      <c r="Q15" s="13">
        <f t="shared" si="14"/>
        <v>0</v>
      </c>
      <c r="R15" s="13">
        <f t="shared" si="15"/>
        <v>0</v>
      </c>
      <c r="S15" s="13">
        <f t="shared" si="16"/>
        <v>0</v>
      </c>
      <c r="T15" s="13">
        <f t="shared" si="17"/>
        <v>0</v>
      </c>
      <c r="U15" s="13">
        <f t="shared" si="18"/>
        <v>0</v>
      </c>
      <c r="V15" s="13">
        <f t="shared" si="19"/>
        <v>0</v>
      </c>
      <c r="W15" s="13">
        <f t="shared" si="20"/>
        <v>0</v>
      </c>
      <c r="X15">
        <v>0</v>
      </c>
      <c r="Y15">
        <v>0</v>
      </c>
    </row>
    <row r="16" spans="1:25">
      <c r="A16" t="s">
        <v>34</v>
      </c>
      <c r="B16" s="13">
        <f>INDEX('sample data'!Q$34:Q$49,MATCH(plate3_linear!A16,'sample data'!B$34:B$49,0))</f>
        <v>0</v>
      </c>
      <c r="C16" s="13">
        <f t="shared" si="0"/>
        <v>0</v>
      </c>
      <c r="D16" s="13">
        <f t="shared" si="1"/>
        <v>0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3">
        <f t="shared" si="5"/>
        <v>0</v>
      </c>
      <c r="I16" s="13">
        <f t="shared" si="6"/>
        <v>0</v>
      </c>
      <c r="J16" s="13">
        <f t="shared" si="7"/>
        <v>0</v>
      </c>
      <c r="K16" s="13">
        <f t="shared" si="8"/>
        <v>0</v>
      </c>
      <c r="L16" s="13">
        <f t="shared" si="9"/>
        <v>0</v>
      </c>
      <c r="M16" s="13">
        <f t="shared" si="10"/>
        <v>0</v>
      </c>
      <c r="N16" s="13">
        <f t="shared" si="11"/>
        <v>0</v>
      </c>
      <c r="O16" s="13">
        <f t="shared" si="12"/>
        <v>0</v>
      </c>
      <c r="P16" s="13">
        <f t="shared" si="13"/>
        <v>0</v>
      </c>
      <c r="Q16" s="13">
        <f t="shared" si="14"/>
        <v>0</v>
      </c>
      <c r="R16" s="13">
        <f t="shared" si="15"/>
        <v>0</v>
      </c>
      <c r="S16" s="13">
        <f t="shared" si="16"/>
        <v>0</v>
      </c>
      <c r="T16" s="13">
        <f t="shared" si="17"/>
        <v>0</v>
      </c>
      <c r="U16" s="13">
        <f t="shared" si="18"/>
        <v>0</v>
      </c>
      <c r="V16" s="13">
        <f t="shared" si="19"/>
        <v>0</v>
      </c>
      <c r="W16" s="13">
        <f t="shared" si="20"/>
        <v>0</v>
      </c>
      <c r="X16">
        <v>0</v>
      </c>
      <c r="Y16">
        <v>0</v>
      </c>
    </row>
    <row r="17" spans="1:25">
      <c r="A17" t="s">
        <v>35</v>
      </c>
      <c r="B17" s="13">
        <f>INDEX('sample data'!Q$34:Q$49,MATCH(plate3_linear!A17,'sample data'!B$34:B$49,0))</f>
        <v>0</v>
      </c>
      <c r="C17" s="13">
        <f t="shared" si="0"/>
        <v>0</v>
      </c>
      <c r="D17" s="13">
        <f t="shared" si="1"/>
        <v>0</v>
      </c>
      <c r="E17" s="13">
        <f t="shared" si="2"/>
        <v>0</v>
      </c>
      <c r="F17" s="13">
        <f t="shared" si="3"/>
        <v>0</v>
      </c>
      <c r="G17" s="13">
        <f t="shared" si="4"/>
        <v>0</v>
      </c>
      <c r="H17" s="13">
        <f t="shared" si="5"/>
        <v>0</v>
      </c>
      <c r="I17" s="13">
        <f t="shared" si="6"/>
        <v>0</v>
      </c>
      <c r="J17" s="13">
        <f t="shared" si="7"/>
        <v>0</v>
      </c>
      <c r="K17" s="13">
        <f t="shared" si="8"/>
        <v>0</v>
      </c>
      <c r="L17" s="13">
        <f t="shared" si="9"/>
        <v>0</v>
      </c>
      <c r="M17" s="13">
        <f t="shared" si="10"/>
        <v>0</v>
      </c>
      <c r="N17" s="13">
        <f t="shared" si="11"/>
        <v>0</v>
      </c>
      <c r="O17" s="13">
        <f t="shared" si="12"/>
        <v>0</v>
      </c>
      <c r="P17" s="13">
        <f t="shared" si="13"/>
        <v>0</v>
      </c>
      <c r="Q17" s="13">
        <f t="shared" si="14"/>
        <v>0</v>
      </c>
      <c r="R17" s="13">
        <f t="shared" si="15"/>
        <v>0</v>
      </c>
      <c r="S17" s="13">
        <f t="shared" si="16"/>
        <v>0</v>
      </c>
      <c r="T17" s="13">
        <f t="shared" si="17"/>
        <v>0</v>
      </c>
      <c r="U17" s="13">
        <f t="shared" si="18"/>
        <v>0</v>
      </c>
      <c r="V17" s="13">
        <f t="shared" si="19"/>
        <v>0</v>
      </c>
      <c r="W17" s="13">
        <f t="shared" si="20"/>
        <v>0</v>
      </c>
      <c r="X17">
        <v>0</v>
      </c>
      <c r="Y17">
        <v>0</v>
      </c>
    </row>
    <row r="18" spans="1:25">
      <c r="L18" s="4"/>
    </row>
  </sheetData>
  <dataValidations count="1">
    <dataValidation showInputMessage="1" showErrorMessage="1" sqref="G18 I18" xr:uid="{0765EE93-6231-40B5-8342-1D5883867030}"/>
  </dataValidations>
  <pageMargins left="0.7" right="0.7" top="0.78740157499999996" bottom="0.78740157499999996" header="0.3" footer="0.3"/>
  <pageSetup paperSize="9" scale="6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33054-658D-4DB5-9C72-5F1885AA76F6}">
  <sheetPr>
    <tabColor theme="5" tint="-0.249977111117893"/>
    <pageSetUpPr fitToPage="1"/>
  </sheetPr>
  <dimension ref="A1:Y18"/>
  <sheetViews>
    <sheetView workbookViewId="0">
      <selection activeCell="B2" sqref="B2:B17"/>
    </sheetView>
  </sheetViews>
  <sheetFormatPr baseColWidth="10" defaultColWidth="10.69921875" defaultRowHeight="13.8"/>
  <cols>
    <col min="1" max="1" width="2.3984375" bestFit="1" customWidth="1"/>
    <col min="2" max="9" width="8.69921875" bestFit="1" customWidth="1"/>
    <col min="10" max="23" width="8.19921875" bestFit="1" customWidth="1"/>
    <col min="24" max="24" width="5.5" customWidth="1"/>
    <col min="25" max="25" width="2.8984375" bestFit="1" customWidth="1"/>
  </cols>
  <sheetData>
    <row r="1" spans="1:25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21</v>
      </c>
      <c r="B2" s="13">
        <f>INDEX('sample data'!Q$50:Q$65,MATCH(plate4_serial!A2,'sample data'!B$50:B$65,0))</f>
        <v>0</v>
      </c>
      <c r="C2" s="13">
        <f>B2</f>
        <v>0</v>
      </c>
      <c r="D2" s="13">
        <f>B2/2</f>
        <v>0</v>
      </c>
      <c r="E2" s="13">
        <f>D2</f>
        <v>0</v>
      </c>
      <c r="F2" s="13">
        <f t="shared" ref="F2:F17" si="0">D2/2</f>
        <v>0</v>
      </c>
      <c r="G2" s="13">
        <f t="shared" ref="G2:W17" si="1">F2</f>
        <v>0</v>
      </c>
      <c r="H2" s="13">
        <f t="shared" ref="H2:H17" si="2">F2/2</f>
        <v>0</v>
      </c>
      <c r="I2" s="13">
        <f t="shared" ref="I2:W17" si="3">H2</f>
        <v>0</v>
      </c>
      <c r="J2" s="13">
        <f t="shared" ref="J2:J17" si="4">H2/2</f>
        <v>0</v>
      </c>
      <c r="K2" s="13">
        <f t="shared" ref="K2:W17" si="5">J2</f>
        <v>0</v>
      </c>
      <c r="L2" s="13">
        <f t="shared" ref="L2:L17" si="6">J2/2</f>
        <v>0</v>
      </c>
      <c r="M2" s="13">
        <f t="shared" ref="M2:W17" si="7">L2</f>
        <v>0</v>
      </c>
      <c r="N2" s="13">
        <f t="shared" ref="N2:N17" si="8">L2/2</f>
        <v>0</v>
      </c>
      <c r="O2" s="13">
        <f t="shared" ref="O2:W17" si="9">N2</f>
        <v>0</v>
      </c>
      <c r="P2" s="13">
        <f t="shared" ref="P2:P17" si="10">N2/2</f>
        <v>0</v>
      </c>
      <c r="Q2" s="13">
        <f t="shared" ref="Q2:W17" si="11">P2</f>
        <v>0</v>
      </c>
      <c r="R2" s="13">
        <f t="shared" ref="R2:R17" si="12">P2/2</f>
        <v>0</v>
      </c>
      <c r="S2" s="13">
        <f t="shared" ref="S2:W17" si="13">R2</f>
        <v>0</v>
      </c>
      <c r="T2" s="13">
        <f t="shared" ref="T2:T17" si="14">R2/2</f>
        <v>0</v>
      </c>
      <c r="U2" s="13">
        <f t="shared" ref="U2:W17" si="15">T2</f>
        <v>0</v>
      </c>
      <c r="V2" s="13">
        <f t="shared" ref="V2:V17" si="16">T2/2</f>
        <v>0</v>
      </c>
      <c r="W2" s="13">
        <f t="shared" ref="W2:W17" si="17">V2</f>
        <v>0</v>
      </c>
      <c r="X2">
        <v>0</v>
      </c>
      <c r="Y2">
        <v>0</v>
      </c>
    </row>
    <row r="3" spans="1:25">
      <c r="A3" t="s">
        <v>22</v>
      </c>
      <c r="B3" s="13">
        <f>INDEX('sample data'!Q$50:Q$65,MATCH(plate4_serial!A3,'sample data'!B$50:B$65,0))</f>
        <v>0</v>
      </c>
      <c r="C3" s="13">
        <f t="shared" ref="C3:C17" si="18">B3</f>
        <v>0</v>
      </c>
      <c r="D3" s="13">
        <f t="shared" ref="D3:D17" si="19">B3/2</f>
        <v>0</v>
      </c>
      <c r="E3" s="13">
        <f t="shared" ref="E3:E17" si="20">D3</f>
        <v>0</v>
      </c>
      <c r="F3" s="13">
        <f t="shared" si="0"/>
        <v>0</v>
      </c>
      <c r="G3" s="13">
        <f t="shared" si="1"/>
        <v>0</v>
      </c>
      <c r="H3" s="13">
        <f t="shared" si="2"/>
        <v>0</v>
      </c>
      <c r="I3" s="13">
        <f t="shared" si="3"/>
        <v>0</v>
      </c>
      <c r="J3" s="13">
        <f t="shared" si="4"/>
        <v>0</v>
      </c>
      <c r="K3" s="13">
        <f t="shared" si="5"/>
        <v>0</v>
      </c>
      <c r="L3" s="13">
        <f t="shared" si="6"/>
        <v>0</v>
      </c>
      <c r="M3" s="13">
        <f t="shared" si="7"/>
        <v>0</v>
      </c>
      <c r="N3" s="13">
        <f t="shared" si="8"/>
        <v>0</v>
      </c>
      <c r="O3" s="13">
        <f t="shared" si="9"/>
        <v>0</v>
      </c>
      <c r="P3" s="13">
        <f t="shared" si="10"/>
        <v>0</v>
      </c>
      <c r="Q3" s="13">
        <f t="shared" si="11"/>
        <v>0</v>
      </c>
      <c r="R3" s="13">
        <f t="shared" si="12"/>
        <v>0</v>
      </c>
      <c r="S3" s="13">
        <f t="shared" si="13"/>
        <v>0</v>
      </c>
      <c r="T3" s="13">
        <f t="shared" si="14"/>
        <v>0</v>
      </c>
      <c r="U3" s="13">
        <f t="shared" si="15"/>
        <v>0</v>
      </c>
      <c r="V3" s="13">
        <f t="shared" si="16"/>
        <v>0</v>
      </c>
      <c r="W3" s="13">
        <f t="shared" si="17"/>
        <v>0</v>
      </c>
      <c r="X3">
        <v>0</v>
      </c>
      <c r="Y3">
        <v>0</v>
      </c>
    </row>
    <row r="4" spans="1:25">
      <c r="A4" t="s">
        <v>23</v>
      </c>
      <c r="B4" s="13">
        <f>INDEX('sample data'!Q$50:Q$65,MATCH(plate4_serial!A4,'sample data'!B$50:B$65,0))</f>
        <v>0</v>
      </c>
      <c r="C4" s="13">
        <f t="shared" si="18"/>
        <v>0</v>
      </c>
      <c r="D4" s="13">
        <f t="shared" si="19"/>
        <v>0</v>
      </c>
      <c r="E4" s="13">
        <f t="shared" si="20"/>
        <v>0</v>
      </c>
      <c r="F4" s="13">
        <f t="shared" si="0"/>
        <v>0</v>
      </c>
      <c r="G4" s="13">
        <f t="shared" si="1"/>
        <v>0</v>
      </c>
      <c r="H4" s="13">
        <f t="shared" si="2"/>
        <v>0</v>
      </c>
      <c r="I4" s="13">
        <f t="shared" si="3"/>
        <v>0</v>
      </c>
      <c r="J4" s="13">
        <f t="shared" si="4"/>
        <v>0</v>
      </c>
      <c r="K4" s="13">
        <f t="shared" si="5"/>
        <v>0</v>
      </c>
      <c r="L4" s="13">
        <f t="shared" si="6"/>
        <v>0</v>
      </c>
      <c r="M4" s="13">
        <f t="shared" si="7"/>
        <v>0</v>
      </c>
      <c r="N4" s="13">
        <f t="shared" si="8"/>
        <v>0</v>
      </c>
      <c r="O4" s="13">
        <f t="shared" si="9"/>
        <v>0</v>
      </c>
      <c r="P4" s="13">
        <f t="shared" si="10"/>
        <v>0</v>
      </c>
      <c r="Q4" s="13">
        <f t="shared" si="11"/>
        <v>0</v>
      </c>
      <c r="R4" s="13">
        <f t="shared" si="12"/>
        <v>0</v>
      </c>
      <c r="S4" s="13">
        <f t="shared" si="13"/>
        <v>0</v>
      </c>
      <c r="T4" s="13">
        <f t="shared" si="14"/>
        <v>0</v>
      </c>
      <c r="U4" s="13">
        <f t="shared" si="15"/>
        <v>0</v>
      </c>
      <c r="V4" s="13">
        <f t="shared" si="16"/>
        <v>0</v>
      </c>
      <c r="W4" s="13">
        <f t="shared" si="17"/>
        <v>0</v>
      </c>
      <c r="X4">
        <v>0</v>
      </c>
      <c r="Y4">
        <v>0</v>
      </c>
    </row>
    <row r="5" spans="1:25">
      <c r="A5" t="s">
        <v>24</v>
      </c>
      <c r="B5" s="13">
        <f>INDEX('sample data'!Q$50:Q$65,MATCH(plate4_serial!A5,'sample data'!B$50:B$65,0))</f>
        <v>0</v>
      </c>
      <c r="C5" s="13">
        <f t="shared" si="18"/>
        <v>0</v>
      </c>
      <c r="D5" s="13">
        <f t="shared" si="19"/>
        <v>0</v>
      </c>
      <c r="E5" s="13">
        <f t="shared" si="20"/>
        <v>0</v>
      </c>
      <c r="F5" s="13">
        <f t="shared" si="0"/>
        <v>0</v>
      </c>
      <c r="G5" s="13">
        <f t="shared" si="1"/>
        <v>0</v>
      </c>
      <c r="H5" s="13">
        <f t="shared" si="2"/>
        <v>0</v>
      </c>
      <c r="I5" s="13">
        <f t="shared" si="3"/>
        <v>0</v>
      </c>
      <c r="J5" s="13">
        <f t="shared" si="4"/>
        <v>0</v>
      </c>
      <c r="K5" s="13">
        <f t="shared" si="5"/>
        <v>0</v>
      </c>
      <c r="L5" s="13">
        <f t="shared" si="6"/>
        <v>0</v>
      </c>
      <c r="M5" s="13">
        <f t="shared" si="7"/>
        <v>0</v>
      </c>
      <c r="N5" s="13">
        <f t="shared" si="8"/>
        <v>0</v>
      </c>
      <c r="O5" s="13">
        <f t="shared" si="9"/>
        <v>0</v>
      </c>
      <c r="P5" s="13">
        <f t="shared" si="10"/>
        <v>0</v>
      </c>
      <c r="Q5" s="13">
        <f t="shared" si="11"/>
        <v>0</v>
      </c>
      <c r="R5" s="13">
        <f t="shared" si="12"/>
        <v>0</v>
      </c>
      <c r="S5" s="13">
        <f t="shared" si="13"/>
        <v>0</v>
      </c>
      <c r="T5" s="13">
        <f t="shared" si="14"/>
        <v>0</v>
      </c>
      <c r="U5" s="13">
        <f t="shared" si="15"/>
        <v>0</v>
      </c>
      <c r="V5" s="13">
        <f t="shared" si="16"/>
        <v>0</v>
      </c>
      <c r="W5" s="13">
        <f t="shared" si="17"/>
        <v>0</v>
      </c>
      <c r="X5">
        <v>0</v>
      </c>
      <c r="Y5">
        <v>0</v>
      </c>
    </row>
    <row r="6" spans="1:25">
      <c r="A6" t="s">
        <v>25</v>
      </c>
      <c r="B6" s="13">
        <f>INDEX('sample data'!Q$50:Q$65,MATCH(plate4_serial!A6,'sample data'!B$50:B$65,0))</f>
        <v>0</v>
      </c>
      <c r="C6" s="13">
        <f t="shared" si="18"/>
        <v>0</v>
      </c>
      <c r="D6" s="13">
        <f t="shared" si="19"/>
        <v>0</v>
      </c>
      <c r="E6" s="13">
        <f t="shared" si="20"/>
        <v>0</v>
      </c>
      <c r="F6" s="13">
        <f t="shared" si="0"/>
        <v>0</v>
      </c>
      <c r="G6" s="13">
        <f t="shared" si="1"/>
        <v>0</v>
      </c>
      <c r="H6" s="13">
        <f t="shared" si="2"/>
        <v>0</v>
      </c>
      <c r="I6" s="13">
        <f t="shared" si="3"/>
        <v>0</v>
      </c>
      <c r="J6" s="13">
        <f t="shared" si="4"/>
        <v>0</v>
      </c>
      <c r="K6" s="13">
        <f t="shared" si="5"/>
        <v>0</v>
      </c>
      <c r="L6" s="13">
        <f t="shared" si="6"/>
        <v>0</v>
      </c>
      <c r="M6" s="13">
        <f t="shared" si="7"/>
        <v>0</v>
      </c>
      <c r="N6" s="13">
        <f t="shared" si="8"/>
        <v>0</v>
      </c>
      <c r="O6" s="13">
        <f t="shared" si="9"/>
        <v>0</v>
      </c>
      <c r="P6" s="13">
        <f t="shared" si="10"/>
        <v>0</v>
      </c>
      <c r="Q6" s="13">
        <f t="shared" si="11"/>
        <v>0</v>
      </c>
      <c r="R6" s="13">
        <f t="shared" si="12"/>
        <v>0</v>
      </c>
      <c r="S6" s="13">
        <f t="shared" si="13"/>
        <v>0</v>
      </c>
      <c r="T6" s="13">
        <f t="shared" si="14"/>
        <v>0</v>
      </c>
      <c r="U6" s="13">
        <f t="shared" si="15"/>
        <v>0</v>
      </c>
      <c r="V6" s="13">
        <f t="shared" si="16"/>
        <v>0</v>
      </c>
      <c r="W6" s="13">
        <f t="shared" si="17"/>
        <v>0</v>
      </c>
      <c r="X6">
        <v>0</v>
      </c>
      <c r="Y6">
        <v>0</v>
      </c>
    </row>
    <row r="7" spans="1:25">
      <c r="A7" t="s">
        <v>26</v>
      </c>
      <c r="B7" s="13">
        <f>INDEX('sample data'!Q$50:Q$65,MATCH(plate4_serial!A7,'sample data'!B$50:B$65,0))</f>
        <v>0</v>
      </c>
      <c r="C7" s="13">
        <f t="shared" si="18"/>
        <v>0</v>
      </c>
      <c r="D7" s="13">
        <f t="shared" si="19"/>
        <v>0</v>
      </c>
      <c r="E7" s="13">
        <f t="shared" si="20"/>
        <v>0</v>
      </c>
      <c r="F7" s="13">
        <f t="shared" si="0"/>
        <v>0</v>
      </c>
      <c r="G7" s="13">
        <f t="shared" si="1"/>
        <v>0</v>
      </c>
      <c r="H7" s="13">
        <f t="shared" si="2"/>
        <v>0</v>
      </c>
      <c r="I7" s="13">
        <f t="shared" si="3"/>
        <v>0</v>
      </c>
      <c r="J7" s="13">
        <f t="shared" si="4"/>
        <v>0</v>
      </c>
      <c r="K7" s="13">
        <f t="shared" si="5"/>
        <v>0</v>
      </c>
      <c r="L7" s="13">
        <f t="shared" si="6"/>
        <v>0</v>
      </c>
      <c r="M7" s="13">
        <f t="shared" si="7"/>
        <v>0</v>
      </c>
      <c r="N7" s="13">
        <f t="shared" si="8"/>
        <v>0</v>
      </c>
      <c r="O7" s="13">
        <f t="shared" si="9"/>
        <v>0</v>
      </c>
      <c r="P7" s="13">
        <f t="shared" si="10"/>
        <v>0</v>
      </c>
      <c r="Q7" s="13">
        <f t="shared" si="11"/>
        <v>0</v>
      </c>
      <c r="R7" s="13">
        <f t="shared" si="12"/>
        <v>0</v>
      </c>
      <c r="S7" s="13">
        <f t="shared" si="13"/>
        <v>0</v>
      </c>
      <c r="T7" s="13">
        <f t="shared" si="14"/>
        <v>0</v>
      </c>
      <c r="U7" s="13">
        <f t="shared" si="15"/>
        <v>0</v>
      </c>
      <c r="V7" s="13">
        <f t="shared" si="16"/>
        <v>0</v>
      </c>
      <c r="W7" s="13">
        <f t="shared" si="17"/>
        <v>0</v>
      </c>
      <c r="X7">
        <v>0</v>
      </c>
      <c r="Y7">
        <v>0</v>
      </c>
    </row>
    <row r="8" spans="1:25">
      <c r="A8" t="s">
        <v>27</v>
      </c>
      <c r="B8" s="13">
        <f>INDEX('sample data'!Q$50:Q$65,MATCH(plate4_serial!A8,'sample data'!B$50:B$65,0))</f>
        <v>0</v>
      </c>
      <c r="C8" s="13">
        <f t="shared" si="18"/>
        <v>0</v>
      </c>
      <c r="D8" s="13">
        <f t="shared" si="19"/>
        <v>0</v>
      </c>
      <c r="E8" s="13">
        <f t="shared" si="20"/>
        <v>0</v>
      </c>
      <c r="F8" s="13">
        <f t="shared" si="0"/>
        <v>0</v>
      </c>
      <c r="G8" s="13">
        <f t="shared" si="1"/>
        <v>0</v>
      </c>
      <c r="H8" s="13">
        <f t="shared" si="2"/>
        <v>0</v>
      </c>
      <c r="I8" s="13">
        <f t="shared" si="3"/>
        <v>0</v>
      </c>
      <c r="J8" s="13">
        <f t="shared" si="4"/>
        <v>0</v>
      </c>
      <c r="K8" s="13">
        <f t="shared" si="5"/>
        <v>0</v>
      </c>
      <c r="L8" s="13">
        <f t="shared" si="6"/>
        <v>0</v>
      </c>
      <c r="M8" s="13">
        <f t="shared" si="7"/>
        <v>0</v>
      </c>
      <c r="N8" s="13">
        <f t="shared" si="8"/>
        <v>0</v>
      </c>
      <c r="O8" s="13">
        <f t="shared" si="9"/>
        <v>0</v>
      </c>
      <c r="P8" s="13">
        <f t="shared" si="10"/>
        <v>0</v>
      </c>
      <c r="Q8" s="13">
        <f t="shared" si="11"/>
        <v>0</v>
      </c>
      <c r="R8" s="13">
        <f t="shared" si="12"/>
        <v>0</v>
      </c>
      <c r="S8" s="13">
        <f t="shared" si="13"/>
        <v>0</v>
      </c>
      <c r="T8" s="13">
        <f t="shared" si="14"/>
        <v>0</v>
      </c>
      <c r="U8" s="13">
        <f t="shared" si="15"/>
        <v>0</v>
      </c>
      <c r="V8" s="13">
        <f t="shared" si="16"/>
        <v>0</v>
      </c>
      <c r="W8" s="13">
        <f t="shared" si="17"/>
        <v>0</v>
      </c>
      <c r="X8">
        <v>0</v>
      </c>
      <c r="Y8">
        <v>0</v>
      </c>
    </row>
    <row r="9" spans="1:25">
      <c r="A9" t="s">
        <v>28</v>
      </c>
      <c r="B9" s="13">
        <f>INDEX('sample data'!Q$50:Q$65,MATCH(plate4_serial!A9,'sample data'!B$50:B$65,0))</f>
        <v>0</v>
      </c>
      <c r="C9" s="13">
        <f t="shared" si="18"/>
        <v>0</v>
      </c>
      <c r="D9" s="13">
        <f t="shared" si="19"/>
        <v>0</v>
      </c>
      <c r="E9" s="13">
        <f t="shared" si="20"/>
        <v>0</v>
      </c>
      <c r="F9" s="13">
        <f t="shared" si="0"/>
        <v>0</v>
      </c>
      <c r="G9" s="13">
        <f t="shared" si="1"/>
        <v>0</v>
      </c>
      <c r="H9" s="13">
        <f t="shared" si="2"/>
        <v>0</v>
      </c>
      <c r="I9" s="13">
        <f t="shared" si="3"/>
        <v>0</v>
      </c>
      <c r="J9" s="13">
        <f t="shared" si="4"/>
        <v>0</v>
      </c>
      <c r="K9" s="13">
        <f t="shared" si="5"/>
        <v>0</v>
      </c>
      <c r="L9" s="13">
        <f t="shared" si="6"/>
        <v>0</v>
      </c>
      <c r="M9" s="13">
        <f t="shared" si="7"/>
        <v>0</v>
      </c>
      <c r="N9" s="13">
        <f t="shared" si="8"/>
        <v>0</v>
      </c>
      <c r="O9" s="13">
        <f t="shared" si="9"/>
        <v>0</v>
      </c>
      <c r="P9" s="13">
        <f t="shared" si="10"/>
        <v>0</v>
      </c>
      <c r="Q9" s="13">
        <f t="shared" si="11"/>
        <v>0</v>
      </c>
      <c r="R9" s="13">
        <f t="shared" si="12"/>
        <v>0</v>
      </c>
      <c r="S9" s="13">
        <f t="shared" si="13"/>
        <v>0</v>
      </c>
      <c r="T9" s="13">
        <f t="shared" si="14"/>
        <v>0</v>
      </c>
      <c r="U9" s="13">
        <f t="shared" si="15"/>
        <v>0</v>
      </c>
      <c r="V9" s="13">
        <f t="shared" si="16"/>
        <v>0</v>
      </c>
      <c r="W9" s="13">
        <f t="shared" si="17"/>
        <v>0</v>
      </c>
      <c r="X9">
        <v>0</v>
      </c>
      <c r="Y9">
        <v>0</v>
      </c>
    </row>
    <row r="10" spans="1:25">
      <c r="A10" t="s">
        <v>29</v>
      </c>
      <c r="B10" s="13">
        <f>INDEX('sample data'!Q$50:Q$65,MATCH(plate4_serial!A10,'sample data'!B$50:B$65,0))</f>
        <v>0</v>
      </c>
      <c r="C10" s="13">
        <f t="shared" si="18"/>
        <v>0</v>
      </c>
      <c r="D10" s="13">
        <f t="shared" si="19"/>
        <v>0</v>
      </c>
      <c r="E10" s="13">
        <f t="shared" si="20"/>
        <v>0</v>
      </c>
      <c r="F10" s="13">
        <f t="shared" si="0"/>
        <v>0</v>
      </c>
      <c r="G10" s="13">
        <f t="shared" si="1"/>
        <v>0</v>
      </c>
      <c r="H10" s="13">
        <f t="shared" si="2"/>
        <v>0</v>
      </c>
      <c r="I10" s="13">
        <f t="shared" si="3"/>
        <v>0</v>
      </c>
      <c r="J10" s="13">
        <f t="shared" si="4"/>
        <v>0</v>
      </c>
      <c r="K10" s="13">
        <f t="shared" si="5"/>
        <v>0</v>
      </c>
      <c r="L10" s="13">
        <f t="shared" si="6"/>
        <v>0</v>
      </c>
      <c r="M10" s="13">
        <f t="shared" si="7"/>
        <v>0</v>
      </c>
      <c r="N10" s="13">
        <f t="shared" si="8"/>
        <v>0</v>
      </c>
      <c r="O10" s="13">
        <f t="shared" si="9"/>
        <v>0</v>
      </c>
      <c r="P10" s="13">
        <f t="shared" si="10"/>
        <v>0</v>
      </c>
      <c r="Q10" s="13">
        <f t="shared" si="11"/>
        <v>0</v>
      </c>
      <c r="R10" s="13">
        <f t="shared" si="12"/>
        <v>0</v>
      </c>
      <c r="S10" s="13">
        <f t="shared" si="13"/>
        <v>0</v>
      </c>
      <c r="T10" s="13">
        <f t="shared" si="14"/>
        <v>0</v>
      </c>
      <c r="U10" s="13">
        <f t="shared" si="15"/>
        <v>0</v>
      </c>
      <c r="V10" s="13">
        <f t="shared" si="16"/>
        <v>0</v>
      </c>
      <c r="W10" s="13">
        <f t="shared" si="17"/>
        <v>0</v>
      </c>
      <c r="X10">
        <v>0</v>
      </c>
      <c r="Y10">
        <v>0</v>
      </c>
    </row>
    <row r="11" spans="1:25">
      <c r="A11" t="s">
        <v>30</v>
      </c>
      <c r="B11" s="13">
        <f>INDEX('sample data'!Q$50:Q$65,MATCH(plate4_serial!A11,'sample data'!B$50:B$65,0))</f>
        <v>0</v>
      </c>
      <c r="C11" s="13">
        <f t="shared" si="18"/>
        <v>0</v>
      </c>
      <c r="D11" s="13">
        <f t="shared" si="19"/>
        <v>0</v>
      </c>
      <c r="E11" s="13">
        <f t="shared" si="20"/>
        <v>0</v>
      </c>
      <c r="F11" s="13">
        <f t="shared" si="0"/>
        <v>0</v>
      </c>
      <c r="G11" s="13">
        <f t="shared" si="1"/>
        <v>0</v>
      </c>
      <c r="H11" s="13">
        <f t="shared" si="2"/>
        <v>0</v>
      </c>
      <c r="I11" s="13">
        <f t="shared" si="3"/>
        <v>0</v>
      </c>
      <c r="J11" s="13">
        <f t="shared" si="4"/>
        <v>0</v>
      </c>
      <c r="K11" s="13">
        <f t="shared" si="5"/>
        <v>0</v>
      </c>
      <c r="L11" s="13">
        <f t="shared" si="6"/>
        <v>0</v>
      </c>
      <c r="M11" s="13">
        <f t="shared" si="7"/>
        <v>0</v>
      </c>
      <c r="N11" s="13">
        <f t="shared" si="8"/>
        <v>0</v>
      </c>
      <c r="O11" s="13">
        <f t="shared" si="9"/>
        <v>0</v>
      </c>
      <c r="P11" s="13">
        <f t="shared" si="10"/>
        <v>0</v>
      </c>
      <c r="Q11" s="13">
        <f t="shared" si="11"/>
        <v>0</v>
      </c>
      <c r="R11" s="13">
        <f t="shared" si="12"/>
        <v>0</v>
      </c>
      <c r="S11" s="13">
        <f t="shared" si="13"/>
        <v>0</v>
      </c>
      <c r="T11" s="13">
        <f t="shared" si="14"/>
        <v>0</v>
      </c>
      <c r="U11" s="13">
        <f t="shared" si="15"/>
        <v>0</v>
      </c>
      <c r="V11" s="13">
        <f t="shared" si="16"/>
        <v>0</v>
      </c>
      <c r="W11" s="13">
        <f t="shared" si="17"/>
        <v>0</v>
      </c>
      <c r="X11">
        <v>0</v>
      </c>
      <c r="Y11">
        <v>0</v>
      </c>
    </row>
    <row r="12" spans="1:25">
      <c r="A12" t="s">
        <v>31</v>
      </c>
      <c r="B12" s="13">
        <f>INDEX('sample data'!Q$50:Q$65,MATCH(plate4_serial!A12,'sample data'!B$50:B$65,0))</f>
        <v>0</v>
      </c>
      <c r="C12" s="13">
        <f t="shared" si="18"/>
        <v>0</v>
      </c>
      <c r="D12" s="13">
        <f t="shared" si="19"/>
        <v>0</v>
      </c>
      <c r="E12" s="13">
        <f t="shared" si="20"/>
        <v>0</v>
      </c>
      <c r="F12" s="13">
        <f t="shared" si="0"/>
        <v>0</v>
      </c>
      <c r="G12" s="13">
        <f t="shared" si="1"/>
        <v>0</v>
      </c>
      <c r="H12" s="13">
        <f t="shared" si="2"/>
        <v>0</v>
      </c>
      <c r="I12" s="13">
        <f t="shared" si="3"/>
        <v>0</v>
      </c>
      <c r="J12" s="13">
        <f t="shared" si="4"/>
        <v>0</v>
      </c>
      <c r="K12" s="13">
        <f t="shared" si="5"/>
        <v>0</v>
      </c>
      <c r="L12" s="13">
        <f t="shared" si="6"/>
        <v>0</v>
      </c>
      <c r="M12" s="13">
        <f t="shared" si="7"/>
        <v>0</v>
      </c>
      <c r="N12" s="13">
        <f t="shared" si="8"/>
        <v>0</v>
      </c>
      <c r="O12" s="13">
        <f t="shared" si="9"/>
        <v>0</v>
      </c>
      <c r="P12" s="13">
        <f t="shared" si="10"/>
        <v>0</v>
      </c>
      <c r="Q12" s="13">
        <f t="shared" si="11"/>
        <v>0</v>
      </c>
      <c r="R12" s="13">
        <f t="shared" si="12"/>
        <v>0</v>
      </c>
      <c r="S12" s="13">
        <f t="shared" si="13"/>
        <v>0</v>
      </c>
      <c r="T12" s="13">
        <f t="shared" si="14"/>
        <v>0</v>
      </c>
      <c r="U12" s="13">
        <f t="shared" si="15"/>
        <v>0</v>
      </c>
      <c r="V12" s="13">
        <f t="shared" si="16"/>
        <v>0</v>
      </c>
      <c r="W12" s="13">
        <f t="shared" si="17"/>
        <v>0</v>
      </c>
      <c r="X12">
        <v>0</v>
      </c>
      <c r="Y12">
        <v>0</v>
      </c>
    </row>
    <row r="13" spans="1:25">
      <c r="A13" t="s">
        <v>32</v>
      </c>
      <c r="B13" s="13">
        <f>INDEX('sample data'!Q$50:Q$65,MATCH(plate4_serial!A13,'sample data'!B$50:B$65,0))</f>
        <v>0</v>
      </c>
      <c r="C13" s="13">
        <f t="shared" si="18"/>
        <v>0</v>
      </c>
      <c r="D13" s="13">
        <f t="shared" si="19"/>
        <v>0</v>
      </c>
      <c r="E13" s="13">
        <f t="shared" si="20"/>
        <v>0</v>
      </c>
      <c r="F13" s="13">
        <f t="shared" si="0"/>
        <v>0</v>
      </c>
      <c r="G13" s="13">
        <f t="shared" si="1"/>
        <v>0</v>
      </c>
      <c r="H13" s="13">
        <f t="shared" si="2"/>
        <v>0</v>
      </c>
      <c r="I13" s="13">
        <f t="shared" si="3"/>
        <v>0</v>
      </c>
      <c r="J13" s="13">
        <f t="shared" si="4"/>
        <v>0</v>
      </c>
      <c r="K13" s="13">
        <f t="shared" si="5"/>
        <v>0</v>
      </c>
      <c r="L13" s="13">
        <f t="shared" si="6"/>
        <v>0</v>
      </c>
      <c r="M13" s="13">
        <f t="shared" si="7"/>
        <v>0</v>
      </c>
      <c r="N13" s="13">
        <f t="shared" si="8"/>
        <v>0</v>
      </c>
      <c r="O13" s="13">
        <f t="shared" si="9"/>
        <v>0</v>
      </c>
      <c r="P13" s="13">
        <f t="shared" si="10"/>
        <v>0</v>
      </c>
      <c r="Q13" s="13">
        <f t="shared" si="11"/>
        <v>0</v>
      </c>
      <c r="R13" s="13">
        <f t="shared" si="12"/>
        <v>0</v>
      </c>
      <c r="S13" s="13">
        <f t="shared" si="13"/>
        <v>0</v>
      </c>
      <c r="T13" s="13">
        <f t="shared" si="14"/>
        <v>0</v>
      </c>
      <c r="U13" s="13">
        <f t="shared" si="15"/>
        <v>0</v>
      </c>
      <c r="V13" s="13">
        <f t="shared" si="16"/>
        <v>0</v>
      </c>
      <c r="W13" s="13">
        <f t="shared" si="17"/>
        <v>0</v>
      </c>
      <c r="X13">
        <v>0</v>
      </c>
      <c r="Y13">
        <v>0</v>
      </c>
    </row>
    <row r="14" spans="1:25">
      <c r="A14" t="s">
        <v>10</v>
      </c>
      <c r="B14" s="13">
        <f>INDEX('sample data'!Q$50:Q$65,MATCH(plate4_serial!A14,'sample data'!B$50:B$65,0))</f>
        <v>0</v>
      </c>
      <c r="C14" s="13">
        <f t="shared" si="18"/>
        <v>0</v>
      </c>
      <c r="D14" s="13">
        <f t="shared" si="19"/>
        <v>0</v>
      </c>
      <c r="E14" s="13">
        <f t="shared" si="20"/>
        <v>0</v>
      </c>
      <c r="F14" s="13">
        <f t="shared" si="0"/>
        <v>0</v>
      </c>
      <c r="G14" s="13">
        <f t="shared" si="1"/>
        <v>0</v>
      </c>
      <c r="H14" s="13">
        <f t="shared" si="2"/>
        <v>0</v>
      </c>
      <c r="I14" s="13">
        <f t="shared" si="3"/>
        <v>0</v>
      </c>
      <c r="J14" s="13">
        <f t="shared" si="4"/>
        <v>0</v>
      </c>
      <c r="K14" s="13">
        <f t="shared" si="5"/>
        <v>0</v>
      </c>
      <c r="L14" s="13">
        <f t="shared" si="6"/>
        <v>0</v>
      </c>
      <c r="M14" s="13">
        <f t="shared" si="7"/>
        <v>0</v>
      </c>
      <c r="N14" s="13">
        <f t="shared" si="8"/>
        <v>0</v>
      </c>
      <c r="O14" s="13">
        <f t="shared" si="9"/>
        <v>0</v>
      </c>
      <c r="P14" s="13">
        <f t="shared" si="10"/>
        <v>0</v>
      </c>
      <c r="Q14" s="13">
        <f t="shared" si="11"/>
        <v>0</v>
      </c>
      <c r="R14" s="13">
        <f t="shared" si="12"/>
        <v>0</v>
      </c>
      <c r="S14" s="13">
        <f t="shared" si="13"/>
        <v>0</v>
      </c>
      <c r="T14" s="13">
        <f t="shared" si="14"/>
        <v>0</v>
      </c>
      <c r="U14" s="13">
        <f t="shared" si="15"/>
        <v>0</v>
      </c>
      <c r="V14" s="13">
        <f t="shared" si="16"/>
        <v>0</v>
      </c>
      <c r="W14" s="13">
        <f t="shared" si="17"/>
        <v>0</v>
      </c>
      <c r="X14">
        <v>0</v>
      </c>
      <c r="Y14">
        <v>0</v>
      </c>
    </row>
    <row r="15" spans="1:25">
      <c r="A15" t="s">
        <v>33</v>
      </c>
      <c r="B15" s="13">
        <f>INDEX('sample data'!Q$50:Q$65,MATCH(plate4_serial!A15,'sample data'!B$50:B$65,0))</f>
        <v>0</v>
      </c>
      <c r="C15" s="13">
        <f t="shared" si="18"/>
        <v>0</v>
      </c>
      <c r="D15" s="13">
        <f t="shared" si="19"/>
        <v>0</v>
      </c>
      <c r="E15" s="13">
        <f t="shared" si="20"/>
        <v>0</v>
      </c>
      <c r="F15" s="13">
        <f t="shared" si="0"/>
        <v>0</v>
      </c>
      <c r="G15" s="13">
        <f t="shared" si="1"/>
        <v>0</v>
      </c>
      <c r="H15" s="13">
        <f t="shared" si="2"/>
        <v>0</v>
      </c>
      <c r="I15" s="13">
        <f t="shared" si="3"/>
        <v>0</v>
      </c>
      <c r="J15" s="13">
        <f t="shared" si="4"/>
        <v>0</v>
      </c>
      <c r="K15" s="13">
        <f t="shared" si="5"/>
        <v>0</v>
      </c>
      <c r="L15" s="13">
        <f t="shared" si="6"/>
        <v>0</v>
      </c>
      <c r="M15" s="13">
        <f t="shared" si="7"/>
        <v>0</v>
      </c>
      <c r="N15" s="13">
        <f t="shared" si="8"/>
        <v>0</v>
      </c>
      <c r="O15" s="13">
        <f t="shared" si="9"/>
        <v>0</v>
      </c>
      <c r="P15" s="13">
        <f t="shared" si="10"/>
        <v>0</v>
      </c>
      <c r="Q15" s="13">
        <f t="shared" si="11"/>
        <v>0</v>
      </c>
      <c r="R15" s="13">
        <f t="shared" si="12"/>
        <v>0</v>
      </c>
      <c r="S15" s="13">
        <f t="shared" si="13"/>
        <v>0</v>
      </c>
      <c r="T15" s="13">
        <f t="shared" si="14"/>
        <v>0</v>
      </c>
      <c r="U15" s="13">
        <f t="shared" si="15"/>
        <v>0</v>
      </c>
      <c r="V15" s="13">
        <f t="shared" si="16"/>
        <v>0</v>
      </c>
      <c r="W15" s="13">
        <f t="shared" si="17"/>
        <v>0</v>
      </c>
      <c r="X15">
        <v>0</v>
      </c>
      <c r="Y15">
        <v>0</v>
      </c>
    </row>
    <row r="16" spans="1:25">
      <c r="A16" t="s">
        <v>34</v>
      </c>
      <c r="B16" s="13">
        <f>INDEX('sample data'!Q$50:Q$65,MATCH(plate4_serial!A16,'sample data'!B$50:B$65,0))</f>
        <v>0</v>
      </c>
      <c r="C16" s="13">
        <f t="shared" si="18"/>
        <v>0</v>
      </c>
      <c r="D16" s="13">
        <f t="shared" si="19"/>
        <v>0</v>
      </c>
      <c r="E16" s="13">
        <f t="shared" si="20"/>
        <v>0</v>
      </c>
      <c r="F16" s="13">
        <f t="shared" si="0"/>
        <v>0</v>
      </c>
      <c r="G16" s="13">
        <f t="shared" si="1"/>
        <v>0</v>
      </c>
      <c r="H16" s="13">
        <f t="shared" si="2"/>
        <v>0</v>
      </c>
      <c r="I16" s="13">
        <f t="shared" si="3"/>
        <v>0</v>
      </c>
      <c r="J16" s="13">
        <f t="shared" si="4"/>
        <v>0</v>
      </c>
      <c r="K16" s="13">
        <f t="shared" si="5"/>
        <v>0</v>
      </c>
      <c r="L16" s="13">
        <f t="shared" si="6"/>
        <v>0</v>
      </c>
      <c r="M16" s="13">
        <f t="shared" si="7"/>
        <v>0</v>
      </c>
      <c r="N16" s="13">
        <f t="shared" si="8"/>
        <v>0</v>
      </c>
      <c r="O16" s="13">
        <f t="shared" si="9"/>
        <v>0</v>
      </c>
      <c r="P16" s="13">
        <f t="shared" si="10"/>
        <v>0</v>
      </c>
      <c r="Q16" s="13">
        <f t="shared" si="11"/>
        <v>0</v>
      </c>
      <c r="R16" s="13">
        <f t="shared" si="12"/>
        <v>0</v>
      </c>
      <c r="S16" s="13">
        <f t="shared" si="13"/>
        <v>0</v>
      </c>
      <c r="T16" s="13">
        <f t="shared" si="14"/>
        <v>0</v>
      </c>
      <c r="U16" s="13">
        <f t="shared" si="15"/>
        <v>0</v>
      </c>
      <c r="V16" s="13">
        <f t="shared" si="16"/>
        <v>0</v>
      </c>
      <c r="W16" s="13">
        <f t="shared" si="17"/>
        <v>0</v>
      </c>
      <c r="X16">
        <v>0</v>
      </c>
      <c r="Y16">
        <v>0</v>
      </c>
    </row>
    <row r="17" spans="1:25">
      <c r="A17" t="s">
        <v>35</v>
      </c>
      <c r="B17" s="13">
        <f>INDEX('sample data'!Q$50:Q$65,MATCH(plate4_serial!A17,'sample data'!B$50:B$65,0))</f>
        <v>0</v>
      </c>
      <c r="C17" s="13">
        <f t="shared" si="18"/>
        <v>0</v>
      </c>
      <c r="D17" s="13">
        <f t="shared" si="19"/>
        <v>0</v>
      </c>
      <c r="E17" s="13">
        <f t="shared" si="20"/>
        <v>0</v>
      </c>
      <c r="F17" s="13">
        <f t="shared" si="0"/>
        <v>0</v>
      </c>
      <c r="G17" s="13">
        <f t="shared" si="1"/>
        <v>0</v>
      </c>
      <c r="H17" s="13">
        <f t="shared" si="2"/>
        <v>0</v>
      </c>
      <c r="I17" s="13">
        <f t="shared" si="3"/>
        <v>0</v>
      </c>
      <c r="J17" s="13">
        <f t="shared" si="4"/>
        <v>0</v>
      </c>
      <c r="K17" s="13">
        <f t="shared" si="5"/>
        <v>0</v>
      </c>
      <c r="L17" s="13">
        <f t="shared" si="6"/>
        <v>0</v>
      </c>
      <c r="M17" s="13">
        <f t="shared" si="7"/>
        <v>0</v>
      </c>
      <c r="N17" s="13">
        <f t="shared" si="8"/>
        <v>0</v>
      </c>
      <c r="O17" s="13">
        <f t="shared" si="9"/>
        <v>0</v>
      </c>
      <c r="P17" s="13">
        <f t="shared" si="10"/>
        <v>0</v>
      </c>
      <c r="Q17" s="13">
        <f t="shared" si="11"/>
        <v>0</v>
      </c>
      <c r="R17" s="13">
        <f t="shared" si="12"/>
        <v>0</v>
      </c>
      <c r="S17" s="13">
        <f t="shared" si="13"/>
        <v>0</v>
      </c>
      <c r="T17" s="13">
        <f t="shared" si="14"/>
        <v>0</v>
      </c>
      <c r="U17" s="13">
        <f t="shared" si="15"/>
        <v>0</v>
      </c>
      <c r="V17" s="13">
        <f t="shared" si="16"/>
        <v>0</v>
      </c>
      <c r="W17" s="13">
        <f t="shared" si="17"/>
        <v>0</v>
      </c>
      <c r="X17">
        <v>0</v>
      </c>
      <c r="Y17">
        <v>0</v>
      </c>
    </row>
    <row r="18" spans="1:25">
      <c r="L18" s="4"/>
    </row>
  </sheetData>
  <dataValidations count="1">
    <dataValidation showInputMessage="1" showErrorMessage="1" sqref="G18 I18" xr:uid="{CEEFF387-B62B-4059-919F-2D753705AC41}"/>
  </dataValidations>
  <pageMargins left="0.7" right="0.7" top="0.78740157499999996" bottom="0.78740157499999996" header="0.3" footer="0.3"/>
  <pageSetup paperSize="9" scale="6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2FDC-2E6C-4C23-A475-3605FE33F27D}">
  <sheetPr>
    <tabColor theme="5" tint="-0.249977111117893"/>
    <pageSetUpPr fitToPage="1"/>
  </sheetPr>
  <dimension ref="A1:Y18"/>
  <sheetViews>
    <sheetView workbookViewId="0">
      <selection activeCell="B2" sqref="B2:B17"/>
    </sheetView>
  </sheetViews>
  <sheetFormatPr baseColWidth="10" defaultColWidth="10.69921875" defaultRowHeight="13.8"/>
  <cols>
    <col min="1" max="1" width="2.3984375" bestFit="1" customWidth="1"/>
    <col min="2" max="23" width="8.69921875" bestFit="1" customWidth="1"/>
    <col min="24" max="24" width="5.5" customWidth="1"/>
    <col min="25" max="25" width="2.8984375" bestFit="1" customWidth="1"/>
  </cols>
  <sheetData>
    <row r="1" spans="1:25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21</v>
      </c>
      <c r="B2" s="13">
        <f>INDEX('sample data'!Q$50:Q$65,MATCH(plate4_linear!A2,'sample data'!B$50:B$65,0))</f>
        <v>0</v>
      </c>
      <c r="C2" s="13">
        <f>B2</f>
        <v>0</v>
      </c>
      <c r="D2" s="13">
        <f>B2*0.911111111111111</f>
        <v>0</v>
      </c>
      <c r="E2" s="13">
        <f>D2</f>
        <v>0</v>
      </c>
      <c r="F2" s="13">
        <f>D2*0.902439024390244</f>
        <v>0</v>
      </c>
      <c r="G2" s="13">
        <f>F2</f>
        <v>0</v>
      </c>
      <c r="H2" s="13">
        <f>F2*0.891891891891892</f>
        <v>0</v>
      </c>
      <c r="I2" s="13">
        <f>H2</f>
        <v>0</v>
      </c>
      <c r="J2" s="13">
        <f>H2*0.878787878787879</f>
        <v>0</v>
      </c>
      <c r="K2" s="13">
        <f>J2</f>
        <v>0</v>
      </c>
      <c r="L2" s="13">
        <f>J2*0.862068965517241</f>
        <v>0</v>
      </c>
      <c r="M2" s="13">
        <f>L2</f>
        <v>0</v>
      </c>
      <c r="N2" s="13">
        <f>L2*0.84</f>
        <v>0</v>
      </c>
      <c r="O2" s="13">
        <f>N2</f>
        <v>0</v>
      </c>
      <c r="P2" s="13">
        <f>N2*0.80952380952381</f>
        <v>0</v>
      </c>
      <c r="Q2" s="13">
        <f>P2</f>
        <v>0</v>
      </c>
      <c r="R2" s="13">
        <f>P2*0.764705882352941</f>
        <v>0</v>
      </c>
      <c r="S2" s="13">
        <f>R2</f>
        <v>0</v>
      </c>
      <c r="T2" s="13">
        <f>R2*0.692307692307692</f>
        <v>0</v>
      </c>
      <c r="U2" s="13">
        <f>T2</f>
        <v>0</v>
      </c>
      <c r="V2" s="13">
        <f>T2*0.555555555555556</f>
        <v>0</v>
      </c>
      <c r="W2" s="13">
        <f>V2</f>
        <v>0</v>
      </c>
      <c r="X2">
        <v>0</v>
      </c>
      <c r="Y2">
        <v>0</v>
      </c>
    </row>
    <row r="3" spans="1:25">
      <c r="A3" t="s">
        <v>22</v>
      </c>
      <c r="B3" s="13">
        <f>INDEX('sample data'!Q$50:Q$65,MATCH(plate4_linear!A3,'sample data'!B$50:B$65,0))</f>
        <v>0</v>
      </c>
      <c r="C3" s="13">
        <f t="shared" ref="C3:C17" si="0">B3</f>
        <v>0</v>
      </c>
      <c r="D3" s="13">
        <f t="shared" ref="D3:D17" si="1">B3*0.911111111111111</f>
        <v>0</v>
      </c>
      <c r="E3" s="13">
        <f t="shared" ref="E3:E17" si="2">D3</f>
        <v>0</v>
      </c>
      <c r="F3" s="13">
        <f t="shared" ref="F3:F17" si="3">D3*0.902439024390244</f>
        <v>0</v>
      </c>
      <c r="G3" s="13">
        <f t="shared" ref="G3:G17" si="4">F3</f>
        <v>0</v>
      </c>
      <c r="H3" s="13">
        <f t="shared" ref="H3:H17" si="5">F3*0.891891891891892</f>
        <v>0</v>
      </c>
      <c r="I3" s="13">
        <f t="shared" ref="I3:I17" si="6">H3</f>
        <v>0</v>
      </c>
      <c r="J3" s="13">
        <f t="shared" ref="J3:J17" si="7">H3*0.878787878787879</f>
        <v>0</v>
      </c>
      <c r="K3" s="13">
        <f t="shared" ref="K3:K17" si="8">J3</f>
        <v>0</v>
      </c>
      <c r="L3" s="13">
        <f t="shared" ref="L3:L17" si="9">J3*0.862068965517241</f>
        <v>0</v>
      </c>
      <c r="M3" s="13">
        <f t="shared" ref="M3:M17" si="10">L3</f>
        <v>0</v>
      </c>
      <c r="N3" s="13">
        <f t="shared" ref="N3:N17" si="11">L3*0.84</f>
        <v>0</v>
      </c>
      <c r="O3" s="13">
        <f t="shared" ref="O3:O17" si="12">N3</f>
        <v>0</v>
      </c>
      <c r="P3" s="13">
        <f t="shared" ref="P3:P17" si="13">N3*0.80952380952381</f>
        <v>0</v>
      </c>
      <c r="Q3" s="13">
        <f t="shared" ref="Q3:Q17" si="14">P3</f>
        <v>0</v>
      </c>
      <c r="R3" s="13">
        <f t="shared" ref="R3:R17" si="15">P3*0.764705882352941</f>
        <v>0</v>
      </c>
      <c r="S3" s="13">
        <f t="shared" ref="S3:S17" si="16">R3</f>
        <v>0</v>
      </c>
      <c r="T3" s="13">
        <f t="shared" ref="T3:T17" si="17">R3*0.692307692307692</f>
        <v>0</v>
      </c>
      <c r="U3" s="13">
        <f t="shared" ref="U3:U17" si="18">T3</f>
        <v>0</v>
      </c>
      <c r="V3" s="13">
        <f t="shared" ref="V3:V17" si="19">T3*0.555555555555556</f>
        <v>0</v>
      </c>
      <c r="W3" s="13">
        <f t="shared" ref="W3:W17" si="20">V3</f>
        <v>0</v>
      </c>
      <c r="X3">
        <v>0</v>
      </c>
      <c r="Y3">
        <v>0</v>
      </c>
    </row>
    <row r="4" spans="1:25">
      <c r="A4" t="s">
        <v>23</v>
      </c>
      <c r="B4" s="13">
        <f>INDEX('sample data'!Q$50:Q$65,MATCH(plate4_linear!A4,'sample data'!B$50:B$65,0))</f>
        <v>0</v>
      </c>
      <c r="C4" s="13">
        <f t="shared" si="0"/>
        <v>0</v>
      </c>
      <c r="D4" s="13">
        <f t="shared" si="1"/>
        <v>0</v>
      </c>
      <c r="E4" s="13">
        <f t="shared" si="2"/>
        <v>0</v>
      </c>
      <c r="F4" s="13">
        <f t="shared" si="3"/>
        <v>0</v>
      </c>
      <c r="G4" s="13">
        <f t="shared" si="4"/>
        <v>0</v>
      </c>
      <c r="H4" s="13">
        <f t="shared" si="5"/>
        <v>0</v>
      </c>
      <c r="I4" s="13">
        <f t="shared" si="6"/>
        <v>0</v>
      </c>
      <c r="J4" s="13">
        <f t="shared" si="7"/>
        <v>0</v>
      </c>
      <c r="K4" s="13">
        <f t="shared" si="8"/>
        <v>0</v>
      </c>
      <c r="L4" s="13">
        <f t="shared" si="9"/>
        <v>0</v>
      </c>
      <c r="M4" s="13">
        <f t="shared" si="10"/>
        <v>0</v>
      </c>
      <c r="N4" s="13">
        <f t="shared" si="11"/>
        <v>0</v>
      </c>
      <c r="O4" s="13">
        <f t="shared" si="12"/>
        <v>0</v>
      </c>
      <c r="P4" s="13">
        <f t="shared" si="13"/>
        <v>0</v>
      </c>
      <c r="Q4" s="13">
        <f t="shared" si="14"/>
        <v>0</v>
      </c>
      <c r="R4" s="13">
        <f t="shared" si="15"/>
        <v>0</v>
      </c>
      <c r="S4" s="13">
        <f t="shared" si="16"/>
        <v>0</v>
      </c>
      <c r="T4" s="13">
        <f t="shared" si="17"/>
        <v>0</v>
      </c>
      <c r="U4" s="13">
        <f t="shared" si="18"/>
        <v>0</v>
      </c>
      <c r="V4" s="13">
        <f t="shared" si="19"/>
        <v>0</v>
      </c>
      <c r="W4" s="13">
        <f t="shared" si="20"/>
        <v>0</v>
      </c>
      <c r="X4">
        <v>0</v>
      </c>
      <c r="Y4">
        <v>0</v>
      </c>
    </row>
    <row r="5" spans="1:25">
      <c r="A5" t="s">
        <v>24</v>
      </c>
      <c r="B5" s="13">
        <f>INDEX('sample data'!Q$50:Q$65,MATCH(plate4_linear!A5,'sample data'!B$50:B$65,0))</f>
        <v>0</v>
      </c>
      <c r="C5" s="13">
        <f t="shared" si="0"/>
        <v>0</v>
      </c>
      <c r="D5" s="13">
        <f t="shared" si="1"/>
        <v>0</v>
      </c>
      <c r="E5" s="13">
        <f t="shared" si="2"/>
        <v>0</v>
      </c>
      <c r="F5" s="13">
        <f t="shared" si="3"/>
        <v>0</v>
      </c>
      <c r="G5" s="13">
        <f t="shared" si="4"/>
        <v>0</v>
      </c>
      <c r="H5" s="13">
        <f t="shared" si="5"/>
        <v>0</v>
      </c>
      <c r="I5" s="13">
        <f t="shared" si="6"/>
        <v>0</v>
      </c>
      <c r="J5" s="13">
        <f t="shared" si="7"/>
        <v>0</v>
      </c>
      <c r="K5" s="13">
        <f t="shared" si="8"/>
        <v>0</v>
      </c>
      <c r="L5" s="13">
        <f t="shared" si="9"/>
        <v>0</v>
      </c>
      <c r="M5" s="13">
        <f t="shared" si="10"/>
        <v>0</v>
      </c>
      <c r="N5" s="13">
        <f t="shared" si="11"/>
        <v>0</v>
      </c>
      <c r="O5" s="13">
        <f t="shared" si="12"/>
        <v>0</v>
      </c>
      <c r="P5" s="13">
        <f t="shared" si="13"/>
        <v>0</v>
      </c>
      <c r="Q5" s="13">
        <f t="shared" si="14"/>
        <v>0</v>
      </c>
      <c r="R5" s="13">
        <f t="shared" si="15"/>
        <v>0</v>
      </c>
      <c r="S5" s="13">
        <f t="shared" si="16"/>
        <v>0</v>
      </c>
      <c r="T5" s="13">
        <f t="shared" si="17"/>
        <v>0</v>
      </c>
      <c r="U5" s="13">
        <f t="shared" si="18"/>
        <v>0</v>
      </c>
      <c r="V5" s="13">
        <f t="shared" si="19"/>
        <v>0</v>
      </c>
      <c r="W5" s="13">
        <f t="shared" si="20"/>
        <v>0</v>
      </c>
      <c r="X5">
        <v>0</v>
      </c>
      <c r="Y5">
        <v>0</v>
      </c>
    </row>
    <row r="6" spans="1:25">
      <c r="A6" t="s">
        <v>25</v>
      </c>
      <c r="B6" s="13">
        <f>INDEX('sample data'!Q$50:Q$65,MATCH(plate4_linear!A6,'sample data'!B$50:B$65,0))</f>
        <v>0</v>
      </c>
      <c r="C6" s="13">
        <f t="shared" si="0"/>
        <v>0</v>
      </c>
      <c r="D6" s="13">
        <f t="shared" si="1"/>
        <v>0</v>
      </c>
      <c r="E6" s="13">
        <f t="shared" si="2"/>
        <v>0</v>
      </c>
      <c r="F6" s="13">
        <f t="shared" si="3"/>
        <v>0</v>
      </c>
      <c r="G6" s="13">
        <f t="shared" si="4"/>
        <v>0</v>
      </c>
      <c r="H6" s="13">
        <f t="shared" si="5"/>
        <v>0</v>
      </c>
      <c r="I6" s="13">
        <f t="shared" si="6"/>
        <v>0</v>
      </c>
      <c r="J6" s="13">
        <f t="shared" si="7"/>
        <v>0</v>
      </c>
      <c r="K6" s="13">
        <f t="shared" si="8"/>
        <v>0</v>
      </c>
      <c r="L6" s="13">
        <f t="shared" si="9"/>
        <v>0</v>
      </c>
      <c r="M6" s="13">
        <f t="shared" si="10"/>
        <v>0</v>
      </c>
      <c r="N6" s="13">
        <f t="shared" si="11"/>
        <v>0</v>
      </c>
      <c r="O6" s="13">
        <f t="shared" si="12"/>
        <v>0</v>
      </c>
      <c r="P6" s="13">
        <f t="shared" si="13"/>
        <v>0</v>
      </c>
      <c r="Q6" s="13">
        <f t="shared" si="14"/>
        <v>0</v>
      </c>
      <c r="R6" s="13">
        <f t="shared" si="15"/>
        <v>0</v>
      </c>
      <c r="S6" s="13">
        <f t="shared" si="16"/>
        <v>0</v>
      </c>
      <c r="T6" s="13">
        <f t="shared" si="17"/>
        <v>0</v>
      </c>
      <c r="U6" s="13">
        <f t="shared" si="18"/>
        <v>0</v>
      </c>
      <c r="V6" s="13">
        <f t="shared" si="19"/>
        <v>0</v>
      </c>
      <c r="W6" s="13">
        <f t="shared" si="20"/>
        <v>0</v>
      </c>
      <c r="X6">
        <v>0</v>
      </c>
      <c r="Y6">
        <v>0</v>
      </c>
    </row>
    <row r="7" spans="1:25">
      <c r="A7" t="s">
        <v>26</v>
      </c>
      <c r="B7" s="13">
        <f>INDEX('sample data'!Q$50:Q$65,MATCH(plate4_linear!A7,'sample data'!B$50:B$65,0))</f>
        <v>0</v>
      </c>
      <c r="C7" s="13">
        <f t="shared" si="0"/>
        <v>0</v>
      </c>
      <c r="D7" s="13">
        <f t="shared" si="1"/>
        <v>0</v>
      </c>
      <c r="E7" s="13">
        <f t="shared" si="2"/>
        <v>0</v>
      </c>
      <c r="F7" s="13">
        <f t="shared" si="3"/>
        <v>0</v>
      </c>
      <c r="G7" s="13">
        <f t="shared" si="4"/>
        <v>0</v>
      </c>
      <c r="H7" s="13">
        <f t="shared" si="5"/>
        <v>0</v>
      </c>
      <c r="I7" s="13">
        <f t="shared" si="6"/>
        <v>0</v>
      </c>
      <c r="J7" s="13">
        <f t="shared" si="7"/>
        <v>0</v>
      </c>
      <c r="K7" s="13">
        <f t="shared" si="8"/>
        <v>0</v>
      </c>
      <c r="L7" s="13">
        <f t="shared" si="9"/>
        <v>0</v>
      </c>
      <c r="M7" s="13">
        <f t="shared" si="10"/>
        <v>0</v>
      </c>
      <c r="N7" s="13">
        <f t="shared" si="11"/>
        <v>0</v>
      </c>
      <c r="O7" s="13">
        <f t="shared" si="12"/>
        <v>0</v>
      </c>
      <c r="P7" s="13">
        <f t="shared" si="13"/>
        <v>0</v>
      </c>
      <c r="Q7" s="13">
        <f t="shared" si="14"/>
        <v>0</v>
      </c>
      <c r="R7" s="13">
        <f t="shared" si="15"/>
        <v>0</v>
      </c>
      <c r="S7" s="13">
        <f t="shared" si="16"/>
        <v>0</v>
      </c>
      <c r="T7" s="13">
        <f t="shared" si="17"/>
        <v>0</v>
      </c>
      <c r="U7" s="13">
        <f t="shared" si="18"/>
        <v>0</v>
      </c>
      <c r="V7" s="13">
        <f t="shared" si="19"/>
        <v>0</v>
      </c>
      <c r="W7" s="13">
        <f t="shared" si="20"/>
        <v>0</v>
      </c>
      <c r="X7">
        <v>0</v>
      </c>
      <c r="Y7">
        <v>0</v>
      </c>
    </row>
    <row r="8" spans="1:25">
      <c r="A8" t="s">
        <v>27</v>
      </c>
      <c r="B8" s="13">
        <f>INDEX('sample data'!Q$50:Q$65,MATCH(plate4_linear!A8,'sample data'!B$50:B$65,0))</f>
        <v>0</v>
      </c>
      <c r="C8" s="13">
        <f t="shared" si="0"/>
        <v>0</v>
      </c>
      <c r="D8" s="13">
        <f t="shared" si="1"/>
        <v>0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3">
        <f t="shared" si="5"/>
        <v>0</v>
      </c>
      <c r="I8" s="13">
        <f t="shared" si="6"/>
        <v>0</v>
      </c>
      <c r="J8" s="13">
        <f t="shared" si="7"/>
        <v>0</v>
      </c>
      <c r="K8" s="13">
        <f t="shared" si="8"/>
        <v>0</v>
      </c>
      <c r="L8" s="13">
        <f t="shared" si="9"/>
        <v>0</v>
      </c>
      <c r="M8" s="13">
        <f t="shared" si="10"/>
        <v>0</v>
      </c>
      <c r="N8" s="13">
        <f t="shared" si="11"/>
        <v>0</v>
      </c>
      <c r="O8" s="13">
        <f t="shared" si="12"/>
        <v>0</v>
      </c>
      <c r="P8" s="13">
        <f t="shared" si="13"/>
        <v>0</v>
      </c>
      <c r="Q8" s="13">
        <f t="shared" si="14"/>
        <v>0</v>
      </c>
      <c r="R8" s="13">
        <f t="shared" si="15"/>
        <v>0</v>
      </c>
      <c r="S8" s="13">
        <f t="shared" si="16"/>
        <v>0</v>
      </c>
      <c r="T8" s="13">
        <f t="shared" si="17"/>
        <v>0</v>
      </c>
      <c r="U8" s="13">
        <f t="shared" si="18"/>
        <v>0</v>
      </c>
      <c r="V8" s="13">
        <f t="shared" si="19"/>
        <v>0</v>
      </c>
      <c r="W8" s="13">
        <f t="shared" si="20"/>
        <v>0</v>
      </c>
      <c r="X8">
        <v>0</v>
      </c>
      <c r="Y8">
        <v>0</v>
      </c>
    </row>
    <row r="9" spans="1:25">
      <c r="A9" t="s">
        <v>28</v>
      </c>
      <c r="B9" s="13">
        <f>INDEX('sample data'!Q$50:Q$65,MATCH(plate4_linear!A9,'sample data'!B$50:B$65,0))</f>
        <v>0</v>
      </c>
      <c r="C9" s="13">
        <f t="shared" si="0"/>
        <v>0</v>
      </c>
      <c r="D9" s="13">
        <f t="shared" si="1"/>
        <v>0</v>
      </c>
      <c r="E9" s="13">
        <f t="shared" si="2"/>
        <v>0</v>
      </c>
      <c r="F9" s="13">
        <f t="shared" si="3"/>
        <v>0</v>
      </c>
      <c r="G9" s="13">
        <f t="shared" si="4"/>
        <v>0</v>
      </c>
      <c r="H9" s="13">
        <f t="shared" si="5"/>
        <v>0</v>
      </c>
      <c r="I9" s="13">
        <f t="shared" si="6"/>
        <v>0</v>
      </c>
      <c r="J9" s="13">
        <f t="shared" si="7"/>
        <v>0</v>
      </c>
      <c r="K9" s="13">
        <f t="shared" si="8"/>
        <v>0</v>
      </c>
      <c r="L9" s="13">
        <f t="shared" si="9"/>
        <v>0</v>
      </c>
      <c r="M9" s="13">
        <f t="shared" si="10"/>
        <v>0</v>
      </c>
      <c r="N9" s="13">
        <f t="shared" si="11"/>
        <v>0</v>
      </c>
      <c r="O9" s="13">
        <f t="shared" si="12"/>
        <v>0</v>
      </c>
      <c r="P9" s="13">
        <f t="shared" si="13"/>
        <v>0</v>
      </c>
      <c r="Q9" s="13">
        <f t="shared" si="14"/>
        <v>0</v>
      </c>
      <c r="R9" s="13">
        <f t="shared" si="15"/>
        <v>0</v>
      </c>
      <c r="S9" s="13">
        <f t="shared" si="16"/>
        <v>0</v>
      </c>
      <c r="T9" s="13">
        <f t="shared" si="17"/>
        <v>0</v>
      </c>
      <c r="U9" s="13">
        <f t="shared" si="18"/>
        <v>0</v>
      </c>
      <c r="V9" s="13">
        <f t="shared" si="19"/>
        <v>0</v>
      </c>
      <c r="W9" s="13">
        <f t="shared" si="20"/>
        <v>0</v>
      </c>
      <c r="X9">
        <v>0</v>
      </c>
      <c r="Y9">
        <v>0</v>
      </c>
    </row>
    <row r="10" spans="1:25">
      <c r="A10" t="s">
        <v>29</v>
      </c>
      <c r="B10" s="13">
        <f>INDEX('sample data'!Q$50:Q$65,MATCH(plate4_linear!A10,'sample data'!B$50:B$65,0))</f>
        <v>0</v>
      </c>
      <c r="C10" s="13">
        <f t="shared" si="0"/>
        <v>0</v>
      </c>
      <c r="D10" s="13">
        <f t="shared" si="1"/>
        <v>0</v>
      </c>
      <c r="E10" s="13">
        <f t="shared" si="2"/>
        <v>0</v>
      </c>
      <c r="F10" s="13">
        <f t="shared" si="3"/>
        <v>0</v>
      </c>
      <c r="G10" s="13">
        <f t="shared" si="4"/>
        <v>0</v>
      </c>
      <c r="H10" s="13">
        <f t="shared" si="5"/>
        <v>0</v>
      </c>
      <c r="I10" s="13">
        <f t="shared" si="6"/>
        <v>0</v>
      </c>
      <c r="J10" s="13">
        <f t="shared" si="7"/>
        <v>0</v>
      </c>
      <c r="K10" s="13">
        <f t="shared" si="8"/>
        <v>0</v>
      </c>
      <c r="L10" s="13">
        <f t="shared" si="9"/>
        <v>0</v>
      </c>
      <c r="M10" s="13">
        <f t="shared" si="10"/>
        <v>0</v>
      </c>
      <c r="N10" s="13">
        <f t="shared" si="11"/>
        <v>0</v>
      </c>
      <c r="O10" s="13">
        <f t="shared" si="12"/>
        <v>0</v>
      </c>
      <c r="P10" s="13">
        <f t="shared" si="13"/>
        <v>0</v>
      </c>
      <c r="Q10" s="13">
        <f t="shared" si="14"/>
        <v>0</v>
      </c>
      <c r="R10" s="13">
        <f t="shared" si="15"/>
        <v>0</v>
      </c>
      <c r="S10" s="13">
        <f t="shared" si="16"/>
        <v>0</v>
      </c>
      <c r="T10" s="13">
        <f t="shared" si="17"/>
        <v>0</v>
      </c>
      <c r="U10" s="13">
        <f t="shared" si="18"/>
        <v>0</v>
      </c>
      <c r="V10" s="13">
        <f t="shared" si="19"/>
        <v>0</v>
      </c>
      <c r="W10" s="13">
        <f t="shared" si="20"/>
        <v>0</v>
      </c>
      <c r="X10">
        <v>0</v>
      </c>
      <c r="Y10">
        <v>0</v>
      </c>
    </row>
    <row r="11" spans="1:25">
      <c r="A11" t="s">
        <v>30</v>
      </c>
      <c r="B11" s="13">
        <f>INDEX('sample data'!Q$50:Q$65,MATCH(plate4_linear!A11,'sample data'!B$50:B$65,0))</f>
        <v>0</v>
      </c>
      <c r="C11" s="13">
        <f t="shared" si="0"/>
        <v>0</v>
      </c>
      <c r="D11" s="13">
        <f t="shared" si="1"/>
        <v>0</v>
      </c>
      <c r="E11" s="13">
        <f t="shared" si="2"/>
        <v>0</v>
      </c>
      <c r="F11" s="13">
        <f t="shared" si="3"/>
        <v>0</v>
      </c>
      <c r="G11" s="13">
        <f t="shared" si="4"/>
        <v>0</v>
      </c>
      <c r="H11" s="13">
        <f t="shared" si="5"/>
        <v>0</v>
      </c>
      <c r="I11" s="13">
        <f t="shared" si="6"/>
        <v>0</v>
      </c>
      <c r="J11" s="13">
        <f t="shared" si="7"/>
        <v>0</v>
      </c>
      <c r="K11" s="13">
        <f t="shared" si="8"/>
        <v>0</v>
      </c>
      <c r="L11" s="13">
        <f t="shared" si="9"/>
        <v>0</v>
      </c>
      <c r="M11" s="13">
        <f t="shared" si="10"/>
        <v>0</v>
      </c>
      <c r="N11" s="13">
        <f t="shared" si="11"/>
        <v>0</v>
      </c>
      <c r="O11" s="13">
        <f t="shared" si="12"/>
        <v>0</v>
      </c>
      <c r="P11" s="13">
        <f t="shared" si="13"/>
        <v>0</v>
      </c>
      <c r="Q11" s="13">
        <f t="shared" si="14"/>
        <v>0</v>
      </c>
      <c r="R11" s="13">
        <f t="shared" si="15"/>
        <v>0</v>
      </c>
      <c r="S11" s="13">
        <f t="shared" si="16"/>
        <v>0</v>
      </c>
      <c r="T11" s="13">
        <f t="shared" si="17"/>
        <v>0</v>
      </c>
      <c r="U11" s="13">
        <f t="shared" si="18"/>
        <v>0</v>
      </c>
      <c r="V11" s="13">
        <f t="shared" si="19"/>
        <v>0</v>
      </c>
      <c r="W11" s="13">
        <f t="shared" si="20"/>
        <v>0</v>
      </c>
      <c r="X11">
        <v>0</v>
      </c>
      <c r="Y11">
        <v>0</v>
      </c>
    </row>
    <row r="12" spans="1:25">
      <c r="A12" t="s">
        <v>31</v>
      </c>
      <c r="B12" s="13">
        <f>INDEX('sample data'!Q$50:Q$65,MATCH(plate4_linear!A12,'sample data'!B$50:B$65,0))</f>
        <v>0</v>
      </c>
      <c r="C12" s="13">
        <f t="shared" si="0"/>
        <v>0</v>
      </c>
      <c r="D12" s="13">
        <f t="shared" si="1"/>
        <v>0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3">
        <f t="shared" si="5"/>
        <v>0</v>
      </c>
      <c r="I12" s="13">
        <f t="shared" si="6"/>
        <v>0</v>
      </c>
      <c r="J12" s="13">
        <f t="shared" si="7"/>
        <v>0</v>
      </c>
      <c r="K12" s="13">
        <f t="shared" si="8"/>
        <v>0</v>
      </c>
      <c r="L12" s="13">
        <f t="shared" si="9"/>
        <v>0</v>
      </c>
      <c r="M12" s="13">
        <f t="shared" si="10"/>
        <v>0</v>
      </c>
      <c r="N12" s="13">
        <f t="shared" si="11"/>
        <v>0</v>
      </c>
      <c r="O12" s="13">
        <f t="shared" si="12"/>
        <v>0</v>
      </c>
      <c r="P12" s="13">
        <f t="shared" si="13"/>
        <v>0</v>
      </c>
      <c r="Q12" s="13">
        <f t="shared" si="14"/>
        <v>0</v>
      </c>
      <c r="R12" s="13">
        <f t="shared" si="15"/>
        <v>0</v>
      </c>
      <c r="S12" s="13">
        <f t="shared" si="16"/>
        <v>0</v>
      </c>
      <c r="T12" s="13">
        <f t="shared" si="17"/>
        <v>0</v>
      </c>
      <c r="U12" s="13">
        <f t="shared" si="18"/>
        <v>0</v>
      </c>
      <c r="V12" s="13">
        <f t="shared" si="19"/>
        <v>0</v>
      </c>
      <c r="W12" s="13">
        <f t="shared" si="20"/>
        <v>0</v>
      </c>
      <c r="X12">
        <v>0</v>
      </c>
      <c r="Y12">
        <v>0</v>
      </c>
    </row>
    <row r="13" spans="1:25">
      <c r="A13" t="s">
        <v>32</v>
      </c>
      <c r="B13" s="13">
        <f>INDEX('sample data'!Q$50:Q$65,MATCH(plate4_linear!A13,'sample data'!B$50:B$65,0))</f>
        <v>0</v>
      </c>
      <c r="C13" s="13">
        <f t="shared" si="0"/>
        <v>0</v>
      </c>
      <c r="D13" s="13">
        <f t="shared" si="1"/>
        <v>0</v>
      </c>
      <c r="E13" s="13">
        <f t="shared" si="2"/>
        <v>0</v>
      </c>
      <c r="F13" s="13">
        <f t="shared" si="3"/>
        <v>0</v>
      </c>
      <c r="G13" s="13">
        <f t="shared" si="4"/>
        <v>0</v>
      </c>
      <c r="H13" s="13">
        <f t="shared" si="5"/>
        <v>0</v>
      </c>
      <c r="I13" s="13">
        <f t="shared" si="6"/>
        <v>0</v>
      </c>
      <c r="J13" s="13">
        <f t="shared" si="7"/>
        <v>0</v>
      </c>
      <c r="K13" s="13">
        <f t="shared" si="8"/>
        <v>0</v>
      </c>
      <c r="L13" s="13">
        <f t="shared" si="9"/>
        <v>0</v>
      </c>
      <c r="M13" s="13">
        <f t="shared" si="10"/>
        <v>0</v>
      </c>
      <c r="N13" s="13">
        <f t="shared" si="11"/>
        <v>0</v>
      </c>
      <c r="O13" s="13">
        <f t="shared" si="12"/>
        <v>0</v>
      </c>
      <c r="P13" s="13">
        <f t="shared" si="13"/>
        <v>0</v>
      </c>
      <c r="Q13" s="13">
        <f t="shared" si="14"/>
        <v>0</v>
      </c>
      <c r="R13" s="13">
        <f t="shared" si="15"/>
        <v>0</v>
      </c>
      <c r="S13" s="13">
        <f t="shared" si="16"/>
        <v>0</v>
      </c>
      <c r="T13" s="13">
        <f t="shared" si="17"/>
        <v>0</v>
      </c>
      <c r="U13" s="13">
        <f t="shared" si="18"/>
        <v>0</v>
      </c>
      <c r="V13" s="13">
        <f t="shared" si="19"/>
        <v>0</v>
      </c>
      <c r="W13" s="13">
        <f t="shared" si="20"/>
        <v>0</v>
      </c>
      <c r="X13">
        <v>0</v>
      </c>
      <c r="Y13">
        <v>0</v>
      </c>
    </row>
    <row r="14" spans="1:25">
      <c r="A14" t="s">
        <v>10</v>
      </c>
      <c r="B14" s="13">
        <f>INDEX('sample data'!Q$50:Q$65,MATCH(plate4_linear!A14,'sample data'!B$50:B$65,0))</f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3">
        <f t="shared" si="5"/>
        <v>0</v>
      </c>
      <c r="I14" s="13">
        <f t="shared" si="6"/>
        <v>0</v>
      </c>
      <c r="J14" s="13">
        <f t="shared" si="7"/>
        <v>0</v>
      </c>
      <c r="K14" s="13">
        <f t="shared" si="8"/>
        <v>0</v>
      </c>
      <c r="L14" s="13">
        <f t="shared" si="9"/>
        <v>0</v>
      </c>
      <c r="M14" s="13">
        <f t="shared" si="10"/>
        <v>0</v>
      </c>
      <c r="N14" s="13">
        <f t="shared" si="11"/>
        <v>0</v>
      </c>
      <c r="O14" s="13">
        <f t="shared" si="12"/>
        <v>0</v>
      </c>
      <c r="P14" s="13">
        <f t="shared" si="13"/>
        <v>0</v>
      </c>
      <c r="Q14" s="13">
        <f t="shared" si="14"/>
        <v>0</v>
      </c>
      <c r="R14" s="13">
        <f t="shared" si="15"/>
        <v>0</v>
      </c>
      <c r="S14" s="13">
        <f t="shared" si="16"/>
        <v>0</v>
      </c>
      <c r="T14" s="13">
        <f t="shared" si="17"/>
        <v>0</v>
      </c>
      <c r="U14" s="13">
        <f t="shared" si="18"/>
        <v>0</v>
      </c>
      <c r="V14" s="13">
        <f t="shared" si="19"/>
        <v>0</v>
      </c>
      <c r="W14" s="13">
        <f t="shared" si="20"/>
        <v>0</v>
      </c>
      <c r="X14">
        <v>0</v>
      </c>
      <c r="Y14">
        <v>0</v>
      </c>
    </row>
    <row r="15" spans="1:25">
      <c r="A15" t="s">
        <v>33</v>
      </c>
      <c r="B15" s="13">
        <f>INDEX('sample data'!Q$50:Q$65,MATCH(plate4_linear!A15,'sample data'!B$50:B$65,0))</f>
        <v>0</v>
      </c>
      <c r="C15" s="13">
        <f t="shared" si="0"/>
        <v>0</v>
      </c>
      <c r="D15" s="13">
        <f t="shared" si="1"/>
        <v>0</v>
      </c>
      <c r="E15" s="13">
        <f t="shared" si="2"/>
        <v>0</v>
      </c>
      <c r="F15" s="13">
        <f t="shared" si="3"/>
        <v>0</v>
      </c>
      <c r="G15" s="13">
        <f t="shared" si="4"/>
        <v>0</v>
      </c>
      <c r="H15" s="13">
        <f t="shared" si="5"/>
        <v>0</v>
      </c>
      <c r="I15" s="13">
        <f t="shared" si="6"/>
        <v>0</v>
      </c>
      <c r="J15" s="13">
        <f t="shared" si="7"/>
        <v>0</v>
      </c>
      <c r="K15" s="13">
        <f t="shared" si="8"/>
        <v>0</v>
      </c>
      <c r="L15" s="13">
        <f t="shared" si="9"/>
        <v>0</v>
      </c>
      <c r="M15" s="13">
        <f t="shared" si="10"/>
        <v>0</v>
      </c>
      <c r="N15" s="13">
        <f t="shared" si="11"/>
        <v>0</v>
      </c>
      <c r="O15" s="13">
        <f t="shared" si="12"/>
        <v>0</v>
      </c>
      <c r="P15" s="13">
        <f t="shared" si="13"/>
        <v>0</v>
      </c>
      <c r="Q15" s="13">
        <f t="shared" si="14"/>
        <v>0</v>
      </c>
      <c r="R15" s="13">
        <f t="shared" si="15"/>
        <v>0</v>
      </c>
      <c r="S15" s="13">
        <f t="shared" si="16"/>
        <v>0</v>
      </c>
      <c r="T15" s="13">
        <f t="shared" si="17"/>
        <v>0</v>
      </c>
      <c r="U15" s="13">
        <f t="shared" si="18"/>
        <v>0</v>
      </c>
      <c r="V15" s="13">
        <f t="shared" si="19"/>
        <v>0</v>
      </c>
      <c r="W15" s="13">
        <f t="shared" si="20"/>
        <v>0</v>
      </c>
      <c r="X15">
        <v>0</v>
      </c>
      <c r="Y15">
        <v>0</v>
      </c>
    </row>
    <row r="16" spans="1:25">
      <c r="A16" t="s">
        <v>34</v>
      </c>
      <c r="B16" s="13">
        <f>INDEX('sample data'!Q$50:Q$65,MATCH(plate4_linear!A16,'sample data'!B$50:B$65,0))</f>
        <v>0</v>
      </c>
      <c r="C16" s="13">
        <f t="shared" si="0"/>
        <v>0</v>
      </c>
      <c r="D16" s="13">
        <f t="shared" si="1"/>
        <v>0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3">
        <f t="shared" si="5"/>
        <v>0</v>
      </c>
      <c r="I16" s="13">
        <f t="shared" si="6"/>
        <v>0</v>
      </c>
      <c r="J16" s="13">
        <f t="shared" si="7"/>
        <v>0</v>
      </c>
      <c r="K16" s="13">
        <f t="shared" si="8"/>
        <v>0</v>
      </c>
      <c r="L16" s="13">
        <f t="shared" si="9"/>
        <v>0</v>
      </c>
      <c r="M16" s="13">
        <f t="shared" si="10"/>
        <v>0</v>
      </c>
      <c r="N16" s="13">
        <f t="shared" si="11"/>
        <v>0</v>
      </c>
      <c r="O16" s="13">
        <f t="shared" si="12"/>
        <v>0</v>
      </c>
      <c r="P16" s="13">
        <f t="shared" si="13"/>
        <v>0</v>
      </c>
      <c r="Q16" s="13">
        <f t="shared" si="14"/>
        <v>0</v>
      </c>
      <c r="R16" s="13">
        <f t="shared" si="15"/>
        <v>0</v>
      </c>
      <c r="S16" s="13">
        <f t="shared" si="16"/>
        <v>0</v>
      </c>
      <c r="T16" s="13">
        <f t="shared" si="17"/>
        <v>0</v>
      </c>
      <c r="U16" s="13">
        <f t="shared" si="18"/>
        <v>0</v>
      </c>
      <c r="V16" s="13">
        <f t="shared" si="19"/>
        <v>0</v>
      </c>
      <c r="W16" s="13">
        <f t="shared" si="20"/>
        <v>0</v>
      </c>
      <c r="X16">
        <v>0</v>
      </c>
      <c r="Y16">
        <v>0</v>
      </c>
    </row>
    <row r="17" spans="1:25">
      <c r="A17" t="s">
        <v>35</v>
      </c>
      <c r="B17" s="13">
        <f>INDEX('sample data'!Q$50:Q$65,MATCH(plate4_linear!A17,'sample data'!B$50:B$65,0))</f>
        <v>0</v>
      </c>
      <c r="C17" s="13">
        <f t="shared" si="0"/>
        <v>0</v>
      </c>
      <c r="D17" s="13">
        <f t="shared" si="1"/>
        <v>0</v>
      </c>
      <c r="E17" s="13">
        <f t="shared" si="2"/>
        <v>0</v>
      </c>
      <c r="F17" s="13">
        <f t="shared" si="3"/>
        <v>0</v>
      </c>
      <c r="G17" s="13">
        <f t="shared" si="4"/>
        <v>0</v>
      </c>
      <c r="H17" s="13">
        <f t="shared" si="5"/>
        <v>0</v>
      </c>
      <c r="I17" s="13">
        <f t="shared" si="6"/>
        <v>0</v>
      </c>
      <c r="J17" s="13">
        <f t="shared" si="7"/>
        <v>0</v>
      </c>
      <c r="K17" s="13">
        <f t="shared" si="8"/>
        <v>0</v>
      </c>
      <c r="L17" s="13">
        <f t="shared" si="9"/>
        <v>0</v>
      </c>
      <c r="M17" s="13">
        <f t="shared" si="10"/>
        <v>0</v>
      </c>
      <c r="N17" s="13">
        <f t="shared" si="11"/>
        <v>0</v>
      </c>
      <c r="O17" s="13">
        <f t="shared" si="12"/>
        <v>0</v>
      </c>
      <c r="P17" s="13">
        <f t="shared" si="13"/>
        <v>0</v>
      </c>
      <c r="Q17" s="13">
        <f t="shared" si="14"/>
        <v>0</v>
      </c>
      <c r="R17" s="13">
        <f t="shared" si="15"/>
        <v>0</v>
      </c>
      <c r="S17" s="13">
        <f t="shared" si="16"/>
        <v>0</v>
      </c>
      <c r="T17" s="13">
        <f t="shared" si="17"/>
        <v>0</v>
      </c>
      <c r="U17" s="13">
        <f t="shared" si="18"/>
        <v>0</v>
      </c>
      <c r="V17" s="13">
        <f t="shared" si="19"/>
        <v>0</v>
      </c>
      <c r="W17" s="13">
        <f t="shared" si="20"/>
        <v>0</v>
      </c>
      <c r="X17">
        <v>0</v>
      </c>
      <c r="Y17">
        <v>0</v>
      </c>
    </row>
    <row r="18" spans="1:25">
      <c r="L18" s="4"/>
    </row>
  </sheetData>
  <dataValidations count="1">
    <dataValidation showInputMessage="1" showErrorMessage="1" sqref="G18 I18" xr:uid="{914DEAC1-3322-4934-AAE4-0EFFAFF68F0D}"/>
  </dataValidations>
  <pageMargins left="0.7" right="0.7" top="0.78740157499999996" bottom="0.78740157499999996" header="0.3" footer="0.3"/>
  <pageSetup paperSize="9" scale="6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sample data</vt:lpstr>
      <vt:lpstr>plate1_serial</vt:lpstr>
      <vt:lpstr>plate1_linear</vt:lpstr>
      <vt:lpstr>plate2_serial</vt:lpstr>
      <vt:lpstr>plate2_linear</vt:lpstr>
      <vt:lpstr>plate3_serial</vt:lpstr>
      <vt:lpstr>plate3_linear</vt:lpstr>
      <vt:lpstr>plate4_serial</vt:lpstr>
      <vt:lpstr>plate4_linear</vt:lpstr>
      <vt:lpstr>plate5_serial</vt:lpstr>
      <vt:lpstr>plate5_linear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citepro</dc:creator>
  <cp:lastModifiedBy>Georg Braun</cp:lastModifiedBy>
  <cp:lastPrinted>2022-09-06T08:25:39Z</cp:lastPrinted>
  <dcterms:created xsi:type="dcterms:W3CDTF">2015-10-02T12:53:00Z</dcterms:created>
  <dcterms:modified xsi:type="dcterms:W3CDTF">2022-11-23T13:36:20Z</dcterms:modified>
</cp:coreProperties>
</file>