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AR Payments" sheetId="1" r:id="rId1"/>
    <sheet name="summary of ded" sheetId="4" r:id="rId2"/>
    <sheet name="received by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P337" i="4"/>
  <c r="O337"/>
  <c r="N337"/>
  <c r="M337"/>
  <c r="L337"/>
  <c r="K337"/>
  <c r="J337"/>
  <c r="I337"/>
  <c r="H337"/>
  <c r="G337"/>
  <c r="F337"/>
  <c r="E337"/>
  <c r="D337"/>
  <c r="C337"/>
  <c r="R339" s="1"/>
  <c r="Q336"/>
  <c r="Q335"/>
  <c r="Q334"/>
  <c r="Q333"/>
  <c r="Q332"/>
  <c r="R336" s="1"/>
  <c r="Q330"/>
  <c r="Q329"/>
  <c r="Q328"/>
  <c r="Q327"/>
  <c r="Q326"/>
  <c r="R330" s="1"/>
  <c r="Q324"/>
  <c r="Q323"/>
  <c r="Q322"/>
  <c r="Q321"/>
  <c r="Q320"/>
  <c r="Q319"/>
  <c r="R324" s="1"/>
  <c r="Q317"/>
  <c r="Q316"/>
  <c r="Q315"/>
  <c r="Q314"/>
  <c r="R317" s="1"/>
  <c r="Q313"/>
  <c r="Q311"/>
  <c r="Q310"/>
  <c r="Q309"/>
  <c r="Q308"/>
  <c r="Q307"/>
  <c r="Q306"/>
  <c r="Q305"/>
  <c r="Q304"/>
  <c r="R311" s="1"/>
  <c r="Q303"/>
  <c r="Q301"/>
  <c r="Q300"/>
  <c r="Q299"/>
  <c r="Q298"/>
  <c r="Q297"/>
  <c r="Q296"/>
  <c r="R301" s="1"/>
  <c r="Q295"/>
  <c r="Q293"/>
  <c r="Q292"/>
  <c r="Q291"/>
  <c r="Q290"/>
  <c r="Q289"/>
  <c r="Q288"/>
  <c r="R293" s="1"/>
  <c r="Q287"/>
  <c r="Q285"/>
  <c r="Q284"/>
  <c r="Q283"/>
  <c r="Q282"/>
  <c r="R285" s="1"/>
  <c r="Q281"/>
  <c r="IU280"/>
  <c r="Q280"/>
  <c r="Q277"/>
  <c r="Q276"/>
  <c r="Q275"/>
  <c r="Q274"/>
  <c r="Q273"/>
  <c r="Q272"/>
  <c r="R277" s="1"/>
  <c r="Q270"/>
  <c r="Q269"/>
  <c r="Q268"/>
  <c r="Q267"/>
  <c r="Q266"/>
  <c r="R270" s="1"/>
  <c r="Q264"/>
  <c r="Q263"/>
  <c r="Q262"/>
  <c r="Q261"/>
  <c r="Q260"/>
  <c r="R264" s="1"/>
  <c r="Q258"/>
  <c r="Q257"/>
  <c r="Q256"/>
  <c r="Q255"/>
  <c r="Q254"/>
  <c r="R258" s="1"/>
  <c r="Q252"/>
  <c r="Q251"/>
  <c r="Q250"/>
  <c r="Q249"/>
  <c r="Q248"/>
  <c r="Q247"/>
  <c r="R252" s="1"/>
  <c r="Q245"/>
  <c r="Q244"/>
  <c r="Q243"/>
  <c r="Q242"/>
  <c r="Q241"/>
  <c r="Q240"/>
  <c r="R245" s="1"/>
  <c r="Q238"/>
  <c r="Q237"/>
  <c r="Q236"/>
  <c r="Q235"/>
  <c r="Q234"/>
  <c r="Q233"/>
  <c r="Q232"/>
  <c r="R238" s="1"/>
  <c r="Q230"/>
  <c r="Q229"/>
  <c r="Q228"/>
  <c r="Q227"/>
  <c r="Q226"/>
  <c r="Q225"/>
  <c r="R230" s="1"/>
  <c r="Q223"/>
  <c r="Q222"/>
  <c r="Q221"/>
  <c r="Q220"/>
  <c r="Q219"/>
  <c r="Q218"/>
  <c r="R223" s="1"/>
  <c r="Q217"/>
  <c r="Q215"/>
  <c r="Q214"/>
  <c r="Q213"/>
  <c r="Q212"/>
  <c r="Q211"/>
  <c r="Q210"/>
  <c r="Q209"/>
  <c r="Q208"/>
  <c r="R215" s="1"/>
  <c r="Q206"/>
  <c r="Q205"/>
  <c r="Q204"/>
  <c r="Q203"/>
  <c r="Q202"/>
  <c r="Q201"/>
  <c r="R206" s="1"/>
  <c r="Q196"/>
  <c r="Q195"/>
  <c r="Q194"/>
  <c r="Q193"/>
  <c r="Q192"/>
  <c r="Q191"/>
  <c r="R196" s="1"/>
  <c r="Q190"/>
  <c r="Q188"/>
  <c r="Q187"/>
  <c r="Q186"/>
  <c r="Q185"/>
  <c r="Q184"/>
  <c r="Q183"/>
  <c r="R188" s="1"/>
  <c r="Q181"/>
  <c r="Q180"/>
  <c r="Q179"/>
  <c r="Q178"/>
  <c r="Q177"/>
  <c r="Q176"/>
  <c r="R181" s="1"/>
  <c r="Q174"/>
  <c r="Q173"/>
  <c r="Q172"/>
  <c r="Q171"/>
  <c r="Q170"/>
  <c r="Q169"/>
  <c r="R174" s="1"/>
  <c r="Q167"/>
  <c r="Q166"/>
  <c r="Q165"/>
  <c r="Q164"/>
  <c r="Q163"/>
  <c r="Q162"/>
  <c r="R167" s="1"/>
  <c r="Q156"/>
  <c r="Q155"/>
  <c r="Q154"/>
  <c r="Q153"/>
  <c r="Q152"/>
  <c r="Q151"/>
  <c r="R156" s="1"/>
  <c r="Q149"/>
  <c r="Q148"/>
  <c r="Q147"/>
  <c r="R149" s="1"/>
  <c r="Q146"/>
  <c r="Q144"/>
  <c r="Q143"/>
  <c r="Q142"/>
  <c r="Q141"/>
  <c r="Q140"/>
  <c r="Q139"/>
  <c r="R144" s="1"/>
  <c r="Q137"/>
  <c r="Q136"/>
  <c r="Q135"/>
  <c r="Q134"/>
  <c r="Q133"/>
  <c r="Q132"/>
  <c r="Q131"/>
  <c r="R137" s="1"/>
  <c r="Q129"/>
  <c r="Q128"/>
  <c r="Q127"/>
  <c r="Q126"/>
  <c r="Q125"/>
  <c r="Q124"/>
  <c r="Q123"/>
  <c r="R128" s="1"/>
  <c r="Q116"/>
  <c r="Q115"/>
  <c r="Q114"/>
  <c r="Q113"/>
  <c r="Q112"/>
  <c r="R116" s="1"/>
  <c r="Q110"/>
  <c r="Q109"/>
  <c r="Q108"/>
  <c r="Q107"/>
  <c r="Q106"/>
  <c r="Q105"/>
  <c r="Q104"/>
  <c r="R110" s="1"/>
  <c r="Q102"/>
  <c r="Q101"/>
  <c r="Q100"/>
  <c r="Q99"/>
  <c r="Q98"/>
  <c r="Q97"/>
  <c r="Q96"/>
  <c r="Q95"/>
  <c r="R102" s="1"/>
  <c r="Q93"/>
  <c r="Q92"/>
  <c r="Q91"/>
  <c r="Q90"/>
  <c r="Q89"/>
  <c r="Q88"/>
  <c r="Q87"/>
  <c r="Q86"/>
  <c r="R93" s="1"/>
  <c r="Q85"/>
  <c r="Q83"/>
  <c r="Q82"/>
  <c r="Q81"/>
  <c r="Q80"/>
  <c r="Q79"/>
  <c r="Q78"/>
  <c r="Q77"/>
  <c r="Q76"/>
  <c r="Q75"/>
  <c r="Q74"/>
  <c r="R83" s="1"/>
  <c r="Q73"/>
  <c r="Q71"/>
  <c r="Q70"/>
  <c r="Q69"/>
  <c r="Q68"/>
  <c r="Y67"/>
  <c r="Q67"/>
  <c r="Q66"/>
  <c r="Q65"/>
  <c r="R71" s="1"/>
  <c r="Q64"/>
  <c r="Q62"/>
  <c r="Q61"/>
  <c r="Q60"/>
  <c r="Q59"/>
  <c r="R62" s="1"/>
  <c r="Q58"/>
  <c r="Q56"/>
  <c r="Q55"/>
  <c r="R56" s="1"/>
  <c r="Q53"/>
  <c r="Q52"/>
  <c r="Q51"/>
  <c r="Q50"/>
  <c r="Q49"/>
  <c r="Q48"/>
  <c r="Q47"/>
  <c r="Q46"/>
  <c r="Q45"/>
  <c r="Q44"/>
  <c r="R53" s="1"/>
  <c r="Q42"/>
  <c r="Q41"/>
  <c r="R42" s="1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337" s="1"/>
  <c r="S338" s="1"/>
  <c r="Q4"/>
  <c r="R39" s="1"/>
  <c r="M54" i="3"/>
  <c r="L52"/>
  <c r="L48"/>
  <c r="L42"/>
  <c r="I41"/>
  <c r="E35"/>
  <c r="D20"/>
  <c r="D19"/>
  <c r="D18"/>
  <c r="D17"/>
  <c r="D16"/>
  <c r="D15"/>
  <c r="D14"/>
  <c r="D57" i="1"/>
  <c r="R337" i="4" l="1"/>
  <c r="E22" i="3"/>
  <c r="I40"/>
  <c r="I42" s="1"/>
  <c r="E77"/>
</calcChain>
</file>

<file path=xl/comments1.xml><?xml version="1.0" encoding="utf-8"?>
<comments xmlns="http://schemas.openxmlformats.org/spreadsheetml/2006/main">
  <authors>
    <author>april</author>
  </authors>
  <commentList>
    <comment ref="M17" authorId="0">
      <text>
        <r>
          <rPr>
            <b/>
            <sz val="9"/>
            <color indexed="81"/>
            <rFont val="Tahoma"/>
            <charset val="1"/>
          </rPr>
          <t>april:</t>
        </r>
        <r>
          <rPr>
            <sz val="9"/>
            <color indexed="81"/>
            <rFont val="Tahoma"/>
            <charset val="1"/>
          </rPr>
          <t xml:space="preserve">
sh 150</t>
        </r>
      </text>
    </comment>
    <comment ref="G71" authorId="0">
      <text>
        <r>
          <rPr>
            <sz val="9"/>
            <color indexed="81"/>
            <rFont val="Tahoma"/>
            <family val="2"/>
          </rPr>
          <t xml:space="preserve">290.73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reloan
</t>
        </r>
      </text>
    </comment>
    <comment ref="G204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reloan
</t>
        </r>
      </text>
    </comment>
    <comment ref="M208" authorId="0">
      <text>
        <r>
          <rPr>
            <b/>
            <sz val="9"/>
            <color indexed="81"/>
            <rFont val="Tahoma"/>
            <charset val="1"/>
          </rPr>
          <t>april:</t>
        </r>
        <r>
          <rPr>
            <sz val="9"/>
            <color indexed="81"/>
            <rFont val="Tahoma"/>
            <charset val="1"/>
          </rPr>
          <t xml:space="preserve">
sh 150</t>
        </r>
      </text>
    </comment>
    <comment ref="M209" authorId="0">
      <text>
        <r>
          <rPr>
            <b/>
            <sz val="9"/>
            <color indexed="81"/>
            <rFont val="Tahoma"/>
            <charset val="1"/>
          </rPr>
          <t>april:</t>
        </r>
        <r>
          <rPr>
            <sz val="9"/>
            <color indexed="81"/>
            <rFont val="Tahoma"/>
            <charset val="1"/>
          </rPr>
          <t xml:space="preserve">
sh-250</t>
        </r>
      </text>
    </comment>
    <comment ref="D219" authorId="0">
      <text>
        <r>
          <rPr>
            <b/>
            <sz val="9"/>
            <color indexed="81"/>
            <rFont val="Tahoma"/>
            <family val="2"/>
          </rPr>
          <t>263.40</t>
        </r>
      </text>
    </comment>
    <comment ref="E219" authorId="0">
      <text>
        <r>
          <rPr>
            <b/>
            <sz val="9"/>
            <color indexed="81"/>
            <rFont val="Tahoma"/>
            <family val="2"/>
          </rPr>
          <t>62.50</t>
        </r>
      </text>
    </comment>
    <comment ref="F219" authorId="0">
      <text>
        <r>
          <rPr>
            <b/>
            <sz val="9"/>
            <color indexed="81"/>
            <rFont val="Tahoma"/>
            <family val="2"/>
          </rPr>
          <t xml:space="preserve">150
</t>
        </r>
      </text>
    </comment>
    <comment ref="P260" authorId="0">
      <text>
        <r>
          <rPr>
            <b/>
            <sz val="9"/>
            <color indexed="81"/>
            <rFont val="Tahoma"/>
            <family val="2"/>
          </rPr>
          <t>250</t>
        </r>
      </text>
    </comment>
    <comment ref="C272" authorId="0">
      <text>
        <r>
          <rPr>
            <b/>
            <sz val="9"/>
            <color indexed="81"/>
            <rFont val="Tahoma"/>
            <family val="2"/>
          </rPr>
          <t>202.58</t>
        </r>
      </text>
    </comment>
    <comment ref="D272" authorId="0">
      <text>
        <r>
          <rPr>
            <b/>
            <sz val="9"/>
            <color indexed="81"/>
            <rFont val="Tahoma"/>
            <family val="2"/>
          </rPr>
          <t>272.50</t>
        </r>
      </text>
    </comment>
    <comment ref="E272" authorId="0">
      <text>
        <r>
          <rPr>
            <b/>
            <sz val="9"/>
            <color indexed="81"/>
            <rFont val="Tahoma"/>
            <family val="2"/>
          </rPr>
          <t>62.50</t>
        </r>
      </text>
    </comment>
    <comment ref="F272" authorId="0">
      <text>
        <r>
          <rPr>
            <b/>
            <sz val="9"/>
            <color indexed="81"/>
            <rFont val="Tahoma"/>
            <family val="2"/>
          </rPr>
          <t>150</t>
        </r>
      </text>
    </comment>
    <comment ref="H272" authorId="0">
      <text>
        <r>
          <rPr>
            <b/>
            <sz val="9"/>
            <color indexed="81"/>
            <rFont val="Tahoma"/>
            <family val="2"/>
          </rPr>
          <t>576.81</t>
        </r>
      </text>
    </comment>
    <comment ref="C28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195.01</t>
        </r>
      </text>
    </comment>
    <comment ref="D28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290.65
</t>
        </r>
      </text>
    </comment>
    <comment ref="E28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62.50</t>
        </r>
      </text>
    </comment>
    <comment ref="F28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150</t>
        </r>
      </text>
    </comment>
    <comment ref="G28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749.88</t>
        </r>
      </text>
    </comment>
    <comment ref="H28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599.89</t>
        </r>
      </text>
    </comment>
    <comment ref="P295" authorId="0">
      <text>
        <r>
          <rPr>
            <b/>
            <sz val="9"/>
            <color indexed="81"/>
            <rFont val="Tahoma"/>
            <family val="2"/>
          </rPr>
          <t>250</t>
        </r>
      </text>
    </comment>
  </commentList>
</comments>
</file>

<file path=xl/comments2.xml><?xml version="1.0" encoding="utf-8"?>
<comments xmlns="http://schemas.openxmlformats.org/spreadsheetml/2006/main">
  <authors>
    <author>Maribeth A. Borlaza</author>
  </authors>
  <commentList>
    <comment ref="D34" authorId="0">
      <text>
        <r>
          <rPr>
            <b/>
            <sz val="9"/>
            <color indexed="81"/>
            <rFont val="Tahoma"/>
            <charset val="1"/>
          </rPr>
          <t>Maribeth A. Borlaza:</t>
        </r>
        <r>
          <rPr>
            <sz val="9"/>
            <color indexed="81"/>
            <rFont val="Tahoma"/>
            <charset val="1"/>
          </rPr>
          <t xml:space="preserve">
refer to AR Payment sheet</t>
        </r>
      </text>
    </comment>
  </commentList>
</comments>
</file>

<file path=xl/sharedStrings.xml><?xml version="1.0" encoding="utf-8"?>
<sst xmlns="http://schemas.openxmlformats.org/spreadsheetml/2006/main" count="783" uniqueCount="713">
  <si>
    <t>Schedule of A/R Payments</t>
  </si>
  <si>
    <t>Corp. Office</t>
  </si>
  <si>
    <t>Abais, Ricky</t>
  </si>
  <si>
    <t>computer</t>
  </si>
  <si>
    <t>Adasa, Philips</t>
  </si>
  <si>
    <t>Andus, Christine</t>
  </si>
  <si>
    <t>Balacy, Nevele</t>
  </si>
  <si>
    <t>Barrera, Lydith</t>
  </si>
  <si>
    <t>laptop</t>
  </si>
  <si>
    <t>Benitez, Ryian</t>
  </si>
  <si>
    <t>Bularon, Janice</t>
  </si>
  <si>
    <t>Celecious, Ma. Nova</t>
  </si>
  <si>
    <t>Ebo, Jayson</t>
  </si>
  <si>
    <t>Diagmel, Haidee</t>
  </si>
  <si>
    <t>Dunque, Jun Rico</t>
  </si>
  <si>
    <t>Grancapal, Nolie</t>
  </si>
  <si>
    <t>Computer</t>
  </si>
  <si>
    <t>Lucrecia, Arlene</t>
  </si>
  <si>
    <t>Marquez, Georgee</t>
  </si>
  <si>
    <t>Narvacan, Cherry Lou</t>
  </si>
  <si>
    <t>Operario, Maria Elvie</t>
  </si>
  <si>
    <t>plane ticket</t>
  </si>
  <si>
    <t>Orilloza, Larry</t>
  </si>
  <si>
    <t>Paconses, Angelie</t>
  </si>
  <si>
    <t>Pagcaliwagan, Gee</t>
  </si>
  <si>
    <t>Palomaria, Adelene</t>
  </si>
  <si>
    <t>Laptop</t>
  </si>
  <si>
    <t>Uniform</t>
  </si>
  <si>
    <t>Pausal, Jessa</t>
  </si>
  <si>
    <t>Pausanos, Seth</t>
  </si>
  <si>
    <t>Pata, Dalia</t>
  </si>
  <si>
    <t>Quisquis, Ma. Chona</t>
  </si>
  <si>
    <t>Saguin, Cherely</t>
  </si>
  <si>
    <t>Suicano, Martenelle</t>
  </si>
  <si>
    <t>Vicente, Uzziel</t>
  </si>
  <si>
    <t>Tagudin, Hermilo</t>
  </si>
  <si>
    <t>Torres, Norrie</t>
  </si>
  <si>
    <t>BCF-Bayawan</t>
  </si>
  <si>
    <t>Templado, Brendo</t>
  </si>
  <si>
    <t>BCF-Calamba</t>
  </si>
  <si>
    <t>Atay, Lalaine</t>
  </si>
  <si>
    <t>BCF-Dumaguete</t>
  </si>
  <si>
    <t>Ibañez, Mary Aileen</t>
  </si>
  <si>
    <t>BCF-escario</t>
  </si>
  <si>
    <t>Cordova, edwin John</t>
  </si>
  <si>
    <t>BCF-Ipil II</t>
  </si>
  <si>
    <t>Vega, Jenny</t>
  </si>
  <si>
    <t>BCF-Jones</t>
  </si>
  <si>
    <t>Mark ramirez</t>
  </si>
  <si>
    <t>BCF-Kabankalan</t>
  </si>
  <si>
    <t>Gadayan, Mark</t>
  </si>
  <si>
    <t>BCF-Lapu2x</t>
  </si>
  <si>
    <t>Basas, Mary Ann</t>
  </si>
  <si>
    <t>BCF-Larena</t>
  </si>
  <si>
    <t>Maglangit, Jose Ariel</t>
  </si>
  <si>
    <t>BCF-Liloy</t>
  </si>
  <si>
    <t>Licudan, Grace</t>
  </si>
  <si>
    <t>BCF-Mandaue</t>
  </si>
  <si>
    <t>Caitor, Leonidas</t>
  </si>
  <si>
    <t>BCF-MEZ</t>
  </si>
  <si>
    <t>Mark Dalauta</t>
  </si>
  <si>
    <t>BCF-Micro</t>
  </si>
  <si>
    <t>Ordinaria, Jonathan</t>
  </si>
  <si>
    <t>BCF-Molave</t>
  </si>
  <si>
    <t>Espiritu, Randy</t>
  </si>
  <si>
    <t>BCF-Oro 1</t>
  </si>
  <si>
    <t>Yabo, raygeline</t>
  </si>
  <si>
    <t>BCF-Oro 2</t>
  </si>
  <si>
    <t>Atos, Elred</t>
  </si>
  <si>
    <t>BCF-Oza 1</t>
  </si>
  <si>
    <t>Anchez, Saidee</t>
  </si>
  <si>
    <t>BCF-Oza 2</t>
  </si>
  <si>
    <t>Bacon, ester</t>
  </si>
  <si>
    <t>BCF-Pag 1</t>
  </si>
  <si>
    <t>Cansancio, Aida</t>
  </si>
  <si>
    <t>BCF-Pag 2</t>
  </si>
  <si>
    <t>Ajias, Annul</t>
  </si>
  <si>
    <t>BCF-Tagbilaran</t>
  </si>
  <si>
    <t>Pelesores, Juvelyn</t>
  </si>
  <si>
    <t>Emergency</t>
  </si>
  <si>
    <t>Housing</t>
  </si>
  <si>
    <t>OTHER DEDUCTIONS</t>
  </si>
  <si>
    <t>FB 1</t>
  </si>
  <si>
    <t>Chona</t>
  </si>
  <si>
    <t>Received by:   _______________________</t>
  </si>
  <si>
    <t>SH 1</t>
  </si>
  <si>
    <t>SH4</t>
  </si>
  <si>
    <t>BCF -Oro. II</t>
  </si>
  <si>
    <t>GA HO</t>
  </si>
  <si>
    <t>SSS</t>
  </si>
  <si>
    <t>P</t>
  </si>
  <si>
    <t>PHIC</t>
  </si>
  <si>
    <t>HDMF</t>
  </si>
  <si>
    <t>SSS Loans</t>
  </si>
  <si>
    <t>HDMF Loans</t>
  </si>
  <si>
    <t>withholding tax</t>
  </si>
  <si>
    <t>Emergency/Housing Loan</t>
  </si>
  <si>
    <t>Employees loan</t>
  </si>
  <si>
    <t>Insurance</t>
  </si>
  <si>
    <t>ASCCEA</t>
  </si>
  <si>
    <t>Escario</t>
  </si>
  <si>
    <t>PG</t>
  </si>
  <si>
    <t>A/R Payments</t>
  </si>
  <si>
    <t>HO/CAO</t>
  </si>
  <si>
    <t>VitaCura</t>
  </si>
  <si>
    <t>CO</t>
  </si>
  <si>
    <t>Cash</t>
  </si>
  <si>
    <t>emp. Loan</t>
  </si>
  <si>
    <t>deductions-undertime</t>
  </si>
  <si>
    <t>hris</t>
  </si>
  <si>
    <t>total deductions</t>
  </si>
  <si>
    <t>Summary of January 21-Feb.05, '16</t>
  </si>
  <si>
    <t>Name</t>
  </si>
  <si>
    <t>W/Tax</t>
  </si>
  <si>
    <t>hdmf loan</t>
  </si>
  <si>
    <t>SSS loan</t>
  </si>
  <si>
    <t>Asccea</t>
  </si>
  <si>
    <t>FB</t>
  </si>
  <si>
    <t>SH/vitacura</t>
  </si>
  <si>
    <t>Emp. Loan</t>
  </si>
  <si>
    <t>Others</t>
  </si>
  <si>
    <t>total</t>
  </si>
  <si>
    <t xml:space="preserve">   CORPORATE OFFICE</t>
  </si>
  <si>
    <t>co/escario/pg</t>
  </si>
  <si>
    <t>Adrias</t>
  </si>
  <si>
    <t>Ana Flor</t>
  </si>
  <si>
    <t xml:space="preserve">Andus, </t>
  </si>
  <si>
    <t xml:space="preserve">Christine </t>
  </si>
  <si>
    <t>Bantoto</t>
  </si>
  <si>
    <t>Cresencio</t>
  </si>
  <si>
    <t>Barrera</t>
  </si>
  <si>
    <t>Lydith</t>
  </si>
  <si>
    <t>Benitez,</t>
  </si>
  <si>
    <t>Ryian</t>
  </si>
  <si>
    <t>Borlaza</t>
  </si>
  <si>
    <t>Maribeth</t>
  </si>
  <si>
    <t xml:space="preserve">Cachin, </t>
  </si>
  <si>
    <t>Joffer</t>
  </si>
  <si>
    <t>Canggas</t>
  </si>
  <si>
    <t xml:space="preserve">Jenny </t>
  </si>
  <si>
    <t>Castol</t>
  </si>
  <si>
    <t>Rodrigo</t>
  </si>
  <si>
    <t>Celicious</t>
  </si>
  <si>
    <t>Ma. Nova</t>
  </si>
  <si>
    <t xml:space="preserve">Crampatanta, </t>
  </si>
  <si>
    <t>Belinda</t>
  </si>
  <si>
    <t>Credo</t>
  </si>
  <si>
    <t>Ethan Joseph</t>
  </si>
  <si>
    <t>Cuaresma</t>
  </si>
  <si>
    <t>Roxan</t>
  </si>
  <si>
    <t xml:space="preserve">Daymiel, </t>
  </si>
  <si>
    <t>Eva</t>
  </si>
  <si>
    <t>Dajuela</t>
  </si>
  <si>
    <t>Eirich</t>
  </si>
  <si>
    <t>Diagmel</t>
  </si>
  <si>
    <t>Haidee</t>
  </si>
  <si>
    <t>Fernandez</t>
  </si>
  <si>
    <t>Armi</t>
  </si>
  <si>
    <t>Galeza,</t>
  </si>
  <si>
    <t>Karen Gay</t>
  </si>
  <si>
    <t>Gudmalin</t>
  </si>
  <si>
    <t>Jessa</t>
  </si>
  <si>
    <t>Ibañez,</t>
  </si>
  <si>
    <t>Manolin</t>
  </si>
  <si>
    <t>Lacay,</t>
  </si>
  <si>
    <t xml:space="preserve">Jose Elmer </t>
  </si>
  <si>
    <t>Lucrecia</t>
  </si>
  <si>
    <t>Arlene</t>
  </si>
  <si>
    <t>Marquez,</t>
  </si>
  <si>
    <t>Georgee</t>
  </si>
  <si>
    <t>Malos</t>
  </si>
  <si>
    <t>Andy</t>
  </si>
  <si>
    <t>Operario</t>
  </si>
  <si>
    <t>Ma. Elvie</t>
  </si>
  <si>
    <t>Pagcaliwagan</t>
  </si>
  <si>
    <t>Gee</t>
  </si>
  <si>
    <t>Palomaria</t>
  </si>
  <si>
    <t>Adelene</t>
  </si>
  <si>
    <t>Pausal</t>
  </si>
  <si>
    <t>Piñero</t>
  </si>
  <si>
    <t>Carl</t>
  </si>
  <si>
    <t>Ronquillo</t>
  </si>
  <si>
    <t>Honey Laine</t>
  </si>
  <si>
    <t>Soliva</t>
  </si>
  <si>
    <t>Marlyn</t>
  </si>
  <si>
    <t>Suicano</t>
  </si>
  <si>
    <t>Martenelle</t>
  </si>
  <si>
    <t>Sumaylo</t>
  </si>
  <si>
    <t>Mirriam</t>
  </si>
  <si>
    <t>Supilanas</t>
  </si>
  <si>
    <t>Donald</t>
  </si>
  <si>
    <t>Tanjay,</t>
  </si>
  <si>
    <t>Zeneth</t>
  </si>
  <si>
    <t>Torres</t>
  </si>
  <si>
    <t>Norrie</t>
  </si>
  <si>
    <t>ZP AREA</t>
  </si>
  <si>
    <t>Carreon</t>
  </si>
  <si>
    <t>Melodie</t>
  </si>
  <si>
    <t xml:space="preserve">Quisquis </t>
  </si>
  <si>
    <t xml:space="preserve">Ma. Chona </t>
  </si>
  <si>
    <t>MIS. OCC. AREA</t>
  </si>
  <si>
    <t>Joseph</t>
  </si>
  <si>
    <t>Bularon</t>
  </si>
  <si>
    <t>Janice</t>
  </si>
  <si>
    <t>Calzado</t>
  </si>
  <si>
    <t>Juvelyn</t>
  </si>
  <si>
    <t>Dumapias,</t>
  </si>
  <si>
    <t xml:space="preserve">Roy </t>
  </si>
  <si>
    <t>Lomocso</t>
  </si>
  <si>
    <t>Melanie</t>
  </si>
  <si>
    <t>Orilloza,</t>
  </si>
  <si>
    <t>Larry</t>
  </si>
  <si>
    <t xml:space="preserve">Pata, </t>
  </si>
  <si>
    <t>Dalia</t>
  </si>
  <si>
    <t>Pausanos,</t>
  </si>
  <si>
    <t>Seth</t>
  </si>
  <si>
    <t xml:space="preserve">Saguin, </t>
  </si>
  <si>
    <t>Cherely</t>
  </si>
  <si>
    <t>Vicente,</t>
  </si>
  <si>
    <t>Uzziel</t>
  </si>
  <si>
    <t>ML</t>
  </si>
  <si>
    <t>Dumaog</t>
  </si>
  <si>
    <t>Jean</t>
  </si>
  <si>
    <t>Narvacan</t>
  </si>
  <si>
    <t>Cherrylou</t>
  </si>
  <si>
    <t>NEGROS</t>
  </si>
  <si>
    <t>Adasa</t>
  </si>
  <si>
    <t>Philips</t>
  </si>
  <si>
    <t>Balacy</t>
  </si>
  <si>
    <t>Nevele Jane</t>
  </si>
  <si>
    <t xml:space="preserve">Dunque, </t>
  </si>
  <si>
    <t>Jun Rico</t>
  </si>
  <si>
    <t>Jaboneta</t>
  </si>
  <si>
    <t>Xavier</t>
  </si>
  <si>
    <t>Tagudin</t>
  </si>
  <si>
    <t>Hermilo</t>
  </si>
  <si>
    <t>CEBU AREA</t>
  </si>
  <si>
    <t>Abais</t>
  </si>
  <si>
    <t>Ricky</t>
  </si>
  <si>
    <t>Amores</t>
  </si>
  <si>
    <t>Lora Wenella</t>
  </si>
  <si>
    <t>Briones</t>
  </si>
  <si>
    <t>Ryan</t>
  </si>
  <si>
    <t>Ebo</t>
  </si>
  <si>
    <t>Jayson</t>
  </si>
  <si>
    <t>Grancapal,</t>
  </si>
  <si>
    <t xml:space="preserve">Nolie </t>
  </si>
  <si>
    <t>Labro</t>
  </si>
  <si>
    <t>Cherryl</t>
  </si>
  <si>
    <t>Paconses</t>
  </si>
  <si>
    <t>Angelie</t>
  </si>
  <si>
    <t>Valenzuela</t>
  </si>
  <si>
    <t>Maribel</t>
  </si>
  <si>
    <t>MAIN OFFICE</t>
  </si>
  <si>
    <t>Amparado</t>
  </si>
  <si>
    <t>Eirene</t>
  </si>
  <si>
    <t>Dayte,</t>
  </si>
  <si>
    <t xml:space="preserve">Ma. Lyra </t>
  </si>
  <si>
    <t>Anna Karene</t>
  </si>
  <si>
    <t>Hampas</t>
  </si>
  <si>
    <t>Geralden</t>
  </si>
  <si>
    <t>Jumawan</t>
  </si>
  <si>
    <t>Ariel</t>
  </si>
  <si>
    <t>Gulmatico</t>
  </si>
  <si>
    <t>Cyd</t>
  </si>
  <si>
    <t xml:space="preserve">Lumantas, </t>
  </si>
  <si>
    <t xml:space="preserve">Lorna </t>
  </si>
  <si>
    <t xml:space="preserve">Lumbo, </t>
  </si>
  <si>
    <t xml:space="preserve">Jerry </t>
  </si>
  <si>
    <t xml:space="preserve">Partosa, </t>
  </si>
  <si>
    <t>Mario</t>
  </si>
  <si>
    <t xml:space="preserve">Quirante </t>
  </si>
  <si>
    <t>Allaine</t>
  </si>
  <si>
    <t>Villarin</t>
  </si>
  <si>
    <t>Junrell</t>
  </si>
  <si>
    <t>PG OFFICE</t>
  </si>
  <si>
    <t xml:space="preserve">Balanay, </t>
  </si>
  <si>
    <t xml:space="preserve">Brendo </t>
  </si>
  <si>
    <t>Batuampo</t>
  </si>
  <si>
    <t>Jaymar</t>
  </si>
  <si>
    <t xml:space="preserve">Lozada, </t>
  </si>
  <si>
    <t>Ofelia</t>
  </si>
  <si>
    <t>Mendoza,</t>
  </si>
  <si>
    <t xml:space="preserve">Rene </t>
  </si>
  <si>
    <t>Manriquez</t>
  </si>
  <si>
    <t>Bernie</t>
  </si>
  <si>
    <t xml:space="preserve">Mayormita </t>
  </si>
  <si>
    <t>Joje</t>
  </si>
  <si>
    <t>Maylon</t>
  </si>
  <si>
    <t>Ronel</t>
  </si>
  <si>
    <t>Ortega</t>
  </si>
  <si>
    <t>Jon Ian Mark</t>
  </si>
  <si>
    <t>Suzanne</t>
  </si>
  <si>
    <t>MICRO</t>
  </si>
  <si>
    <t>Aniñon</t>
  </si>
  <si>
    <t>Albert</t>
  </si>
  <si>
    <t>Bangsaja</t>
  </si>
  <si>
    <t>Marhadzde</t>
  </si>
  <si>
    <t>Diaz,</t>
  </si>
  <si>
    <t xml:space="preserve">Robert </t>
  </si>
  <si>
    <t>Gresos</t>
  </si>
  <si>
    <t>Marivic</t>
  </si>
  <si>
    <t>Ordinaria</t>
  </si>
  <si>
    <t>Jonathan</t>
  </si>
  <si>
    <t>Pelias</t>
  </si>
  <si>
    <t>Freya</t>
  </si>
  <si>
    <t>Sulatre,</t>
  </si>
  <si>
    <t>Enrique</t>
  </si>
  <si>
    <t>Tagbac</t>
  </si>
  <si>
    <t>Maria Gracia</t>
  </si>
  <si>
    <t>SINDANGAN</t>
  </si>
  <si>
    <t>Billones</t>
  </si>
  <si>
    <t>Wilson</t>
  </si>
  <si>
    <t>Cagbabanua</t>
  </si>
  <si>
    <t>Ann Love Bernd</t>
  </si>
  <si>
    <t>Dacula</t>
  </si>
  <si>
    <t>Aileen</t>
  </si>
  <si>
    <t>Escuadro</t>
  </si>
  <si>
    <t>Mary Jane</t>
  </si>
  <si>
    <t>Gonzaga</t>
  </si>
  <si>
    <t>Lucero</t>
  </si>
  <si>
    <t>May</t>
  </si>
  <si>
    <t>Testa</t>
  </si>
  <si>
    <t>Henry Reyvan</t>
  </si>
  <si>
    <t>LILOY</t>
  </si>
  <si>
    <t>Acain</t>
  </si>
  <si>
    <t>Dionesio</t>
  </si>
  <si>
    <t>Digamon</t>
  </si>
  <si>
    <t>Analyn</t>
  </si>
  <si>
    <t>Ebao</t>
  </si>
  <si>
    <t>Ailyn</t>
  </si>
  <si>
    <t>Licudan</t>
  </si>
  <si>
    <t xml:space="preserve">Grace </t>
  </si>
  <si>
    <t>Regañon</t>
  </si>
  <si>
    <t>Ara Rose</t>
  </si>
  <si>
    <t>IPIL I</t>
  </si>
  <si>
    <t>Baraquil</t>
  </si>
  <si>
    <t>Armie</t>
  </si>
  <si>
    <t>Dumajel</t>
  </si>
  <si>
    <t>Clint</t>
  </si>
  <si>
    <t>Gimony</t>
  </si>
  <si>
    <t>Fe Verna Marie</t>
  </si>
  <si>
    <t>Hapona</t>
  </si>
  <si>
    <t>Aguinaldo Jr</t>
  </si>
  <si>
    <t>Laput</t>
  </si>
  <si>
    <t>Rolegen</t>
  </si>
  <si>
    <t>Realiza,</t>
  </si>
  <si>
    <t>Michael</t>
  </si>
  <si>
    <t>Sorronda</t>
  </si>
  <si>
    <t>Darol Queen</t>
  </si>
  <si>
    <t>IPIL II</t>
  </si>
  <si>
    <t>Banawa</t>
  </si>
  <si>
    <t>Mary Ann</t>
  </si>
  <si>
    <t>Balbastro</t>
  </si>
  <si>
    <t>Jenelyn</t>
  </si>
  <si>
    <t>de Dios</t>
  </si>
  <si>
    <t>Shermie</t>
  </si>
  <si>
    <t>Gauden</t>
  </si>
  <si>
    <t>Importante</t>
  </si>
  <si>
    <t>Melonie</t>
  </si>
  <si>
    <t>Roxas</t>
  </si>
  <si>
    <t>David Emmanuel</t>
  </si>
  <si>
    <t>Vega,</t>
  </si>
  <si>
    <t>Jenny</t>
  </si>
  <si>
    <t>BUUG</t>
  </si>
  <si>
    <t>Andan</t>
  </si>
  <si>
    <t>Andy-mar</t>
  </si>
  <si>
    <t>Casulla</t>
  </si>
  <si>
    <t>Rommy Lloyd</t>
  </si>
  <si>
    <t>Juevesano</t>
  </si>
  <si>
    <t>Joan Dressa</t>
  </si>
  <si>
    <t>Mosquiza</t>
  </si>
  <si>
    <t>Angelo</t>
  </si>
  <si>
    <t>Osorio</t>
  </si>
  <si>
    <t>Irish</t>
  </si>
  <si>
    <t>Petras</t>
  </si>
  <si>
    <t>Malyn</t>
  </si>
  <si>
    <t>ZAMBOANGA</t>
  </si>
  <si>
    <t>Sumalpong</t>
  </si>
  <si>
    <t>Menvie</t>
  </si>
  <si>
    <t>Tagapan</t>
  </si>
  <si>
    <t>Pearl Angely</t>
  </si>
  <si>
    <t>Tayan</t>
  </si>
  <si>
    <t>Leandrilyn</t>
  </si>
  <si>
    <t>Vidad,</t>
  </si>
  <si>
    <t>Joan</t>
  </si>
  <si>
    <t>DUMAGUETE</t>
  </si>
  <si>
    <t>Caldera</t>
  </si>
  <si>
    <t>Jim Paul</t>
  </si>
  <si>
    <t>Comodas</t>
  </si>
  <si>
    <t>Mark Kevin</t>
  </si>
  <si>
    <t>Ibañez</t>
  </si>
  <si>
    <t>Mary Ailyn</t>
  </si>
  <si>
    <t>Orcullo</t>
  </si>
  <si>
    <t>Lalaine Rachel</t>
  </si>
  <si>
    <t>Tapales</t>
  </si>
  <si>
    <t>Pamela</t>
  </si>
  <si>
    <t>Verganio</t>
  </si>
  <si>
    <t>Cherry</t>
  </si>
  <si>
    <t>BAYAWAN</t>
  </si>
  <si>
    <t>Alberio</t>
  </si>
  <si>
    <t>Alcorin</t>
  </si>
  <si>
    <t>Princess Jean</t>
  </si>
  <si>
    <t>Busa</t>
  </si>
  <si>
    <t>Shiena Pearl</t>
  </si>
  <si>
    <t>Templado</t>
  </si>
  <si>
    <t>Brendo</t>
  </si>
  <si>
    <t>Ramirez</t>
  </si>
  <si>
    <t>Christian Mar</t>
  </si>
  <si>
    <t>Viente</t>
  </si>
  <si>
    <t>Marvel Jhun</t>
  </si>
  <si>
    <t>LARENA</t>
  </si>
  <si>
    <t>Calumpang</t>
  </si>
  <si>
    <t>Teodorico</t>
  </si>
  <si>
    <t>Maglangit</t>
  </si>
  <si>
    <t>Jose Ariel</t>
  </si>
  <si>
    <t>Ocao</t>
  </si>
  <si>
    <t>Rennie</t>
  </si>
  <si>
    <t>Paghacian</t>
  </si>
  <si>
    <t>Jade</t>
  </si>
  <si>
    <t>Tan</t>
  </si>
  <si>
    <t>Feljore</t>
  </si>
  <si>
    <t>Trangia</t>
  </si>
  <si>
    <t>Irish vance</t>
  </si>
  <si>
    <t>KABANKALAN</t>
  </si>
  <si>
    <t>Bernabe</t>
  </si>
  <si>
    <t>Gentle</t>
  </si>
  <si>
    <t>Gadayan</t>
  </si>
  <si>
    <t xml:space="preserve">Mark </t>
  </si>
  <si>
    <t>Lampaug</t>
  </si>
  <si>
    <t>Pamocino</t>
  </si>
  <si>
    <t>Kemberlyn</t>
  </si>
  <si>
    <t>Sta. Romana</t>
  </si>
  <si>
    <t>Luisa Marie</t>
  </si>
  <si>
    <t>Tagat</t>
  </si>
  <si>
    <t>Jannie Rey</t>
  </si>
  <si>
    <t>GUIHULNGAN</t>
  </si>
  <si>
    <t>Alabo</t>
  </si>
  <si>
    <t>Nelyn</t>
  </si>
  <si>
    <t>Langutan</t>
  </si>
  <si>
    <t>Nico</t>
  </si>
  <si>
    <t>Nunez</t>
  </si>
  <si>
    <t>Mary May</t>
  </si>
  <si>
    <t>Mc kevin king</t>
  </si>
  <si>
    <t>Tumimbang</t>
  </si>
  <si>
    <t>Grichelle</t>
  </si>
  <si>
    <t>Tusit</t>
  </si>
  <si>
    <t>CALAMBA</t>
  </si>
  <si>
    <t>Atay</t>
  </si>
  <si>
    <t>Lalaine</t>
  </si>
  <si>
    <t>Barosa</t>
  </si>
  <si>
    <t>Efren Phil</t>
  </si>
  <si>
    <t>Belleno</t>
  </si>
  <si>
    <t>Fabian</t>
  </si>
  <si>
    <t>Belono-ac</t>
  </si>
  <si>
    <t>Maylen</t>
  </si>
  <si>
    <t>Esolana</t>
  </si>
  <si>
    <t>Jeter</t>
  </si>
  <si>
    <t>Gran.</t>
  </si>
  <si>
    <t>Mitzi Claire</t>
  </si>
  <si>
    <t>Madura</t>
  </si>
  <si>
    <t>Kirsten</t>
  </si>
  <si>
    <t>OROQUIETA I</t>
  </si>
  <si>
    <t>Caliskis</t>
  </si>
  <si>
    <t>Julius Kim</t>
  </si>
  <si>
    <t>Mabalod</t>
  </si>
  <si>
    <t>Rowena</t>
  </si>
  <si>
    <t>Paulin</t>
  </si>
  <si>
    <t>John Gyver</t>
  </si>
  <si>
    <t>Tac-an</t>
  </si>
  <si>
    <t>Lovely</t>
  </si>
  <si>
    <t>Ulla</t>
  </si>
  <si>
    <t>Kristine</t>
  </si>
  <si>
    <t xml:space="preserve">Yabo, </t>
  </si>
  <si>
    <t xml:space="preserve">Raygeline </t>
  </si>
  <si>
    <t>OROQUIETA II</t>
  </si>
  <si>
    <t>Amorcillo,</t>
  </si>
  <si>
    <t>Jun</t>
  </si>
  <si>
    <t>Atos</t>
  </si>
  <si>
    <t>Elred</t>
  </si>
  <si>
    <t xml:space="preserve">Clarabal, </t>
  </si>
  <si>
    <t>Rolando</t>
  </si>
  <si>
    <t xml:space="preserve">Josephine </t>
  </si>
  <si>
    <t>Ricardo</t>
  </si>
  <si>
    <t>Lagata</t>
  </si>
  <si>
    <t>Rhonalyn</t>
  </si>
  <si>
    <t>Racelis</t>
  </si>
  <si>
    <t>Cassius Rey</t>
  </si>
  <si>
    <t>Sabandal</t>
  </si>
  <si>
    <t>Arlyn</t>
  </si>
  <si>
    <t>OZAMIZ I</t>
  </si>
  <si>
    <t xml:space="preserve">Bacon, </t>
  </si>
  <si>
    <t xml:space="preserve">Ester </t>
  </si>
  <si>
    <t>Bantilan</t>
  </si>
  <si>
    <t>Joana Mica</t>
  </si>
  <si>
    <t>Cañete</t>
  </si>
  <si>
    <t>Gaabucayan</t>
  </si>
  <si>
    <t>Gerec</t>
  </si>
  <si>
    <t>Gubat</t>
  </si>
  <si>
    <t>Charie</t>
  </si>
  <si>
    <t>Labadan</t>
  </si>
  <si>
    <t>Diana Joy</t>
  </si>
  <si>
    <t>Mabanag</t>
  </si>
  <si>
    <t>Rey</t>
  </si>
  <si>
    <t>OZAMIZ II</t>
  </si>
  <si>
    <t>Anchez,</t>
  </si>
  <si>
    <t>Mary Saidee</t>
  </si>
  <si>
    <t>Cagud</t>
  </si>
  <si>
    <t>Katherine</t>
  </si>
  <si>
    <t>Nonoy</t>
  </si>
  <si>
    <t>Elizalde</t>
  </si>
  <si>
    <t>Raguindin</t>
  </si>
  <si>
    <t>Simbajon</t>
  </si>
  <si>
    <t>Rechill Lou</t>
  </si>
  <si>
    <t>Uy,</t>
  </si>
  <si>
    <t>MOLAVE</t>
  </si>
  <si>
    <t>Cataal</t>
  </si>
  <si>
    <t>Raganas</t>
  </si>
  <si>
    <t>Cesarevic</t>
  </si>
  <si>
    <t>Lumacad</t>
  </si>
  <si>
    <t>Gardes</t>
  </si>
  <si>
    <t>Minalang</t>
  </si>
  <si>
    <t>Allen Omar</t>
  </si>
  <si>
    <t>Quimpano</t>
  </si>
  <si>
    <t>Tomaclas</t>
  </si>
  <si>
    <t>Ludigen</t>
  </si>
  <si>
    <t>Signar</t>
  </si>
  <si>
    <t>Rudelyn</t>
  </si>
  <si>
    <t>PAGADIAN</t>
  </si>
  <si>
    <t>Barbaso</t>
  </si>
  <si>
    <t>Thom Josua</t>
  </si>
  <si>
    <t>Cabungcag</t>
  </si>
  <si>
    <t>Joy</t>
  </si>
  <si>
    <t>Espiritu</t>
  </si>
  <si>
    <t>Randy</t>
  </si>
  <si>
    <t>Fortuna</t>
  </si>
  <si>
    <t>Genny</t>
  </si>
  <si>
    <t>Herida</t>
  </si>
  <si>
    <t>Hainaritz</t>
  </si>
  <si>
    <t>Villarido</t>
  </si>
  <si>
    <t>Alexandria</t>
  </si>
  <si>
    <t>PAGADIAN 2</t>
  </si>
  <si>
    <t>Agusan</t>
  </si>
  <si>
    <t>Divina</t>
  </si>
  <si>
    <t>Ajias</t>
  </si>
  <si>
    <t>Annul</t>
  </si>
  <si>
    <t>Ceprado</t>
  </si>
  <si>
    <t>Aina Jane</t>
  </si>
  <si>
    <t>Chua,</t>
  </si>
  <si>
    <t>Sherwen</t>
  </si>
  <si>
    <t>Depasukat</t>
  </si>
  <si>
    <t>Lelith</t>
  </si>
  <si>
    <t>Pascua,</t>
  </si>
  <si>
    <t>Franco Niño</t>
  </si>
  <si>
    <t>ILIGAN</t>
  </si>
  <si>
    <t>Ang</t>
  </si>
  <si>
    <t>Micky</t>
  </si>
  <si>
    <t>Gementiza</t>
  </si>
  <si>
    <t>Krishan</t>
  </si>
  <si>
    <t>Mutia</t>
  </si>
  <si>
    <t>Ana Mae</t>
  </si>
  <si>
    <t>Pioquinto</t>
  </si>
  <si>
    <t>May Ann</t>
  </si>
  <si>
    <t>Quitalig,</t>
  </si>
  <si>
    <t>Merlito</t>
  </si>
  <si>
    <t>CAGAYAN</t>
  </si>
  <si>
    <t>Cansancio</t>
  </si>
  <si>
    <t>Aida</t>
  </si>
  <si>
    <t>Dy</t>
  </si>
  <si>
    <t>Laurence</t>
  </si>
  <si>
    <t>Gagno</t>
  </si>
  <si>
    <t>Miciely</t>
  </si>
  <si>
    <t>Lavilla</t>
  </si>
  <si>
    <t>Kisleen Joy</t>
  </si>
  <si>
    <t>Masamayor</t>
  </si>
  <si>
    <t>Mark Lester</t>
  </si>
  <si>
    <t>MARANDING</t>
  </si>
  <si>
    <t>Balibay</t>
  </si>
  <si>
    <t>Jeanskaye</t>
  </si>
  <si>
    <t>Ereno</t>
  </si>
  <si>
    <t>Lelsy</t>
  </si>
  <si>
    <t>Gandamra</t>
  </si>
  <si>
    <t>Isamel John</t>
  </si>
  <si>
    <t>Jumamil</t>
  </si>
  <si>
    <t>Kim</t>
  </si>
  <si>
    <t>Niza</t>
  </si>
  <si>
    <t xml:space="preserve">Andy </t>
  </si>
  <si>
    <t>JONES</t>
  </si>
  <si>
    <t>Emily</t>
  </si>
  <si>
    <t>Acasio</t>
  </si>
  <si>
    <t>Johannes</t>
  </si>
  <si>
    <t>Ministerio</t>
  </si>
  <si>
    <t>Mizie</t>
  </si>
  <si>
    <t>Montallana</t>
  </si>
  <si>
    <t xml:space="preserve">Nemenzo, </t>
  </si>
  <si>
    <t>Levi Nazarino</t>
  </si>
  <si>
    <t>ESCARIO</t>
  </si>
  <si>
    <t xml:space="preserve">Cordova </t>
  </si>
  <si>
    <t xml:space="preserve">Edwin John </t>
  </si>
  <si>
    <t>Estrera</t>
  </si>
  <si>
    <t>Lanneme</t>
  </si>
  <si>
    <t>Chrismie</t>
  </si>
  <si>
    <t>Ordeniza</t>
  </si>
  <si>
    <t>Jordan</t>
  </si>
  <si>
    <t>Velasco</t>
  </si>
  <si>
    <t>Maryan</t>
  </si>
  <si>
    <t>Tuquib</t>
  </si>
  <si>
    <t>Lloyd Lorez</t>
  </si>
  <si>
    <t>MANDAUE</t>
  </si>
  <si>
    <t>Balorio</t>
  </si>
  <si>
    <t>Junber</t>
  </si>
  <si>
    <t>Caitor</t>
  </si>
  <si>
    <t>Leonidas</t>
  </si>
  <si>
    <t>Mahusay</t>
  </si>
  <si>
    <t>Jackqueline</t>
  </si>
  <si>
    <t>Omega</t>
  </si>
  <si>
    <t>Christopher</t>
  </si>
  <si>
    <t>Patlingrao</t>
  </si>
  <si>
    <t>Joyce</t>
  </si>
  <si>
    <t>Tudara</t>
  </si>
  <si>
    <t>Rhea Mae</t>
  </si>
  <si>
    <t>Zanoria</t>
  </si>
  <si>
    <t>Dale Amadeus</t>
  </si>
  <si>
    <t>LAPU-LAPU</t>
  </si>
  <si>
    <t>Basas</t>
  </si>
  <si>
    <t>Daguinotas</t>
  </si>
  <si>
    <t>Brian</t>
  </si>
  <si>
    <t>Flores</t>
  </si>
  <si>
    <t>Ma. Pamela</t>
  </si>
  <si>
    <t>Ochea</t>
  </si>
  <si>
    <t>Aleria</t>
  </si>
  <si>
    <t>Pantallano</t>
  </si>
  <si>
    <t>Rosny</t>
  </si>
  <si>
    <t>Santillana</t>
  </si>
  <si>
    <t>Joseph Arsie</t>
  </si>
  <si>
    <t>Tano</t>
  </si>
  <si>
    <t>Predelito</t>
  </si>
  <si>
    <t>MEZ</t>
  </si>
  <si>
    <t>Blanch</t>
  </si>
  <si>
    <t>Dalauta</t>
  </si>
  <si>
    <t>Mark Anthony</t>
  </si>
  <si>
    <t>Ma. Norie Lee</t>
  </si>
  <si>
    <t>Borlasa</t>
  </si>
  <si>
    <t>Alfie</t>
  </si>
  <si>
    <t>Dagpin</t>
  </si>
  <si>
    <t>Kent Leymer</t>
  </si>
  <si>
    <t>Jumao-as</t>
  </si>
  <si>
    <t>Emilyn</t>
  </si>
  <si>
    <t>Montalban</t>
  </si>
  <si>
    <t>Jaysarah</t>
  </si>
  <si>
    <t>Nuñez</t>
  </si>
  <si>
    <t>Chadie</t>
  </si>
  <si>
    <t>Rendon</t>
  </si>
  <si>
    <t>Roland</t>
  </si>
  <si>
    <t>CARCAR</t>
  </si>
  <si>
    <t>Labores</t>
  </si>
  <si>
    <t>Christine Joy</t>
  </si>
  <si>
    <t>Navazquez</t>
  </si>
  <si>
    <t>Ginafe</t>
  </si>
  <si>
    <t>Palban</t>
  </si>
  <si>
    <t>Marvin</t>
  </si>
  <si>
    <t>Samorin</t>
  </si>
  <si>
    <t>Winjay</t>
  </si>
  <si>
    <t>Villaver</t>
  </si>
  <si>
    <t>Yvonne Grace</t>
  </si>
  <si>
    <t>BOGO</t>
  </si>
  <si>
    <t>Beres</t>
  </si>
  <si>
    <t>Ian</t>
  </si>
  <si>
    <t>Leyson</t>
  </si>
  <si>
    <t>Kathreen</t>
  </si>
  <si>
    <t>Pularan</t>
  </si>
  <si>
    <t>Gil</t>
  </si>
  <si>
    <t>Eythel Dee</t>
  </si>
  <si>
    <t>Sitoy</t>
  </si>
  <si>
    <t>Cherry Mae</t>
  </si>
  <si>
    <t>TOLEDO</t>
  </si>
  <si>
    <t>Alaton</t>
  </si>
  <si>
    <t>Karen Mae</t>
  </si>
  <si>
    <t>Clapano,</t>
  </si>
  <si>
    <t>Rosa Claire</t>
  </si>
  <si>
    <t>Shiela Mae</t>
  </si>
  <si>
    <t>Salvado</t>
  </si>
  <si>
    <t>Marbien</t>
  </si>
  <si>
    <t>Tuga-on</t>
  </si>
  <si>
    <t>Coralyn</t>
  </si>
  <si>
    <t>TAGBILARAN</t>
  </si>
  <si>
    <t>Eronico</t>
  </si>
  <si>
    <t>Emmanuel</t>
  </si>
  <si>
    <t>Ladista</t>
  </si>
  <si>
    <t>Rochelle</t>
  </si>
  <si>
    <t xml:space="preserve">Pelesores, </t>
  </si>
  <si>
    <t>Saile</t>
  </si>
  <si>
    <t>Messy Gay</t>
  </si>
  <si>
    <t>Salvo</t>
  </si>
  <si>
    <t>Ma. Janice</t>
  </si>
  <si>
    <t>Total</t>
  </si>
  <si>
    <t>Prepared:</t>
  </si>
  <si>
    <t>KAREN GAY M. GALEZA</t>
  </si>
  <si>
    <t xml:space="preserve">       Accountant III</t>
  </si>
  <si>
    <t>Account Titles to be used:</t>
  </si>
  <si>
    <t>Cash on Hand</t>
  </si>
  <si>
    <t>BCF - Oro 2</t>
  </si>
  <si>
    <t>SSS Premium Payable</t>
  </si>
  <si>
    <t>PHIC Premium Payable</t>
  </si>
  <si>
    <t>HDMF Premium Payable</t>
  </si>
  <si>
    <t>SSS Loans Payable</t>
  </si>
  <si>
    <t>HDMF loans Payable</t>
  </si>
  <si>
    <t>Withholding Tax Payable</t>
  </si>
  <si>
    <t>Accounts Payable - ASCCEA</t>
  </si>
  <si>
    <t>BCF - Escario</t>
  </si>
  <si>
    <t>Cash in Bank</t>
  </si>
  <si>
    <t>A/R Laptop, A/R Uniform, A/R Employees, BCF</t>
  </si>
  <si>
    <t>Accounts Payable - Vitacura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</si>
</sst>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mmm\ d\,\ yyyy;@"/>
    <numFmt numFmtId="165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b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7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/>
    <xf numFmtId="43" fontId="3" fillId="0" borderId="0" xfId="1" applyFont="1" applyFill="1" applyBorder="1"/>
    <xf numFmtId="43" fontId="4" fillId="0" borderId="0" xfId="1" applyFont="1" applyFill="1" applyBorder="1" applyAlignment="1">
      <alignment horizontal="right"/>
    </xf>
    <xf numFmtId="43" fontId="3" fillId="0" borderId="0" xfId="1" applyFont="1" applyFill="1"/>
    <xf numFmtId="43" fontId="3" fillId="0" borderId="0" xfId="0" applyNumberFormat="1" applyFont="1"/>
    <xf numFmtId="0" fontId="3" fillId="0" borderId="0" xfId="0" applyFont="1"/>
    <xf numFmtId="0" fontId="4" fillId="0" borderId="0" xfId="0" applyFont="1" applyFill="1" applyAlignment="1"/>
    <xf numFmtId="14" fontId="5" fillId="0" borderId="0" xfId="0" applyNumberFormat="1" applyFont="1"/>
    <xf numFmtId="4" fontId="3" fillId="0" borderId="0" xfId="0" applyNumberFormat="1" applyFont="1" applyFill="1" applyBorder="1"/>
    <xf numFmtId="43" fontId="3" fillId="0" borderId="0" xfId="1" applyFont="1" applyFill="1" applyBorder="1" applyAlignment="1">
      <alignment horizontal="right"/>
    </xf>
    <xf numFmtId="14" fontId="5" fillId="0" borderId="0" xfId="0" applyNumberFormat="1" applyFont="1" applyFill="1"/>
    <xf numFmtId="0" fontId="4" fillId="0" borderId="0" xfId="0" applyFont="1" applyFill="1" applyBorder="1" applyAlignment="1"/>
    <xf numFmtId="0" fontId="4" fillId="0" borderId="0" xfId="0" applyFont="1" applyAlignment="1">
      <alignment horizontal="center"/>
    </xf>
    <xf numFmtId="0" fontId="3" fillId="3" borderId="0" xfId="0" applyFont="1" applyFill="1"/>
    <xf numFmtId="43" fontId="3" fillId="3" borderId="0" xfId="1" applyFont="1" applyFill="1" applyBorder="1"/>
    <xf numFmtId="43" fontId="3" fillId="3" borderId="0" xfId="1" applyFont="1" applyFill="1" applyBorder="1" applyAlignment="1">
      <alignment horizontal="right"/>
    </xf>
    <xf numFmtId="0" fontId="3" fillId="4" borderId="0" xfId="0" applyFont="1" applyFill="1"/>
    <xf numFmtId="43" fontId="3" fillId="4" borderId="0" xfId="1" applyFont="1" applyFill="1" applyBorder="1"/>
    <xf numFmtId="43" fontId="3" fillId="4" borderId="0" xfId="1" applyFont="1" applyFill="1" applyBorder="1" applyAlignment="1">
      <alignment horizontal="right"/>
    </xf>
    <xf numFmtId="43" fontId="5" fillId="0" borderId="0" xfId="0" applyNumberFormat="1" applyFont="1"/>
    <xf numFmtId="0" fontId="2" fillId="0" borderId="0" xfId="0" applyFont="1" applyAlignment="1">
      <alignment horizontal="center"/>
    </xf>
    <xf numFmtId="43" fontId="4" fillId="5" borderId="1" xfId="0" applyNumberFormat="1" applyFont="1" applyFill="1" applyBorder="1"/>
    <xf numFmtId="0" fontId="6" fillId="0" borderId="0" xfId="0" applyFont="1" applyFill="1"/>
    <xf numFmtId="43" fontId="4" fillId="0" borderId="0" xfId="0" applyNumberFormat="1" applyFont="1" applyFill="1" applyBorder="1"/>
    <xf numFmtId="43" fontId="10" fillId="0" borderId="0" xfId="1" applyFont="1" applyFill="1" applyAlignment="1">
      <alignment horizontal="center"/>
    </xf>
    <xf numFmtId="0" fontId="10" fillId="0" borderId="0" xfId="0" applyFont="1"/>
    <xf numFmtId="164" fontId="1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/>
    <xf numFmtId="43" fontId="3" fillId="0" borderId="0" xfId="1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0" fontId="5" fillId="0" borderId="0" xfId="0" applyFont="1" applyFill="1"/>
    <xf numFmtId="164" fontId="4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/>
    <xf numFmtId="4" fontId="3" fillId="0" borderId="0" xfId="0" applyNumberFormat="1" applyFont="1" applyFill="1"/>
    <xf numFmtId="43" fontId="3" fillId="0" borderId="6" xfId="1" applyFont="1" applyFill="1" applyBorder="1" applyAlignment="1">
      <alignment horizontal="right"/>
    </xf>
    <xf numFmtId="43" fontId="3" fillId="0" borderId="6" xfId="1" applyFont="1" applyFill="1" applyBorder="1"/>
    <xf numFmtId="43" fontId="4" fillId="0" borderId="0" xfId="1" applyFont="1" applyFill="1"/>
    <xf numFmtId="43" fontId="4" fillId="0" borderId="0" xfId="1" applyFont="1" applyFill="1" applyBorder="1"/>
    <xf numFmtId="43" fontId="10" fillId="0" borderId="0" xfId="0" applyNumberFormat="1" applyFont="1"/>
    <xf numFmtId="43" fontId="3" fillId="0" borderId="0" xfId="1" applyFont="1" applyFill="1" applyAlignment="1">
      <alignment horizontal="right"/>
    </xf>
    <xf numFmtId="43" fontId="3" fillId="0" borderId="0" xfId="1" applyFont="1"/>
    <xf numFmtId="43" fontId="13" fillId="0" borderId="0" xfId="1" applyFont="1" applyFill="1"/>
    <xf numFmtId="0" fontId="4" fillId="0" borderId="0" xfId="0" applyFont="1" applyFill="1"/>
    <xf numFmtId="0" fontId="3" fillId="0" borderId="0" xfId="0" applyFont="1" applyFill="1" applyAlignment="1">
      <alignment horizontal="left"/>
    </xf>
    <xf numFmtId="43" fontId="3" fillId="0" borderId="7" xfId="1" applyFont="1" applyFill="1" applyBorder="1"/>
    <xf numFmtId="43" fontId="4" fillId="5" borderId="6" xfId="1" applyFont="1" applyFill="1" applyBorder="1"/>
    <xf numFmtId="0" fontId="3" fillId="0" borderId="0" xfId="0" applyFont="1" applyFill="1" applyBorder="1"/>
    <xf numFmtId="43" fontId="14" fillId="0" borderId="0" xfId="1" applyFont="1" applyFill="1"/>
    <xf numFmtId="43" fontId="15" fillId="0" borderId="0" xfId="1" applyFont="1" applyBorder="1" applyAlignment="1">
      <alignment horizontal="center" vertical="center" wrapText="1"/>
    </xf>
    <xf numFmtId="43" fontId="15" fillId="0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3" fontId="3" fillId="5" borderId="6" xfId="1" applyFont="1" applyFill="1" applyBorder="1" applyAlignment="1">
      <alignment horizontal="right"/>
    </xf>
    <xf numFmtId="43" fontId="10" fillId="0" borderId="0" xfId="1" applyFont="1" applyFill="1" applyBorder="1"/>
    <xf numFmtId="43" fontId="10" fillId="0" borderId="0" xfId="1" applyFont="1" applyBorder="1"/>
    <xf numFmtId="0" fontId="3" fillId="0" borderId="0" xfId="0" applyNumberFormat="1" applyFont="1" applyFill="1" applyAlignment="1">
      <alignment horizontal="center"/>
    </xf>
    <xf numFmtId="43" fontId="3" fillId="5" borderId="6" xfId="1" applyFont="1" applyFill="1" applyBorder="1"/>
    <xf numFmtId="43" fontId="3" fillId="0" borderId="0" xfId="1" applyFont="1" applyBorder="1"/>
    <xf numFmtId="43" fontId="3" fillId="0" borderId="0" xfId="0" applyNumberFormat="1" applyFont="1" applyFill="1"/>
    <xf numFmtId="0" fontId="4" fillId="0" borderId="0" xfId="0" applyFont="1" applyFill="1" applyBorder="1"/>
    <xf numFmtId="0" fontId="4" fillId="0" borderId="0" xfId="0" applyFont="1"/>
    <xf numFmtId="43" fontId="4" fillId="0" borderId="0" xfId="0" applyNumberFormat="1" applyFont="1" applyFill="1"/>
    <xf numFmtId="43" fontId="10" fillId="0" borderId="0" xfId="1" applyFont="1"/>
    <xf numFmtId="43" fontId="10" fillId="0" borderId="0" xfId="0" applyNumberFormat="1" applyFont="1" applyFill="1"/>
    <xf numFmtId="43" fontId="10" fillId="0" borderId="0" xfId="1" applyFont="1" applyFill="1"/>
    <xf numFmtId="43" fontId="15" fillId="0" borderId="0" xfId="0" applyNumberFormat="1" applyFont="1" applyFill="1"/>
    <xf numFmtId="0" fontId="10" fillId="0" borderId="0" xfId="0" applyNumberFormat="1" applyFont="1" applyFill="1" applyAlignment="1">
      <alignment horizontal="center"/>
    </xf>
    <xf numFmtId="43" fontId="15" fillId="0" borderId="0" xfId="1" applyFont="1"/>
    <xf numFmtId="4" fontId="10" fillId="0" borderId="0" xfId="0" applyNumberFormat="1" applyFont="1"/>
    <xf numFmtId="43" fontId="15" fillId="6" borderId="0" xfId="1" applyFont="1" applyFill="1"/>
    <xf numFmtId="0" fontId="15" fillId="0" borderId="0" xfId="0" applyFont="1"/>
    <xf numFmtId="0" fontId="7" fillId="0" borderId="0" xfId="0" applyFont="1" applyBorder="1" applyAlignment="1"/>
    <xf numFmtId="165" fontId="7" fillId="0" borderId="0" xfId="1" applyNumberFormat="1" applyFont="1" applyFill="1" applyBorder="1" applyAlignment="1" applyProtection="1">
      <alignment horizontal="center"/>
    </xf>
    <xf numFmtId="165" fontId="14" fillId="0" borderId="0" xfId="1" applyNumberFormat="1" applyFont="1" applyFill="1" applyBorder="1" applyAlignment="1" applyProtection="1"/>
    <xf numFmtId="165" fontId="13" fillId="0" borderId="0" xfId="1" applyNumberFormat="1" applyFont="1" applyFill="1" applyBorder="1" applyAlignment="1" applyProtection="1"/>
    <xf numFmtId="0" fontId="13" fillId="0" borderId="0" xfId="0" applyFont="1"/>
    <xf numFmtId="0" fontId="14" fillId="0" borderId="0" xfId="0" applyFont="1"/>
    <xf numFmtId="0" fontId="14" fillId="7" borderId="0" xfId="0" applyFont="1" applyFill="1" applyBorder="1" applyAlignment="1">
      <alignment horizontal="center"/>
    </xf>
    <xf numFmtId="165" fontId="14" fillId="0" borderId="0" xfId="1" applyNumberFormat="1" applyFont="1" applyFill="1" applyBorder="1" applyAlignment="1" applyProtection="1">
      <alignment horizontal="center"/>
    </xf>
    <xf numFmtId="165" fontId="13" fillId="0" borderId="0" xfId="1" applyNumberFormat="1" applyFont="1" applyFill="1" applyBorder="1" applyAlignment="1" applyProtection="1">
      <alignment horizontal="center"/>
    </xf>
    <xf numFmtId="0" fontId="7" fillId="7" borderId="8" xfId="0" applyFont="1" applyFill="1" applyBorder="1" applyAlignment="1"/>
    <xf numFmtId="0" fontId="14" fillId="0" borderId="5" xfId="0" applyFont="1" applyFill="1" applyBorder="1" applyAlignment="1"/>
    <xf numFmtId="165" fontId="14" fillId="0" borderId="5" xfId="1" applyNumberFormat="1" applyFont="1" applyFill="1" applyBorder="1" applyAlignment="1" applyProtection="1"/>
    <xf numFmtId="165" fontId="14" fillId="0" borderId="9" xfId="1" applyNumberFormat="1" applyFont="1" applyFill="1" applyBorder="1" applyAlignment="1" applyProtection="1"/>
    <xf numFmtId="165" fontId="14" fillId="0" borderId="2" xfId="1" applyNumberFormat="1" applyFont="1" applyFill="1" applyBorder="1"/>
    <xf numFmtId="165" fontId="13" fillId="0" borderId="10" xfId="1" applyNumberFormat="1" applyFont="1" applyFill="1" applyBorder="1" applyAlignment="1" applyProtection="1"/>
    <xf numFmtId="165" fontId="14" fillId="8" borderId="5" xfId="1" applyNumberFormat="1" applyFont="1" applyFill="1" applyBorder="1" applyAlignment="1" applyProtection="1"/>
    <xf numFmtId="0" fontId="13" fillId="0" borderId="0" xfId="0" applyFont="1" applyFill="1"/>
    <xf numFmtId="0" fontId="14" fillId="0" borderId="0" xfId="0" applyFont="1" applyFill="1"/>
    <xf numFmtId="0" fontId="14" fillId="0" borderId="11" xfId="0" applyFont="1" applyFill="1" applyBorder="1" applyAlignment="1"/>
    <xf numFmtId="165" fontId="14" fillId="0" borderId="11" xfId="1" applyNumberFormat="1" applyFont="1" applyFill="1" applyBorder="1" applyAlignment="1" applyProtection="1"/>
    <xf numFmtId="165" fontId="14" fillId="0" borderId="12" xfId="1" applyNumberFormat="1" applyFont="1" applyFill="1" applyBorder="1" applyAlignment="1" applyProtection="1"/>
    <xf numFmtId="165" fontId="14" fillId="0" borderId="4" xfId="1" applyNumberFormat="1" applyFont="1" applyFill="1" applyBorder="1"/>
    <xf numFmtId="165" fontId="13" fillId="0" borderId="13" xfId="1" applyNumberFormat="1" applyFont="1" applyFill="1" applyBorder="1" applyAlignment="1" applyProtection="1"/>
    <xf numFmtId="165" fontId="14" fillId="0" borderId="2" xfId="1" applyNumberFormat="1" applyFont="1" applyFill="1" applyBorder="1" applyAlignment="1" applyProtection="1"/>
    <xf numFmtId="165" fontId="13" fillId="0" borderId="0" xfId="0" applyNumberFormat="1" applyFont="1"/>
    <xf numFmtId="165" fontId="13" fillId="0" borderId="0" xfId="0" applyNumberFormat="1" applyFont="1" applyFill="1"/>
    <xf numFmtId="165" fontId="14" fillId="9" borderId="5" xfId="1" applyNumberFormat="1" applyFont="1" applyFill="1" applyBorder="1" applyAlignment="1" applyProtection="1"/>
    <xf numFmtId="165" fontId="13" fillId="0" borderId="5" xfId="1" applyNumberFormat="1" applyFont="1" applyFill="1" applyBorder="1" applyAlignment="1" applyProtection="1"/>
    <xf numFmtId="0" fontId="14" fillId="3" borderId="5" xfId="0" applyFont="1" applyFill="1" applyBorder="1" applyAlignment="1"/>
    <xf numFmtId="0" fontId="14" fillId="0" borderId="9" xfId="0" applyFont="1" applyFill="1" applyBorder="1" applyAlignment="1"/>
    <xf numFmtId="0" fontId="14" fillId="0" borderId="10" xfId="0" applyFont="1" applyFill="1" applyBorder="1" applyAlignment="1"/>
    <xf numFmtId="0" fontId="7" fillId="0" borderId="5" xfId="0" applyFont="1" applyFill="1" applyBorder="1" applyAlignment="1">
      <alignment horizontal="center"/>
    </xf>
    <xf numFmtId="165" fontId="13" fillId="0" borderId="11" xfId="1" applyNumberFormat="1" applyFont="1" applyFill="1" applyBorder="1" applyAlignment="1" applyProtection="1"/>
    <xf numFmtId="0" fontId="7" fillId="0" borderId="7" xfId="0" applyFont="1" applyFill="1" applyBorder="1" applyAlignment="1">
      <alignment horizontal="center"/>
    </xf>
    <xf numFmtId="165" fontId="14" fillId="0" borderId="7" xfId="1" applyNumberFormat="1" applyFont="1" applyFill="1" applyBorder="1" applyAlignment="1" applyProtection="1"/>
    <xf numFmtId="165" fontId="14" fillId="0" borderId="8" xfId="1" applyNumberFormat="1" applyFont="1" applyFill="1" applyBorder="1" applyAlignment="1" applyProtection="1"/>
    <xf numFmtId="165" fontId="13" fillId="0" borderId="8" xfId="1" applyNumberFormat="1" applyFont="1" applyFill="1" applyBorder="1" applyAlignment="1" applyProtection="1"/>
    <xf numFmtId="165" fontId="14" fillId="4" borderId="5" xfId="1" applyNumberFormat="1" applyFont="1" applyFill="1" applyBorder="1" applyAlignment="1" applyProtection="1"/>
    <xf numFmtId="165" fontId="14" fillId="3" borderId="5" xfId="1" applyNumberFormat="1" applyFont="1" applyFill="1" applyBorder="1" applyAlignment="1" applyProtection="1"/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5" fontId="14" fillId="0" borderId="3" xfId="1" applyNumberFormat="1" applyFont="1" applyFill="1" applyBorder="1"/>
    <xf numFmtId="165" fontId="14" fillId="0" borderId="0" xfId="0" applyNumberFormat="1" applyFont="1"/>
    <xf numFmtId="0" fontId="7" fillId="0" borderId="0" xfId="0" applyFont="1" applyFill="1" applyBorder="1" applyAlignment="1">
      <alignment horizontal="center"/>
    </xf>
    <xf numFmtId="165" fontId="14" fillId="0" borderId="0" xfId="1" applyNumberFormat="1" applyFont="1" applyFill="1"/>
    <xf numFmtId="0" fontId="14" fillId="0" borderId="14" xfId="0" applyFont="1" applyFill="1" applyBorder="1"/>
    <xf numFmtId="165" fontId="14" fillId="0" borderId="14" xfId="1" applyNumberFormat="1" applyFont="1" applyFill="1" applyBorder="1" applyAlignment="1" applyProtection="1"/>
    <xf numFmtId="165" fontId="14" fillId="0" borderId="15" xfId="1" applyNumberFormat="1" applyFont="1" applyFill="1" applyBorder="1" applyAlignment="1" applyProtection="1"/>
    <xf numFmtId="165" fontId="14" fillId="0" borderId="16" xfId="1" applyNumberFormat="1" applyFont="1" applyFill="1" applyBorder="1"/>
    <xf numFmtId="165" fontId="13" fillId="0" borderId="17" xfId="1" applyNumberFormat="1" applyFont="1" applyFill="1" applyBorder="1" applyAlignment="1" applyProtection="1"/>
    <xf numFmtId="165" fontId="14" fillId="8" borderId="14" xfId="1" applyNumberFormat="1" applyFont="1" applyFill="1" applyBorder="1" applyAlignment="1" applyProtection="1"/>
    <xf numFmtId="0" fontId="14" fillId="0" borderId="2" xfId="0" applyFont="1" applyFill="1" applyBorder="1"/>
    <xf numFmtId="165" fontId="14" fillId="8" borderId="2" xfId="1" applyNumberFormat="1" applyFont="1" applyFill="1" applyBorder="1" applyAlignment="1" applyProtection="1"/>
    <xf numFmtId="165" fontId="13" fillId="0" borderId="2" xfId="1" applyNumberFormat="1" applyFont="1" applyFill="1" applyBorder="1" applyAlignment="1" applyProtection="1"/>
    <xf numFmtId="0" fontId="14" fillId="0" borderId="4" xfId="0" applyFont="1" applyFill="1" applyBorder="1" applyAlignment="1"/>
    <xf numFmtId="165" fontId="14" fillId="0" borderId="18" xfId="1" applyNumberFormat="1" applyFont="1" applyFill="1" applyBorder="1" applyAlignment="1" applyProtection="1"/>
    <xf numFmtId="165" fontId="14" fillId="0" borderId="19" xfId="1" applyNumberFormat="1" applyFont="1" applyFill="1" applyBorder="1" applyAlignment="1" applyProtection="1"/>
    <xf numFmtId="165" fontId="14" fillId="0" borderId="20" xfId="1" applyNumberFormat="1" applyFont="1" applyFill="1" applyBorder="1" applyAlignment="1" applyProtection="1"/>
    <xf numFmtId="165" fontId="14" fillId="0" borderId="4" xfId="1" applyNumberFormat="1" applyFont="1" applyFill="1" applyBorder="1" applyAlignment="1" applyProtection="1"/>
    <xf numFmtId="165" fontId="14" fillId="0" borderId="21" xfId="1" applyNumberFormat="1" applyFont="1" applyFill="1" applyBorder="1" applyAlignment="1" applyProtection="1"/>
    <xf numFmtId="165" fontId="13" fillId="0" borderId="22" xfId="1" applyNumberFormat="1" applyFont="1" applyFill="1" applyBorder="1" applyAlignment="1" applyProtection="1"/>
    <xf numFmtId="0" fontId="7" fillId="0" borderId="8" xfId="0" applyFont="1" applyFill="1" applyBorder="1" applyAlignment="1">
      <alignment horizontal="center"/>
    </xf>
    <xf numFmtId="0" fontId="14" fillId="0" borderId="23" xfId="0" applyFont="1" applyFill="1" applyBorder="1"/>
    <xf numFmtId="165" fontId="14" fillId="0" borderId="23" xfId="1" applyNumberFormat="1" applyFont="1" applyFill="1" applyBorder="1" applyAlignment="1" applyProtection="1"/>
    <xf numFmtId="165" fontId="13" fillId="0" borderId="23" xfId="1" applyNumberFormat="1" applyFont="1" applyFill="1" applyBorder="1" applyAlignment="1" applyProtection="1"/>
    <xf numFmtId="0" fontId="14" fillId="0" borderId="2" xfId="0" applyFont="1" applyFill="1" applyBorder="1" applyAlignment="1"/>
    <xf numFmtId="165" fontId="14" fillId="0" borderId="24" xfId="1" applyNumberFormat="1" applyFont="1" applyFill="1" applyBorder="1" applyAlignment="1" applyProtection="1"/>
    <xf numFmtId="165" fontId="13" fillId="0" borderId="25" xfId="1" applyNumberFormat="1" applyFont="1" applyFill="1" applyBorder="1" applyAlignment="1" applyProtection="1"/>
    <xf numFmtId="165" fontId="19" fillId="0" borderId="0" xfId="1" applyNumberFormat="1" applyFont="1" applyFill="1" applyBorder="1" applyAlignment="1" applyProtection="1">
      <alignment horizontal="center"/>
    </xf>
    <xf numFmtId="0" fontId="14" fillId="7" borderId="5" xfId="0" applyFont="1" applyFill="1" applyBorder="1"/>
    <xf numFmtId="0" fontId="14" fillId="0" borderId="9" xfId="0" applyFont="1" applyFill="1" applyBorder="1"/>
    <xf numFmtId="0" fontId="14" fillId="0" borderId="10" xfId="0" applyFont="1" applyFill="1" applyBorder="1"/>
    <xf numFmtId="0" fontId="14" fillId="7" borderId="8" xfId="0" applyFont="1" applyFill="1" applyBorder="1"/>
    <xf numFmtId="0" fontId="14" fillId="0" borderId="5" xfId="0" applyFont="1" applyFill="1" applyBorder="1"/>
    <xf numFmtId="165" fontId="14" fillId="0" borderId="2" xfId="1" applyNumberFormat="1" applyFont="1" applyFill="1" applyBorder="1" applyAlignment="1" applyProtection="1">
      <alignment horizontal="center"/>
    </xf>
    <xf numFmtId="0" fontId="14" fillId="0" borderId="2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center"/>
    </xf>
    <xf numFmtId="165" fontId="7" fillId="0" borderId="2" xfId="1" applyNumberFormat="1" applyFont="1" applyFill="1" applyBorder="1" applyAlignment="1" applyProtection="1">
      <alignment horizontal="center"/>
    </xf>
    <xf numFmtId="165" fontId="14" fillId="0" borderId="0" xfId="0" applyNumberFormat="1" applyFont="1" applyFill="1"/>
    <xf numFmtId="165" fontId="13" fillId="0" borderId="0" xfId="0" applyNumberFormat="1" applyFont="1" applyBorder="1"/>
    <xf numFmtId="0" fontId="14" fillId="0" borderId="0" xfId="0" applyFont="1" applyBorder="1"/>
    <xf numFmtId="0" fontId="14" fillId="0" borderId="0" xfId="0" applyFont="1" applyFill="1" applyBorder="1"/>
    <xf numFmtId="0" fontId="7" fillId="7" borderId="8" xfId="0" applyFont="1" applyFill="1" applyBorder="1" applyAlignment="1">
      <alignment horizontal="center"/>
    </xf>
    <xf numFmtId="165" fontId="14" fillId="0" borderId="3" xfId="1" applyNumberFormat="1" applyFont="1" applyFill="1" applyBorder="1" applyAlignment="1" applyProtection="1"/>
    <xf numFmtId="0" fontId="14" fillId="10" borderId="5" xfId="0" applyFont="1" applyFill="1" applyBorder="1"/>
    <xf numFmtId="0" fontId="7" fillId="7" borderId="26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165" fontId="14" fillId="4" borderId="2" xfId="1" applyNumberFormat="1" applyFont="1" applyFill="1" applyBorder="1" applyAlignment="1" applyProtection="1"/>
    <xf numFmtId="0" fontId="14" fillId="0" borderId="27" xfId="0" applyFont="1" applyFill="1" applyBorder="1"/>
    <xf numFmtId="0" fontId="14" fillId="0" borderId="28" xfId="0" applyFont="1" applyFill="1" applyBorder="1"/>
    <xf numFmtId="165" fontId="14" fillId="0" borderId="29" xfId="1" applyNumberFormat="1" applyFont="1" applyFill="1" applyBorder="1" applyAlignment="1" applyProtection="1"/>
    <xf numFmtId="165" fontId="13" fillId="0" borderId="29" xfId="1" applyNumberFormat="1" applyFont="1" applyFill="1" applyBorder="1" applyAlignment="1" applyProtection="1"/>
    <xf numFmtId="165" fontId="13" fillId="0" borderId="0" xfId="0" applyNumberFormat="1" applyFont="1" applyFill="1" applyBorder="1"/>
    <xf numFmtId="0" fontId="7" fillId="0" borderId="11" xfId="0" applyFont="1" applyFill="1" applyBorder="1" applyAlignment="1">
      <alignment horizontal="center"/>
    </xf>
    <xf numFmtId="0" fontId="14" fillId="8" borderId="9" xfId="0" applyFont="1" applyFill="1" applyBorder="1" applyAlignment="1"/>
    <xf numFmtId="0" fontId="14" fillId="8" borderId="10" xfId="0" applyFont="1" applyFill="1" applyBorder="1" applyAlignment="1"/>
    <xf numFmtId="0" fontId="14" fillId="0" borderId="30" xfId="0" applyFont="1" applyFill="1" applyBorder="1" applyAlignment="1"/>
    <xf numFmtId="0" fontId="14" fillId="0" borderId="27" xfId="0" applyFont="1" applyFill="1" applyBorder="1" applyAlignment="1"/>
    <xf numFmtId="0" fontId="14" fillId="0" borderId="28" xfId="0" applyFont="1" applyFill="1" applyBorder="1" applyAlignment="1"/>
    <xf numFmtId="165" fontId="14" fillId="0" borderId="27" xfId="1" applyNumberFormat="1" applyFont="1" applyFill="1" applyBorder="1" applyAlignment="1" applyProtection="1"/>
    <xf numFmtId="165" fontId="13" fillId="0" borderId="28" xfId="1" applyNumberFormat="1" applyFont="1" applyFill="1" applyBorder="1" applyAlignment="1" applyProtection="1"/>
    <xf numFmtId="0" fontId="14" fillId="0" borderId="7" xfId="0" applyFont="1" applyFill="1" applyBorder="1"/>
    <xf numFmtId="0" fontId="14" fillId="7" borderId="11" xfId="0" applyFont="1" applyFill="1" applyBorder="1"/>
    <xf numFmtId="0" fontId="14" fillId="10" borderId="31" xfId="0" applyFont="1" applyFill="1" applyBorder="1"/>
    <xf numFmtId="0" fontId="14" fillId="10" borderId="32" xfId="0" applyFont="1" applyFill="1" applyBorder="1"/>
    <xf numFmtId="165" fontId="14" fillId="0" borderId="31" xfId="1" applyNumberFormat="1" applyFont="1" applyFill="1" applyBorder="1" applyAlignment="1" applyProtection="1"/>
    <xf numFmtId="165" fontId="13" fillId="0" borderId="32" xfId="1" applyNumberFormat="1" applyFont="1" applyFill="1" applyBorder="1" applyAlignment="1" applyProtection="1"/>
    <xf numFmtId="0" fontId="14" fillId="0" borderId="17" xfId="0" applyFont="1" applyFill="1" applyBorder="1" applyAlignment="1"/>
    <xf numFmtId="0" fontId="14" fillId="0" borderId="33" xfId="0" applyFont="1" applyFill="1" applyBorder="1" applyAlignment="1"/>
    <xf numFmtId="0" fontId="7" fillId="0" borderId="33" xfId="0" applyFont="1" applyFill="1" applyBorder="1" applyAlignment="1">
      <alignment horizontal="center"/>
    </xf>
    <xf numFmtId="0" fontId="14" fillId="8" borderId="8" xfId="0" applyFont="1" applyFill="1" applyBorder="1" applyAlignment="1"/>
    <xf numFmtId="0" fontId="14" fillId="8" borderId="30" xfId="0" applyFont="1" applyFill="1" applyBorder="1" applyAlignment="1"/>
    <xf numFmtId="0" fontId="14" fillId="7" borderId="30" xfId="0" applyFont="1" applyFill="1" applyBorder="1"/>
    <xf numFmtId="0" fontId="14" fillId="0" borderId="30" xfId="0" applyFont="1" applyFill="1" applyBorder="1"/>
    <xf numFmtId="165" fontId="19" fillId="0" borderId="34" xfId="1" applyNumberFormat="1" applyFont="1" applyFill="1" applyBorder="1" applyAlignment="1" applyProtection="1">
      <alignment horizontal="center"/>
    </xf>
    <xf numFmtId="165" fontId="14" fillId="0" borderId="34" xfId="1" applyNumberFormat="1" applyFont="1" applyFill="1" applyBorder="1" applyAlignment="1" applyProtection="1"/>
    <xf numFmtId="0" fontId="14" fillId="0" borderId="0" xfId="0" applyFont="1" applyFill="1" applyBorder="1" applyAlignment="1"/>
    <xf numFmtId="0" fontId="14" fillId="0" borderId="8" xfId="0" applyFont="1" applyFill="1" applyBorder="1" applyAlignment="1"/>
    <xf numFmtId="0" fontId="14" fillId="0" borderId="29" xfId="0" applyFont="1" applyFill="1" applyBorder="1" applyAlignment="1"/>
    <xf numFmtId="0" fontId="14" fillId="8" borderId="14" xfId="0" applyFont="1" applyFill="1" applyBorder="1" applyAlignment="1"/>
    <xf numFmtId="165" fontId="13" fillId="0" borderId="14" xfId="1" applyNumberFormat="1" applyFont="1" applyFill="1" applyBorder="1" applyAlignment="1" applyProtection="1"/>
    <xf numFmtId="0" fontId="14" fillId="8" borderId="5" xfId="0" applyFont="1" applyFill="1" applyBorder="1" applyAlignment="1"/>
    <xf numFmtId="0" fontId="13" fillId="0" borderId="0" xfId="0" applyFont="1" applyFill="1" applyBorder="1"/>
    <xf numFmtId="0" fontId="14" fillId="8" borderId="8" xfId="0" applyFont="1" applyFill="1" applyBorder="1" applyAlignment="1">
      <alignment horizontal="left"/>
    </xf>
    <xf numFmtId="0" fontId="14" fillId="0" borderId="14" xfId="0" applyFont="1" applyFill="1" applyBorder="1" applyAlignment="1"/>
    <xf numFmtId="0" fontId="13" fillId="0" borderId="0" xfId="0" applyFont="1" applyBorder="1"/>
    <xf numFmtId="0" fontId="7" fillId="0" borderId="35" xfId="0" applyFont="1" applyFill="1" applyBorder="1" applyAlignment="1">
      <alignment horizontal="center"/>
    </xf>
    <xf numFmtId="0" fontId="14" fillId="0" borderId="8" xfId="0" applyFont="1" applyFill="1" applyBorder="1"/>
    <xf numFmtId="165" fontId="14" fillId="0" borderId="36" xfId="1" applyNumberFormat="1" applyFont="1" applyFill="1" applyBorder="1" applyAlignment="1" applyProtection="1">
      <alignment horizontal="center"/>
    </xf>
    <xf numFmtId="0" fontId="14" fillId="0" borderId="19" xfId="0" applyFont="1" applyFill="1" applyBorder="1"/>
    <xf numFmtId="165" fontId="14" fillId="0" borderId="4" xfId="1" applyNumberFormat="1" applyFont="1" applyFill="1" applyBorder="1" applyAlignment="1" applyProtection="1">
      <alignment horizontal="center"/>
    </xf>
    <xf numFmtId="165" fontId="13" fillId="0" borderId="4" xfId="1" applyNumberFormat="1" applyFont="1" applyFill="1" applyBorder="1" applyAlignment="1" applyProtection="1"/>
    <xf numFmtId="0" fontId="14" fillId="8" borderId="2" xfId="0" applyFont="1" applyFill="1" applyBorder="1" applyAlignment="1"/>
    <xf numFmtId="165" fontId="14" fillId="0" borderId="17" xfId="1" applyNumberFormat="1" applyFont="1" applyFill="1" applyBorder="1" applyAlignment="1" applyProtection="1"/>
    <xf numFmtId="165" fontId="14" fillId="0" borderId="37" xfId="1" applyNumberFormat="1" applyFont="1" applyFill="1" applyBorder="1" applyAlignment="1" applyProtection="1"/>
    <xf numFmtId="165" fontId="14" fillId="0" borderId="38" xfId="1" applyNumberFormat="1" applyFont="1" applyFill="1" applyBorder="1" applyAlignment="1" applyProtection="1"/>
    <xf numFmtId="165" fontId="14" fillId="3" borderId="2" xfId="1" applyNumberFormat="1" applyFont="1" applyFill="1" applyBorder="1" applyAlignment="1" applyProtection="1"/>
    <xf numFmtId="0" fontId="14" fillId="3" borderId="2" xfId="0" applyFont="1" applyFill="1" applyBorder="1"/>
    <xf numFmtId="165" fontId="13" fillId="3" borderId="2" xfId="1" applyNumberFormat="1" applyFont="1" applyFill="1" applyBorder="1" applyAlignment="1" applyProtection="1"/>
    <xf numFmtId="165" fontId="13" fillId="3" borderId="0" xfId="0" applyNumberFormat="1" applyFont="1" applyFill="1"/>
    <xf numFmtId="0" fontId="14" fillId="3" borderId="0" xfId="0" applyFont="1" applyFill="1"/>
    <xf numFmtId="0" fontId="14" fillId="0" borderId="29" xfId="0" applyFont="1" applyFill="1" applyBorder="1"/>
    <xf numFmtId="165" fontId="14" fillId="0" borderId="26" xfId="1" applyNumberFormat="1" applyFont="1" applyFill="1" applyBorder="1" applyAlignment="1" applyProtection="1"/>
    <xf numFmtId="165" fontId="13" fillId="0" borderId="26" xfId="1" applyNumberFormat="1" applyFont="1" applyFill="1" applyBorder="1" applyAlignment="1" applyProtection="1"/>
    <xf numFmtId="165" fontId="14" fillId="0" borderId="10" xfId="1" applyNumberFormat="1" applyFont="1" applyFill="1" applyBorder="1" applyAlignment="1" applyProtection="1"/>
    <xf numFmtId="0" fontId="7" fillId="0" borderId="26" xfId="0" applyFont="1" applyFill="1" applyBorder="1" applyAlignment="1">
      <alignment horizontal="center"/>
    </xf>
    <xf numFmtId="0" fontId="14" fillId="0" borderId="11" xfId="0" applyFont="1" applyFill="1" applyBorder="1"/>
    <xf numFmtId="165" fontId="13" fillId="0" borderId="2" xfId="1" applyNumberFormat="1" applyFont="1" applyFill="1" applyBorder="1"/>
    <xf numFmtId="165" fontId="0" fillId="0" borderId="2" xfId="1" applyNumberFormat="1" applyFont="1" applyFill="1" applyBorder="1"/>
    <xf numFmtId="165" fontId="13" fillId="0" borderId="39" xfId="1" applyNumberFormat="1" applyFont="1" applyFill="1" applyBorder="1" applyAlignment="1" applyProtection="1"/>
    <xf numFmtId="165" fontId="13" fillId="0" borderId="40" xfId="1" applyNumberFormat="1" applyFont="1" applyFill="1" applyBorder="1" applyAlignment="1" applyProtection="1"/>
    <xf numFmtId="165" fontId="20" fillId="0" borderId="0" xfId="1" applyNumberFormat="1" applyFont="1" applyFill="1" applyBorder="1" applyAlignment="1" applyProtection="1"/>
    <xf numFmtId="165" fontId="20" fillId="0" borderId="0" xfId="0" applyNumberFormat="1" applyFont="1" applyFill="1"/>
    <xf numFmtId="43" fontId="13" fillId="0" borderId="0" xfId="0" applyNumberFormat="1" applyFont="1"/>
    <xf numFmtId="165" fontId="21" fillId="0" borderId="0" xfId="1" applyNumberFormat="1" applyFont="1" applyFill="1" applyBorder="1" applyAlignment="1" applyProtection="1"/>
    <xf numFmtId="0" fontId="7" fillId="0" borderId="0" xfId="0" applyFont="1"/>
    <xf numFmtId="0" fontId="14" fillId="7" borderId="0" xfId="0" applyFont="1" applyFill="1" applyBorder="1"/>
    <xf numFmtId="0" fontId="14" fillId="7" borderId="0" xfId="0" applyFont="1" applyFill="1" applyBorder="1" applyAlignment="1"/>
    <xf numFmtId="0" fontId="18" fillId="0" borderId="0" xfId="0" applyFont="1"/>
    <xf numFmtId="0" fontId="18" fillId="9" borderId="0" xfId="0" applyFont="1" applyFill="1" applyAlignment="1">
      <alignment horizontal="center"/>
    </xf>
    <xf numFmtId="0" fontId="18" fillId="9" borderId="0" xfId="0" applyFont="1" applyFill="1"/>
    <xf numFmtId="43" fontId="18" fillId="9" borderId="0" xfId="0" applyNumberFormat="1" applyFont="1" applyFill="1"/>
    <xf numFmtId="43" fontId="18" fillId="0" borderId="0" xfId="0" applyNumberFormat="1" applyFont="1"/>
    <xf numFmtId="43" fontId="22" fillId="0" borderId="0" xfId="0" applyNumberFormat="1" applyFont="1"/>
    <xf numFmtId="43" fontId="18" fillId="0" borderId="0" xfId="1" applyFont="1"/>
    <xf numFmtId="43" fontId="18" fillId="0" borderId="0" xfId="0" applyNumberFormat="1" applyFont="1" applyFill="1"/>
    <xf numFmtId="43" fontId="18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0</xdr:row>
      <xdr:rowOff>0</xdr:rowOff>
    </xdr:from>
    <xdr:to>
      <xdr:col>5</xdr:col>
      <xdr:colOff>142875</xdr:colOff>
      <xdr:row>2</xdr:row>
      <xdr:rowOff>142875</xdr:rowOff>
    </xdr:to>
    <xdr:pic>
      <xdr:nvPicPr>
        <xdr:cNvPr id="2" name="Picture 1" descr="black ne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24125" y="0"/>
          <a:ext cx="1276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AYROLL\2016\february\feb.15th-comput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AYROLL\2016\2016%20payroll-deductions\payments%20of%20loan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ayroll register"/>
      <sheetName val="deductions"/>
      <sheetName val="for belinda-dont use"/>
      <sheetName val="for bank "/>
      <sheetName val="CO"/>
      <sheetName val="Main"/>
      <sheetName val="pg"/>
      <sheetName val="micro"/>
      <sheetName val="sind"/>
      <sheetName val="Liloy"/>
      <sheetName val="Ipil I"/>
      <sheetName val="Ipil II"/>
      <sheetName val="Buug"/>
      <sheetName val="Zambo."/>
      <sheetName val="Bayawan"/>
      <sheetName val="larena"/>
      <sheetName val="kabankalan"/>
      <sheetName val="Dmgte"/>
      <sheetName val="guiholngan"/>
      <sheetName val="calamba"/>
      <sheetName val="Oro I"/>
      <sheetName val="Oro II"/>
      <sheetName val="Oza I"/>
      <sheetName val="Oza II"/>
      <sheetName val="molave"/>
      <sheetName val="pagadian"/>
      <sheetName val="pagadian 2"/>
      <sheetName val="maranding"/>
      <sheetName val="cagayan"/>
      <sheetName val="Iligan"/>
      <sheetName val="Jones"/>
      <sheetName val="escario"/>
      <sheetName val="mandaue"/>
      <sheetName val="toledo"/>
      <sheetName val="bogo"/>
      <sheetName val="lapu2x"/>
      <sheetName val="car-car"/>
      <sheetName val="tagbi"/>
      <sheetName val="mez"/>
      <sheetName val="Sheet1"/>
    </sheetNames>
    <sheetDataSet>
      <sheetData sheetId="0"/>
      <sheetData sheetId="1"/>
      <sheetData sheetId="2">
        <row r="337">
          <cell r="C337">
            <v>45831.670000000006</v>
          </cell>
          <cell r="D337">
            <v>74629.60000000002</v>
          </cell>
          <cell r="E337">
            <v>17712.5</v>
          </cell>
          <cell r="F337">
            <v>41950</v>
          </cell>
          <cell r="G337">
            <v>62059.240000000005</v>
          </cell>
          <cell r="H337">
            <v>58398.31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5.16"/>
      <sheetName val="2.5.16"/>
      <sheetName val="2.5.15"/>
      <sheetName val="2.20.15"/>
      <sheetName val="3.5.15"/>
      <sheetName val="3.20.15"/>
      <sheetName val="4.5.15"/>
      <sheetName val="4.20.15"/>
      <sheetName val="5.5.15"/>
      <sheetName val="05.20.15"/>
      <sheetName val="06.20.15"/>
      <sheetName val="07.05.15"/>
      <sheetName val="06.05.15"/>
      <sheetName val="07.20.15"/>
      <sheetName val="08.05.15"/>
      <sheetName val="08.20.15"/>
      <sheetName val="09.05.15"/>
      <sheetName val="09.20.15"/>
      <sheetName val="10.05.15"/>
      <sheetName val="10.20.15"/>
      <sheetName val="11.05.15"/>
      <sheetName val="11.20.15"/>
      <sheetName val="12.15.15"/>
      <sheetName val="Sheet1"/>
    </sheetNames>
    <sheetDataSet>
      <sheetData sheetId="0" refreshError="1"/>
      <sheetData sheetId="1" refreshError="1">
        <row r="166">
          <cell r="C166">
            <v>31440.720000000001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opLeftCell="A46" workbookViewId="0">
      <selection activeCell="D32" sqref="D32"/>
    </sheetView>
  </sheetViews>
  <sheetFormatPr defaultRowHeight="12"/>
  <cols>
    <col min="1" max="1" width="9.140625" style="11"/>
    <col min="2" max="3" width="9.140625" style="2"/>
    <col min="4" max="4" width="12.28515625" style="8" customWidth="1"/>
    <col min="5" max="7" width="9.140625" style="8"/>
    <col min="8" max="16384" width="9.140625" style="2"/>
  </cols>
  <sheetData>
    <row r="1" spans="1:9" ht="2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3">
        <v>42415</v>
      </c>
      <c r="B2" s="4"/>
      <c r="C2" s="4"/>
      <c r="D2" s="4"/>
      <c r="E2" s="4"/>
      <c r="F2" s="4"/>
      <c r="G2" s="4"/>
      <c r="H2" s="4"/>
      <c r="I2" s="4"/>
    </row>
    <row r="3" spans="1:9">
      <c r="A3" s="5" t="s">
        <v>1</v>
      </c>
      <c r="D3" s="6"/>
      <c r="E3" s="7"/>
      <c r="F3" s="7"/>
      <c r="H3" s="9"/>
      <c r="I3" s="10"/>
    </row>
    <row r="4" spans="1:9">
      <c r="B4" s="2" t="s">
        <v>2</v>
      </c>
      <c r="D4" s="6">
        <v>250</v>
      </c>
      <c r="E4" s="7"/>
      <c r="F4" s="7"/>
      <c r="G4" s="10" t="s">
        <v>3</v>
      </c>
      <c r="H4" s="9"/>
      <c r="I4" s="10"/>
    </row>
    <row r="5" spans="1:9">
      <c r="B5" s="2" t="s">
        <v>4</v>
      </c>
      <c r="D5" s="6">
        <v>250</v>
      </c>
      <c r="E5" s="7"/>
      <c r="F5" s="7"/>
      <c r="G5" s="10" t="s">
        <v>3</v>
      </c>
      <c r="H5" s="9"/>
      <c r="I5" s="10"/>
    </row>
    <row r="6" spans="1:9">
      <c r="B6" s="2" t="s">
        <v>5</v>
      </c>
      <c r="D6" s="6">
        <v>450</v>
      </c>
      <c r="E6" s="7"/>
      <c r="F6" s="7"/>
      <c r="G6" s="10" t="s">
        <v>3</v>
      </c>
      <c r="H6" s="9"/>
      <c r="I6" s="10"/>
    </row>
    <row r="7" spans="1:9">
      <c r="B7" s="2" t="s">
        <v>6</v>
      </c>
      <c r="D7" s="6">
        <v>250</v>
      </c>
      <c r="E7" s="7"/>
      <c r="F7" s="7"/>
      <c r="G7" s="10" t="s">
        <v>3</v>
      </c>
      <c r="H7" s="9"/>
      <c r="I7" s="10"/>
    </row>
    <row r="8" spans="1:9">
      <c r="B8" s="2" t="s">
        <v>7</v>
      </c>
      <c r="D8" s="6">
        <v>250</v>
      </c>
      <c r="E8" s="7"/>
      <c r="F8" s="7"/>
      <c r="G8" s="10" t="s">
        <v>8</v>
      </c>
      <c r="H8" s="9"/>
      <c r="I8" s="10"/>
    </row>
    <row r="9" spans="1:9">
      <c r="B9" s="2" t="s">
        <v>9</v>
      </c>
      <c r="D9" s="6">
        <v>217</v>
      </c>
      <c r="E9" s="7"/>
      <c r="F9" s="7"/>
      <c r="G9" s="10" t="s">
        <v>8</v>
      </c>
      <c r="H9" s="9"/>
      <c r="I9" s="10"/>
    </row>
    <row r="10" spans="1:9">
      <c r="B10" s="2" t="s">
        <v>10</v>
      </c>
      <c r="D10" s="6">
        <v>250</v>
      </c>
      <c r="E10" s="7"/>
      <c r="F10" s="7"/>
      <c r="G10" s="10" t="s">
        <v>8</v>
      </c>
      <c r="H10" s="9"/>
      <c r="I10" s="10"/>
    </row>
    <row r="11" spans="1:9">
      <c r="B11" s="2" t="s">
        <v>11</v>
      </c>
      <c r="D11" s="6">
        <v>500</v>
      </c>
      <c r="E11" s="7"/>
      <c r="F11" s="7"/>
      <c r="G11" s="10" t="s">
        <v>3</v>
      </c>
      <c r="H11" s="9"/>
      <c r="I11" s="10"/>
    </row>
    <row r="12" spans="1:9">
      <c r="B12" s="2" t="s">
        <v>12</v>
      </c>
      <c r="D12" s="6">
        <v>250</v>
      </c>
      <c r="E12" s="7"/>
      <c r="F12" s="7"/>
      <c r="G12" s="10" t="s">
        <v>3</v>
      </c>
      <c r="H12" s="12"/>
      <c r="I12" s="10"/>
    </row>
    <row r="13" spans="1:9">
      <c r="B13" s="2" t="s">
        <v>13</v>
      </c>
      <c r="D13" s="6">
        <v>250</v>
      </c>
      <c r="E13" s="7"/>
      <c r="F13" s="7"/>
      <c r="G13" s="10" t="s">
        <v>3</v>
      </c>
      <c r="H13" s="12"/>
      <c r="I13" s="10"/>
    </row>
    <row r="14" spans="1:9">
      <c r="B14" s="10" t="s">
        <v>14</v>
      </c>
      <c r="D14" s="6">
        <v>250</v>
      </c>
      <c r="E14" s="7"/>
      <c r="F14" s="7"/>
      <c r="G14" s="10" t="s">
        <v>3</v>
      </c>
      <c r="H14" s="12"/>
      <c r="I14" s="10"/>
    </row>
    <row r="15" spans="1:9">
      <c r="B15" s="13" t="s">
        <v>15</v>
      </c>
      <c r="C15" s="13"/>
      <c r="D15" s="14">
        <v>208.33</v>
      </c>
      <c r="E15" s="7"/>
      <c r="F15" s="7"/>
      <c r="G15" s="10" t="s">
        <v>16</v>
      </c>
      <c r="H15" s="15"/>
      <c r="I15" s="10"/>
    </row>
    <row r="16" spans="1:9">
      <c r="A16" s="16"/>
      <c r="B16" s="2" t="s">
        <v>17</v>
      </c>
      <c r="D16" s="6">
        <v>208.33</v>
      </c>
      <c r="E16" s="7"/>
      <c r="F16" s="7"/>
      <c r="G16" s="10" t="s">
        <v>16</v>
      </c>
      <c r="H16" s="12"/>
      <c r="I16" s="10"/>
    </row>
    <row r="17" spans="1:9">
      <c r="A17" s="16"/>
      <c r="B17" s="2" t="s">
        <v>18</v>
      </c>
      <c r="D17" s="6">
        <v>520.83000000000004</v>
      </c>
      <c r="E17" s="7"/>
      <c r="F17" s="7"/>
      <c r="G17" s="10" t="s">
        <v>16</v>
      </c>
      <c r="H17" s="12"/>
      <c r="I17" s="10"/>
    </row>
    <row r="18" spans="1:9">
      <c r="B18" s="10" t="s">
        <v>19</v>
      </c>
      <c r="D18" s="6">
        <v>250</v>
      </c>
      <c r="E18" s="7"/>
      <c r="F18" s="7"/>
      <c r="G18" s="10" t="s">
        <v>16</v>
      </c>
      <c r="H18" s="12"/>
      <c r="I18" s="17"/>
    </row>
    <row r="19" spans="1:9">
      <c r="A19" s="16"/>
      <c r="B19" s="2" t="s">
        <v>20</v>
      </c>
      <c r="D19" s="6">
        <v>250</v>
      </c>
      <c r="E19" s="7"/>
      <c r="F19" s="7"/>
      <c r="G19" s="10" t="s">
        <v>16</v>
      </c>
      <c r="H19" s="12"/>
      <c r="I19" s="10"/>
    </row>
    <row r="20" spans="1:9">
      <c r="A20" s="16"/>
      <c r="B20" s="2" t="s">
        <v>20</v>
      </c>
      <c r="D20" s="6">
        <v>500</v>
      </c>
      <c r="E20" s="7"/>
      <c r="F20" s="7"/>
      <c r="G20" s="10" t="s">
        <v>21</v>
      </c>
      <c r="H20" s="12"/>
      <c r="I20" s="10"/>
    </row>
    <row r="21" spans="1:9">
      <c r="A21" s="16"/>
      <c r="B21" s="2" t="s">
        <v>22</v>
      </c>
      <c r="D21" s="6">
        <v>232</v>
      </c>
      <c r="E21" s="7"/>
      <c r="F21" s="7"/>
      <c r="G21" s="10" t="s">
        <v>16</v>
      </c>
      <c r="H21" s="12"/>
      <c r="I21" s="10"/>
    </row>
    <row r="22" spans="1:9">
      <c r="A22" s="16"/>
      <c r="B22" s="2" t="s">
        <v>23</v>
      </c>
      <c r="D22" s="6">
        <v>250</v>
      </c>
      <c r="E22" s="7"/>
      <c r="F22" s="7"/>
      <c r="G22" s="10" t="s">
        <v>16</v>
      </c>
      <c r="H22" s="12"/>
      <c r="I22" s="10"/>
    </row>
    <row r="23" spans="1:9">
      <c r="A23" s="16"/>
      <c r="B23" s="2" t="s">
        <v>24</v>
      </c>
      <c r="D23" s="6">
        <v>312.5</v>
      </c>
      <c r="E23" s="7"/>
      <c r="F23" s="7"/>
      <c r="G23" s="10" t="s">
        <v>16</v>
      </c>
      <c r="H23" s="12"/>
    </row>
    <row r="24" spans="1:9">
      <c r="A24" s="16"/>
      <c r="B24" s="18" t="s">
        <v>25</v>
      </c>
      <c r="C24" s="18"/>
      <c r="D24" s="19">
        <v>250</v>
      </c>
      <c r="E24" s="20"/>
      <c r="F24" s="20"/>
      <c r="G24" s="18" t="s">
        <v>26</v>
      </c>
      <c r="H24" s="12"/>
      <c r="I24" s="10"/>
    </row>
    <row r="25" spans="1:9">
      <c r="A25" s="16"/>
      <c r="B25" s="21" t="s">
        <v>25</v>
      </c>
      <c r="C25" s="21"/>
      <c r="D25" s="22">
        <v>100</v>
      </c>
      <c r="E25" s="23"/>
      <c r="F25" s="23"/>
      <c r="G25" s="21" t="s">
        <v>27</v>
      </c>
      <c r="H25" s="12"/>
      <c r="I25" s="10"/>
    </row>
    <row r="26" spans="1:9">
      <c r="A26" s="16"/>
      <c r="B26" s="2" t="s">
        <v>28</v>
      </c>
      <c r="D26" s="6">
        <v>250</v>
      </c>
      <c r="E26" s="7"/>
      <c r="F26" s="7"/>
      <c r="G26" s="10" t="s">
        <v>16</v>
      </c>
      <c r="H26" s="24"/>
      <c r="I26" s="10"/>
    </row>
    <row r="27" spans="1:9">
      <c r="A27" s="16"/>
      <c r="B27" s="2" t="s">
        <v>29</v>
      </c>
      <c r="D27" s="6">
        <v>210</v>
      </c>
      <c r="E27" s="7"/>
      <c r="F27" s="7"/>
      <c r="G27" s="10" t="s">
        <v>16</v>
      </c>
      <c r="H27" s="12"/>
      <c r="I27" s="10"/>
    </row>
    <row r="28" spans="1:9">
      <c r="A28" s="16"/>
      <c r="B28" s="2" t="s">
        <v>30</v>
      </c>
      <c r="D28" s="6">
        <v>312.5</v>
      </c>
      <c r="E28" s="7"/>
      <c r="F28" s="7"/>
      <c r="G28" s="10" t="s">
        <v>16</v>
      </c>
      <c r="H28" s="12"/>
      <c r="I28" s="10"/>
    </row>
    <row r="29" spans="1:9">
      <c r="A29" s="16"/>
      <c r="B29" s="2" t="s">
        <v>31</v>
      </c>
      <c r="D29" s="6">
        <v>250</v>
      </c>
      <c r="E29" s="7"/>
      <c r="F29" s="7"/>
      <c r="G29" s="10" t="s">
        <v>16</v>
      </c>
      <c r="H29" s="12"/>
      <c r="I29" s="10"/>
    </row>
    <row r="30" spans="1:9">
      <c r="A30" s="16"/>
      <c r="B30" s="2" t="s">
        <v>32</v>
      </c>
      <c r="D30" s="6">
        <v>250</v>
      </c>
      <c r="E30" s="7"/>
      <c r="F30" s="7"/>
      <c r="G30" s="10" t="s">
        <v>16</v>
      </c>
      <c r="H30" s="24"/>
    </row>
    <row r="31" spans="1:9">
      <c r="A31" s="16"/>
      <c r="B31" s="2" t="s">
        <v>33</v>
      </c>
      <c r="D31" s="6">
        <v>208.33</v>
      </c>
      <c r="E31" s="7"/>
      <c r="F31" s="7"/>
      <c r="G31" s="10" t="s">
        <v>16</v>
      </c>
      <c r="H31" s="24"/>
    </row>
    <row r="32" spans="1:9">
      <c r="A32" s="16"/>
      <c r="B32" s="2" t="s">
        <v>34</v>
      </c>
      <c r="D32" s="6">
        <v>250</v>
      </c>
      <c r="E32" s="7"/>
      <c r="F32" s="7"/>
      <c r="G32" s="10" t="s">
        <v>26</v>
      </c>
      <c r="H32" s="24"/>
    </row>
    <row r="33" spans="1:9">
      <c r="A33" s="16"/>
      <c r="B33" s="2" t="s">
        <v>35</v>
      </c>
      <c r="D33" s="6">
        <v>250</v>
      </c>
      <c r="E33" s="7"/>
      <c r="F33" s="7"/>
      <c r="G33" s="10" t="s">
        <v>26</v>
      </c>
      <c r="H33" s="24"/>
    </row>
    <row r="34" spans="1:9">
      <c r="A34" s="16"/>
      <c r="B34" s="2" t="s">
        <v>36</v>
      </c>
      <c r="D34" s="6">
        <v>160</v>
      </c>
      <c r="E34" s="7"/>
      <c r="F34" s="7"/>
      <c r="G34" s="10" t="s">
        <v>16</v>
      </c>
      <c r="H34" s="24"/>
      <c r="I34" s="10"/>
    </row>
    <row r="35" spans="1:9" ht="20.25">
      <c r="A35" s="2"/>
      <c r="D35" s="2"/>
      <c r="E35" s="2"/>
      <c r="F35" s="2"/>
      <c r="G35" s="2"/>
      <c r="I35" s="25"/>
    </row>
    <row r="36" spans="1:9">
      <c r="A36" s="16"/>
      <c r="B36" s="2" t="s">
        <v>37</v>
      </c>
      <c r="D36" s="6">
        <v>211</v>
      </c>
      <c r="E36" s="7"/>
      <c r="F36" s="7"/>
      <c r="G36" s="2" t="s">
        <v>38</v>
      </c>
      <c r="H36" s="24"/>
      <c r="I36" s="10"/>
    </row>
    <row r="37" spans="1:9">
      <c r="B37" s="2" t="s">
        <v>39</v>
      </c>
      <c r="D37" s="6">
        <v>250</v>
      </c>
      <c r="E37" s="7"/>
      <c r="F37" s="7"/>
      <c r="G37" s="10" t="s">
        <v>40</v>
      </c>
      <c r="H37" s="12"/>
      <c r="I37" s="17"/>
    </row>
    <row r="38" spans="1:9">
      <c r="B38" s="2" t="s">
        <v>41</v>
      </c>
      <c r="C38" s="13"/>
      <c r="D38" s="14">
        <v>250</v>
      </c>
      <c r="E38" s="7"/>
      <c r="F38" s="7"/>
      <c r="G38" s="13" t="s">
        <v>42</v>
      </c>
      <c r="H38" s="15"/>
      <c r="I38" s="10"/>
    </row>
    <row r="39" spans="1:9">
      <c r="B39" s="2" t="s">
        <v>43</v>
      </c>
      <c r="D39" s="6">
        <v>250</v>
      </c>
      <c r="E39" s="7"/>
      <c r="F39" s="7"/>
      <c r="G39" s="10" t="s">
        <v>44</v>
      </c>
      <c r="H39" s="12"/>
      <c r="I39" s="10"/>
    </row>
    <row r="40" spans="1:9">
      <c r="A40" s="2"/>
      <c r="B40" s="2" t="s">
        <v>45</v>
      </c>
      <c r="D40" s="8">
        <v>500</v>
      </c>
      <c r="E40" s="2"/>
      <c r="F40" s="2"/>
      <c r="G40" s="2" t="s">
        <v>46</v>
      </c>
      <c r="I40" s="10"/>
    </row>
    <row r="41" spans="1:9">
      <c r="A41" s="2"/>
      <c r="B41" s="2" t="s">
        <v>47</v>
      </c>
      <c r="D41" s="8">
        <v>204.07</v>
      </c>
      <c r="E41" s="2"/>
      <c r="F41" s="2"/>
      <c r="G41" s="2" t="s">
        <v>48</v>
      </c>
      <c r="I41" s="10"/>
    </row>
    <row r="42" spans="1:9">
      <c r="B42" s="2" t="s">
        <v>49</v>
      </c>
      <c r="D42" s="6">
        <v>250</v>
      </c>
      <c r="E42" s="7"/>
      <c r="F42" s="7"/>
      <c r="G42" s="10" t="s">
        <v>50</v>
      </c>
      <c r="H42" s="12"/>
      <c r="I42" s="10"/>
    </row>
    <row r="43" spans="1:9">
      <c r="B43" s="2" t="s">
        <v>51</v>
      </c>
      <c r="D43" s="6">
        <v>250</v>
      </c>
      <c r="E43" s="7"/>
      <c r="F43" s="7"/>
      <c r="G43" s="10" t="s">
        <v>52</v>
      </c>
      <c r="H43" s="12"/>
      <c r="I43" s="10"/>
    </row>
    <row r="44" spans="1:9">
      <c r="B44" s="2" t="s">
        <v>53</v>
      </c>
      <c r="D44" s="6">
        <v>250</v>
      </c>
      <c r="E44" s="7"/>
      <c r="F44" s="7"/>
      <c r="G44" s="10" t="s">
        <v>54</v>
      </c>
      <c r="H44" s="12"/>
      <c r="I44" s="10"/>
    </row>
    <row r="45" spans="1:9">
      <c r="B45" s="13" t="s">
        <v>55</v>
      </c>
      <c r="C45" s="13"/>
      <c r="D45" s="14">
        <v>250</v>
      </c>
      <c r="E45" s="7"/>
      <c r="F45" s="7"/>
      <c r="G45" s="10" t="s">
        <v>56</v>
      </c>
      <c r="H45" s="15"/>
      <c r="I45" s="10"/>
    </row>
    <row r="46" spans="1:9">
      <c r="B46" s="2" t="s">
        <v>57</v>
      </c>
      <c r="D46" s="6">
        <v>250</v>
      </c>
      <c r="E46" s="7"/>
      <c r="F46" s="7"/>
      <c r="G46" s="10" t="s">
        <v>58</v>
      </c>
      <c r="H46" s="12"/>
      <c r="I46" s="10"/>
    </row>
    <row r="47" spans="1:9">
      <c r="A47" s="2"/>
      <c r="B47" s="2" t="s">
        <v>59</v>
      </c>
      <c r="D47" s="8">
        <v>300</v>
      </c>
      <c r="E47" s="2"/>
      <c r="F47" s="2"/>
      <c r="G47" s="2" t="s">
        <v>60</v>
      </c>
      <c r="I47" s="10"/>
    </row>
    <row r="48" spans="1:9">
      <c r="B48" s="2" t="s">
        <v>61</v>
      </c>
      <c r="D48" s="6">
        <v>241</v>
      </c>
      <c r="E48" s="7"/>
      <c r="F48" s="7"/>
      <c r="G48" s="10" t="s">
        <v>62</v>
      </c>
      <c r="H48" s="12"/>
      <c r="I48" s="10"/>
    </row>
    <row r="49" spans="1:9">
      <c r="B49" s="2" t="s">
        <v>63</v>
      </c>
      <c r="D49" s="6">
        <v>313</v>
      </c>
      <c r="E49" s="7"/>
      <c r="F49" s="7"/>
      <c r="G49" s="10" t="s">
        <v>64</v>
      </c>
      <c r="H49" s="12"/>
      <c r="I49" s="10"/>
    </row>
    <row r="50" spans="1:9">
      <c r="B50" s="2" t="s">
        <v>65</v>
      </c>
      <c r="D50" s="6">
        <v>250</v>
      </c>
      <c r="E50" s="7"/>
      <c r="F50" s="7"/>
      <c r="G50" s="10" t="s">
        <v>66</v>
      </c>
      <c r="H50" s="12"/>
    </row>
    <row r="51" spans="1:9">
      <c r="B51" s="2" t="s">
        <v>67</v>
      </c>
      <c r="D51" s="6">
        <v>250</v>
      </c>
      <c r="E51" s="7"/>
      <c r="F51" s="7"/>
      <c r="G51" s="10" t="s">
        <v>68</v>
      </c>
      <c r="H51" s="12"/>
      <c r="I51" s="10"/>
    </row>
    <row r="52" spans="1:9">
      <c r="B52" s="2" t="s">
        <v>69</v>
      </c>
      <c r="D52" s="6">
        <v>250</v>
      </c>
      <c r="E52" s="7"/>
      <c r="F52" s="7"/>
      <c r="G52" s="10" t="s">
        <v>70</v>
      </c>
      <c r="H52" s="12"/>
      <c r="I52" s="10"/>
    </row>
    <row r="53" spans="1:9">
      <c r="B53" s="2" t="s">
        <v>71</v>
      </c>
      <c r="D53" s="6">
        <v>250</v>
      </c>
      <c r="E53" s="7"/>
      <c r="F53" s="7"/>
      <c r="G53" s="10" t="s">
        <v>72</v>
      </c>
      <c r="H53" s="12"/>
      <c r="I53" s="10"/>
    </row>
    <row r="54" spans="1:9">
      <c r="B54" s="2" t="s">
        <v>73</v>
      </c>
      <c r="D54" s="6">
        <v>250</v>
      </c>
      <c r="E54" s="7"/>
      <c r="F54" s="7"/>
      <c r="G54" s="10" t="s">
        <v>74</v>
      </c>
      <c r="H54" s="12"/>
      <c r="I54" s="10"/>
    </row>
    <row r="55" spans="1:9">
      <c r="B55" s="2" t="s">
        <v>75</v>
      </c>
      <c r="D55" s="6">
        <v>250</v>
      </c>
      <c r="E55" s="7"/>
      <c r="F55" s="7"/>
      <c r="G55" s="10" t="s">
        <v>76</v>
      </c>
      <c r="H55" s="12"/>
      <c r="I55" s="10"/>
    </row>
    <row r="56" spans="1:9">
      <c r="A56" s="2"/>
      <c r="B56" s="2" t="s">
        <v>77</v>
      </c>
      <c r="D56" s="8">
        <v>250</v>
      </c>
      <c r="E56" s="2"/>
      <c r="F56" s="2"/>
      <c r="G56" s="2" t="s">
        <v>78</v>
      </c>
      <c r="I56" s="10"/>
    </row>
    <row r="57" spans="1:9" ht="12.75" thickBot="1">
      <c r="A57" s="2"/>
      <c r="D57" s="26">
        <f>SUM(D4:D56)</f>
        <v>13908.89</v>
      </c>
      <c r="E57" s="2"/>
      <c r="F57" s="2"/>
      <c r="G57" s="2"/>
      <c r="I57" s="10"/>
    </row>
    <row r="58" spans="1:9" ht="12.75" thickTop="1">
      <c r="I58" s="10"/>
    </row>
    <row r="59" spans="1:9">
      <c r="A59" s="16"/>
      <c r="D59" s="6"/>
      <c r="E59" s="7"/>
      <c r="F59" s="7"/>
      <c r="G59" s="10"/>
      <c r="H59" s="12"/>
      <c r="I59" s="10"/>
    </row>
    <row r="60" spans="1:9">
      <c r="A60" s="16"/>
      <c r="D60" s="6"/>
      <c r="E60" s="7"/>
      <c r="F60" s="7"/>
      <c r="G60" s="10"/>
      <c r="H60" s="24"/>
      <c r="I60" s="10"/>
    </row>
    <row r="61" spans="1:9">
      <c r="A61" s="16"/>
      <c r="D61" s="6"/>
      <c r="E61" s="7"/>
      <c r="F61" s="7"/>
      <c r="G61" s="10"/>
      <c r="H61" s="24"/>
      <c r="I61" s="10"/>
    </row>
    <row r="62" spans="1:9">
      <c r="A62" s="16"/>
      <c r="D62" s="6"/>
      <c r="E62" s="7"/>
      <c r="F62" s="7"/>
      <c r="G62" s="10"/>
      <c r="H62" s="24"/>
      <c r="I62" s="10"/>
    </row>
    <row r="63" spans="1:9">
      <c r="A63" s="16"/>
      <c r="D63" s="6"/>
      <c r="E63" s="7"/>
      <c r="F63" s="7"/>
      <c r="G63" s="10"/>
      <c r="H63" s="24"/>
      <c r="I63" s="10"/>
    </row>
    <row r="64" spans="1:9">
      <c r="A64" s="2"/>
      <c r="D64" s="2"/>
      <c r="E64" s="2"/>
      <c r="F64" s="2"/>
      <c r="G64" s="2"/>
    </row>
    <row r="65" spans="1:7">
      <c r="A65" s="2"/>
      <c r="D65" s="2"/>
      <c r="E65" s="2"/>
      <c r="F65" s="2"/>
      <c r="G65" s="2"/>
    </row>
    <row r="66" spans="1:7">
      <c r="A66" s="2"/>
      <c r="B66" s="27"/>
      <c r="E66" s="2"/>
      <c r="F66" s="2"/>
      <c r="G66" s="2"/>
    </row>
    <row r="67" spans="1:7">
      <c r="A67" s="2"/>
      <c r="B67" s="27"/>
      <c r="D67" s="6"/>
      <c r="E67" s="2"/>
      <c r="F67" s="2"/>
      <c r="G67" s="2"/>
    </row>
    <row r="68" spans="1:7">
      <c r="A68" s="2"/>
      <c r="D68" s="28"/>
      <c r="E68" s="2"/>
      <c r="F68" s="2"/>
      <c r="G68" s="2"/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U456"/>
  <sheetViews>
    <sheetView topLeftCell="A322" workbookViewId="0">
      <selection activeCell="S32" sqref="S32"/>
    </sheetView>
  </sheetViews>
  <sheetFormatPr defaultRowHeight="12.75"/>
  <cols>
    <col min="1" max="2" width="9.140625" style="81"/>
    <col min="3" max="10" width="9.140625" style="78"/>
    <col min="11" max="11" width="12" style="78" customWidth="1"/>
    <col min="12" max="12" width="9.140625" style="79"/>
    <col min="13" max="13" width="9.140625" style="78"/>
    <col min="14" max="14" width="11.7109375" style="78" customWidth="1"/>
    <col min="15" max="16" width="9.140625" style="78"/>
    <col min="17" max="17" width="12" style="93" customWidth="1"/>
    <col min="18" max="18" width="11.7109375" style="80" customWidth="1"/>
    <col min="19" max="16384" width="9.140625" style="81"/>
  </cols>
  <sheetData>
    <row r="1" spans="1:18">
      <c r="A1" s="76" t="s">
        <v>111</v>
      </c>
      <c r="B1" s="76"/>
      <c r="C1" s="77"/>
      <c r="Q1" s="78"/>
    </row>
    <row r="2" spans="1:18">
      <c r="A2" s="82" t="s">
        <v>112</v>
      </c>
      <c r="B2" s="82"/>
      <c r="C2" s="83" t="s">
        <v>113</v>
      </c>
      <c r="D2" s="83" t="s">
        <v>89</v>
      </c>
      <c r="E2" s="83" t="s">
        <v>91</v>
      </c>
      <c r="F2" s="83" t="s">
        <v>92</v>
      </c>
      <c r="G2" s="83" t="s">
        <v>114</v>
      </c>
      <c r="H2" s="83" t="s">
        <v>115</v>
      </c>
      <c r="I2" s="83" t="s">
        <v>79</v>
      </c>
      <c r="J2" s="83" t="s">
        <v>80</v>
      </c>
      <c r="K2" s="83" t="s">
        <v>116</v>
      </c>
      <c r="L2" s="84" t="s">
        <v>117</v>
      </c>
      <c r="M2" s="83" t="s">
        <v>118</v>
      </c>
      <c r="N2" s="83" t="s">
        <v>119</v>
      </c>
      <c r="O2" s="78" t="s">
        <v>26</v>
      </c>
      <c r="P2" s="83" t="s">
        <v>120</v>
      </c>
      <c r="Q2" s="83" t="s">
        <v>121</v>
      </c>
    </row>
    <row r="3" spans="1:18">
      <c r="A3" s="85" t="s">
        <v>122</v>
      </c>
      <c r="B3" s="85"/>
      <c r="C3" s="77"/>
      <c r="N3" s="79" t="s">
        <v>123</v>
      </c>
      <c r="Q3" s="78"/>
    </row>
    <row r="4" spans="1:18" s="93" customFormat="1">
      <c r="A4" s="86" t="s">
        <v>124</v>
      </c>
      <c r="B4" s="86" t="s">
        <v>125</v>
      </c>
      <c r="C4" s="87">
        <v>195.01</v>
      </c>
      <c r="D4" s="87">
        <v>290.64999999999998</v>
      </c>
      <c r="E4" s="87">
        <v>62.5</v>
      </c>
      <c r="F4" s="87">
        <v>150</v>
      </c>
      <c r="G4" s="87">
        <v>1563.39</v>
      </c>
      <c r="H4" s="87">
        <v>738.32</v>
      </c>
      <c r="I4" s="87"/>
      <c r="J4" s="88"/>
      <c r="K4" s="89">
        <v>1829</v>
      </c>
      <c r="L4" s="90"/>
      <c r="M4" s="87">
        <v>325</v>
      </c>
      <c r="N4" s="91">
        <v>1266</v>
      </c>
      <c r="O4" s="87"/>
      <c r="P4" s="87"/>
      <c r="Q4" s="87">
        <f t="shared" ref="Q4:Q39" si="0">SUM(C4:P4)</f>
        <v>6419.8700000000008</v>
      </c>
      <c r="R4" s="92"/>
    </row>
    <row r="5" spans="1:18" s="93" customFormat="1">
      <c r="A5" s="94" t="s">
        <v>126</v>
      </c>
      <c r="B5" s="94" t="s">
        <v>127</v>
      </c>
      <c r="C5" s="95">
        <v>195.01</v>
      </c>
      <c r="D5" s="95">
        <v>290.64999999999998</v>
      </c>
      <c r="E5" s="95">
        <v>62.5</v>
      </c>
      <c r="F5" s="95">
        <v>150</v>
      </c>
      <c r="G5" s="95">
        <v>0</v>
      </c>
      <c r="H5" s="95">
        <v>715.25</v>
      </c>
      <c r="I5" s="95">
        <v>76.97</v>
      </c>
      <c r="J5" s="96"/>
      <c r="K5" s="97">
        <v>4303</v>
      </c>
      <c r="L5" s="98"/>
      <c r="M5" s="95"/>
      <c r="N5" s="95">
        <v>1821</v>
      </c>
      <c r="O5" s="95"/>
      <c r="P5" s="95">
        <v>450</v>
      </c>
      <c r="Q5" s="95">
        <f t="shared" si="0"/>
        <v>8064.38</v>
      </c>
      <c r="R5" s="92"/>
    </row>
    <row r="6" spans="1:18" s="93" customFormat="1">
      <c r="A6" s="86" t="s">
        <v>128</v>
      </c>
      <c r="B6" s="86" t="s">
        <v>129</v>
      </c>
      <c r="C6" s="87"/>
      <c r="D6" s="87">
        <v>227.1</v>
      </c>
      <c r="E6" s="87">
        <v>56.25</v>
      </c>
      <c r="F6" s="87">
        <v>150</v>
      </c>
      <c r="G6" s="87">
        <v>0</v>
      </c>
      <c r="H6" s="87">
        <v>484.52</v>
      </c>
      <c r="I6" s="87"/>
      <c r="J6" s="88"/>
      <c r="K6" s="89">
        <v>2712</v>
      </c>
      <c r="L6" s="90"/>
      <c r="M6" s="87">
        <v>100</v>
      </c>
      <c r="N6" s="87"/>
      <c r="O6" s="87"/>
      <c r="P6" s="87"/>
      <c r="Q6" s="87">
        <f t="shared" si="0"/>
        <v>3729.87</v>
      </c>
      <c r="R6" s="92"/>
    </row>
    <row r="7" spans="1:18">
      <c r="A7" s="86" t="s">
        <v>130</v>
      </c>
      <c r="B7" s="86" t="s">
        <v>131</v>
      </c>
      <c r="C7" s="87">
        <v>212.8</v>
      </c>
      <c r="D7" s="87">
        <v>290.64999999999998</v>
      </c>
      <c r="E7" s="87">
        <v>62.5</v>
      </c>
      <c r="F7" s="87">
        <v>150</v>
      </c>
      <c r="G7" s="87"/>
      <c r="H7" s="87"/>
      <c r="I7" s="87"/>
      <c r="J7" s="88"/>
      <c r="K7" s="99">
        <v>2200</v>
      </c>
      <c r="L7" s="90"/>
      <c r="M7" s="87">
        <v>300</v>
      </c>
      <c r="N7" s="87">
        <v>250</v>
      </c>
      <c r="O7" s="87"/>
      <c r="P7" s="87">
        <v>250</v>
      </c>
      <c r="Q7" s="87">
        <f t="shared" si="0"/>
        <v>3715.95</v>
      </c>
      <c r="R7" s="100"/>
    </row>
    <row r="8" spans="1:18" s="93" customFormat="1">
      <c r="A8" s="86" t="s">
        <v>132</v>
      </c>
      <c r="B8" s="86" t="s">
        <v>133</v>
      </c>
      <c r="C8" s="87">
        <v>488.51</v>
      </c>
      <c r="D8" s="87">
        <v>290.64999999999998</v>
      </c>
      <c r="E8" s="87">
        <v>68.75</v>
      </c>
      <c r="F8" s="87">
        <v>150</v>
      </c>
      <c r="G8" s="87">
        <v>1217.1400000000001</v>
      </c>
      <c r="H8" s="87">
        <v>738.32</v>
      </c>
      <c r="I8" s="87">
        <v>0</v>
      </c>
      <c r="J8" s="88">
        <v>920</v>
      </c>
      <c r="K8" s="89">
        <v>3000</v>
      </c>
      <c r="L8" s="90"/>
      <c r="M8" s="87">
        <v>175</v>
      </c>
      <c r="N8" s="87">
        <v>2255</v>
      </c>
      <c r="O8" s="87"/>
      <c r="P8" s="87">
        <v>217</v>
      </c>
      <c r="Q8" s="87">
        <f t="shared" si="0"/>
        <v>9520.3700000000008</v>
      </c>
      <c r="R8" s="92"/>
    </row>
    <row r="9" spans="1:18" s="93" customFormat="1">
      <c r="A9" s="86" t="s">
        <v>134</v>
      </c>
      <c r="B9" s="86" t="s">
        <v>135</v>
      </c>
      <c r="C9" s="87">
        <v>488.41</v>
      </c>
      <c r="D9" s="87">
        <v>290.64999999999998</v>
      </c>
      <c r="E9" s="87">
        <v>68.75</v>
      </c>
      <c r="F9" s="87">
        <v>150</v>
      </c>
      <c r="G9" s="87">
        <v>3650</v>
      </c>
      <c r="H9" s="87">
        <v>0</v>
      </c>
      <c r="I9" s="87"/>
      <c r="J9" s="88"/>
      <c r="K9" s="89">
        <v>1500</v>
      </c>
      <c r="L9" s="90"/>
      <c r="M9" s="87"/>
      <c r="N9" s="87">
        <v>1808</v>
      </c>
      <c r="O9" s="87"/>
      <c r="P9" s="87"/>
      <c r="Q9" s="87">
        <f t="shared" si="0"/>
        <v>7955.8099999999995</v>
      </c>
      <c r="R9" s="92"/>
    </row>
    <row r="10" spans="1:18" s="93" customFormat="1">
      <c r="A10" s="86" t="s">
        <v>136</v>
      </c>
      <c r="B10" s="86" t="s">
        <v>137</v>
      </c>
      <c r="C10" s="87">
        <v>195.01</v>
      </c>
      <c r="D10" s="87">
        <v>290.64999999999998</v>
      </c>
      <c r="E10" s="87">
        <v>62.5</v>
      </c>
      <c r="F10" s="87">
        <v>150</v>
      </c>
      <c r="G10" s="87">
        <v>0</v>
      </c>
      <c r="H10" s="87">
        <v>715.25</v>
      </c>
      <c r="I10" s="87">
        <v>0</v>
      </c>
      <c r="J10" s="88"/>
      <c r="K10" s="89">
        <v>3969</v>
      </c>
      <c r="L10" s="90"/>
      <c r="M10" s="87">
        <v>325</v>
      </c>
      <c r="N10" s="87">
        <v>1808</v>
      </c>
      <c r="O10" s="87"/>
      <c r="P10" s="87"/>
      <c r="Q10" s="87">
        <f t="shared" si="0"/>
        <v>7515.41</v>
      </c>
      <c r="R10" s="92"/>
    </row>
    <row r="11" spans="1:18" s="93" customFormat="1">
      <c r="A11" s="86" t="s">
        <v>138</v>
      </c>
      <c r="B11" s="86" t="s">
        <v>139</v>
      </c>
      <c r="C11" s="87">
        <v>0</v>
      </c>
      <c r="D11" s="87">
        <v>290.64999999999998</v>
      </c>
      <c r="E11" s="87">
        <v>62.5</v>
      </c>
      <c r="F11" s="87">
        <v>150</v>
      </c>
      <c r="G11" s="87">
        <v>1043.17</v>
      </c>
      <c r="H11" s="87">
        <v>715.25</v>
      </c>
      <c r="I11" s="87"/>
      <c r="J11" s="88"/>
      <c r="K11" s="89">
        <v>4269</v>
      </c>
      <c r="L11" s="90"/>
      <c r="M11" s="87">
        <v>216.67</v>
      </c>
      <c r="N11" s="87">
        <v>1085</v>
      </c>
      <c r="O11" s="87"/>
      <c r="P11" s="87"/>
      <c r="Q11" s="87">
        <f t="shared" si="0"/>
        <v>7832.24</v>
      </c>
      <c r="R11" s="92"/>
    </row>
    <row r="12" spans="1:18" s="93" customFormat="1">
      <c r="A12" s="86" t="s">
        <v>140</v>
      </c>
      <c r="B12" s="86" t="s">
        <v>141</v>
      </c>
      <c r="C12" s="87">
        <v>0</v>
      </c>
      <c r="D12" s="87">
        <v>199.85</v>
      </c>
      <c r="E12" s="87">
        <v>56.25</v>
      </c>
      <c r="F12" s="87">
        <v>150</v>
      </c>
      <c r="G12" s="87">
        <v>0</v>
      </c>
      <c r="H12" s="87">
        <v>461.45</v>
      </c>
      <c r="I12" s="87"/>
      <c r="J12" s="88"/>
      <c r="K12" s="89">
        <v>2464</v>
      </c>
      <c r="L12" s="90"/>
      <c r="M12" s="87"/>
      <c r="N12" s="87"/>
      <c r="O12" s="87"/>
      <c r="P12" s="87"/>
      <c r="Q12" s="87">
        <f t="shared" si="0"/>
        <v>3331.55</v>
      </c>
      <c r="R12" s="92"/>
    </row>
    <row r="13" spans="1:18" s="93" customFormat="1">
      <c r="A13" s="86" t="s">
        <v>142</v>
      </c>
      <c r="B13" s="86" t="s">
        <v>143</v>
      </c>
      <c r="C13" s="87">
        <v>572.69000000000005</v>
      </c>
      <c r="D13" s="87">
        <v>290.64999999999998</v>
      </c>
      <c r="E13" s="87">
        <v>75</v>
      </c>
      <c r="F13" s="87">
        <v>150</v>
      </c>
      <c r="G13" s="87">
        <v>690.68</v>
      </c>
      <c r="H13" s="87">
        <v>0</v>
      </c>
      <c r="I13" s="87"/>
      <c r="J13" s="88"/>
      <c r="K13" s="89">
        <v>3616</v>
      </c>
      <c r="L13" s="90"/>
      <c r="M13" s="87">
        <v>216.67</v>
      </c>
      <c r="N13" s="87">
        <v>2738</v>
      </c>
      <c r="O13" s="87"/>
      <c r="P13" s="87">
        <v>500</v>
      </c>
      <c r="Q13" s="87">
        <f t="shared" si="0"/>
        <v>8849.69</v>
      </c>
      <c r="R13" s="101"/>
    </row>
    <row r="14" spans="1:18" s="93" customFormat="1">
      <c r="A14" s="94" t="s">
        <v>144</v>
      </c>
      <c r="B14" s="94" t="s">
        <v>145</v>
      </c>
      <c r="C14" s="87">
        <v>0</v>
      </c>
      <c r="D14" s="87">
        <v>290.64999999999998</v>
      </c>
      <c r="E14" s="87">
        <v>62.5</v>
      </c>
      <c r="F14" s="87">
        <v>150</v>
      </c>
      <c r="G14" s="87">
        <v>0</v>
      </c>
      <c r="H14" s="87">
        <v>715.25</v>
      </c>
      <c r="I14" s="91">
        <v>0</v>
      </c>
      <c r="J14" s="88">
        <v>801.75</v>
      </c>
      <c r="K14" s="89">
        <v>3969</v>
      </c>
      <c r="L14" s="90"/>
      <c r="M14" s="87">
        <v>100</v>
      </c>
      <c r="N14" s="87">
        <v>2547</v>
      </c>
      <c r="O14" s="87"/>
      <c r="P14" s="87"/>
      <c r="Q14" s="87">
        <f t="shared" si="0"/>
        <v>8636.15</v>
      </c>
      <c r="R14" s="92"/>
    </row>
    <row r="15" spans="1:18" s="93" customFormat="1">
      <c r="A15" s="94" t="s">
        <v>146</v>
      </c>
      <c r="B15" s="94" t="s">
        <v>147</v>
      </c>
      <c r="C15" s="87">
        <v>202.57</v>
      </c>
      <c r="D15" s="87">
        <v>254.35</v>
      </c>
      <c r="E15" s="87">
        <v>62.5</v>
      </c>
      <c r="F15" s="87">
        <v>150</v>
      </c>
      <c r="G15" s="87"/>
      <c r="H15" s="87"/>
      <c r="I15" s="87"/>
      <c r="J15" s="88"/>
      <c r="K15" s="89">
        <v>500</v>
      </c>
      <c r="L15" s="90"/>
      <c r="M15" s="87">
        <v>120</v>
      </c>
      <c r="N15" s="87"/>
      <c r="O15" s="87"/>
      <c r="P15" s="87">
        <v>0</v>
      </c>
      <c r="Q15" s="87">
        <f t="shared" si="0"/>
        <v>1289.42</v>
      </c>
      <c r="R15" s="92"/>
    </row>
    <row r="16" spans="1:18" s="93" customFormat="1">
      <c r="A16" s="86" t="s">
        <v>148</v>
      </c>
      <c r="B16" s="86" t="s">
        <v>149</v>
      </c>
      <c r="C16" s="87">
        <v>195.01</v>
      </c>
      <c r="D16" s="87">
        <v>290.64999999999998</v>
      </c>
      <c r="E16" s="87">
        <v>62.5</v>
      </c>
      <c r="F16" s="87">
        <v>150</v>
      </c>
      <c r="G16" s="87">
        <v>1128.6300000000001</v>
      </c>
      <c r="H16" s="87">
        <v>738.32</v>
      </c>
      <c r="I16" s="87">
        <v>0</v>
      </c>
      <c r="J16" s="88"/>
      <c r="K16" s="89">
        <v>1100</v>
      </c>
      <c r="L16" s="90"/>
      <c r="M16" s="87">
        <v>440</v>
      </c>
      <c r="N16" s="87">
        <v>1000</v>
      </c>
      <c r="O16" s="87"/>
      <c r="P16" s="87"/>
      <c r="Q16" s="87">
        <f t="shared" si="0"/>
        <v>5105.1100000000006</v>
      </c>
      <c r="R16" s="92"/>
    </row>
    <row r="17" spans="1:24" s="93" customFormat="1">
      <c r="A17" s="86" t="s">
        <v>150</v>
      </c>
      <c r="B17" s="86" t="s">
        <v>151</v>
      </c>
      <c r="C17" s="87">
        <v>0</v>
      </c>
      <c r="D17" s="87">
        <v>290.64999999999998</v>
      </c>
      <c r="E17" s="87">
        <v>62.5</v>
      </c>
      <c r="F17" s="87">
        <v>150</v>
      </c>
      <c r="G17" s="87">
        <v>0</v>
      </c>
      <c r="H17" s="87">
        <v>738.32</v>
      </c>
      <c r="I17" s="87">
        <v>0</v>
      </c>
      <c r="J17" s="88">
        <v>1190</v>
      </c>
      <c r="K17" s="89">
        <v>4293</v>
      </c>
      <c r="L17" s="90">
        <v>150</v>
      </c>
      <c r="M17" s="102">
        <v>475</v>
      </c>
      <c r="N17" s="87">
        <v>2255</v>
      </c>
      <c r="O17" s="87"/>
      <c r="P17" s="87"/>
      <c r="Q17" s="87">
        <f t="shared" si="0"/>
        <v>9604.4700000000012</v>
      </c>
      <c r="R17" s="92"/>
    </row>
    <row r="18" spans="1:24" s="93" customFormat="1">
      <c r="A18" s="86" t="s">
        <v>152</v>
      </c>
      <c r="B18" s="86" t="s">
        <v>153</v>
      </c>
      <c r="C18" s="87">
        <v>202.57</v>
      </c>
      <c r="D18" s="87">
        <v>290.64999999999998</v>
      </c>
      <c r="E18" s="87">
        <v>62.5</v>
      </c>
      <c r="F18" s="87">
        <v>150</v>
      </c>
      <c r="G18" s="87">
        <v>286.85000000000002</v>
      </c>
      <c r="H18" s="87">
        <v>0</v>
      </c>
      <c r="I18" s="87"/>
      <c r="J18" s="88"/>
      <c r="K18" s="89">
        <v>2722</v>
      </c>
      <c r="L18" s="90"/>
      <c r="M18" s="87"/>
      <c r="N18" s="87"/>
      <c r="O18" s="87"/>
      <c r="P18" s="87"/>
      <c r="Q18" s="87">
        <f t="shared" si="0"/>
        <v>3714.57</v>
      </c>
      <c r="R18" s="92"/>
    </row>
    <row r="19" spans="1:24" s="93" customFormat="1">
      <c r="A19" s="86" t="s">
        <v>154</v>
      </c>
      <c r="B19" s="86" t="s">
        <v>155</v>
      </c>
      <c r="C19" s="87">
        <v>130.91999999999999</v>
      </c>
      <c r="D19" s="87">
        <v>290.64999999999998</v>
      </c>
      <c r="E19" s="87">
        <v>68.75</v>
      </c>
      <c r="F19" s="87">
        <v>150</v>
      </c>
      <c r="G19" s="87">
        <v>1284.75</v>
      </c>
      <c r="H19" s="87">
        <v>738.32</v>
      </c>
      <c r="I19" s="87">
        <v>0</v>
      </c>
      <c r="J19" s="88">
        <v>2018.75</v>
      </c>
      <c r="K19" s="89">
        <v>5000</v>
      </c>
      <c r="L19" s="90"/>
      <c r="M19" s="87">
        <v>325</v>
      </c>
      <c r="N19" s="87"/>
      <c r="O19" s="87"/>
      <c r="P19" s="87">
        <v>250</v>
      </c>
      <c r="Q19" s="87">
        <f t="shared" si="0"/>
        <v>10257.14</v>
      </c>
      <c r="R19" s="92"/>
    </row>
    <row r="20" spans="1:24" s="93" customFormat="1">
      <c r="A20" s="86" t="s">
        <v>156</v>
      </c>
      <c r="B20" s="86" t="s">
        <v>157</v>
      </c>
      <c r="C20" s="87">
        <v>202.57</v>
      </c>
      <c r="D20" s="87">
        <v>290.64999999999998</v>
      </c>
      <c r="E20" s="87">
        <v>62.5</v>
      </c>
      <c r="F20" s="87">
        <v>150</v>
      </c>
      <c r="G20" s="87"/>
      <c r="H20" s="87">
        <v>750</v>
      </c>
      <c r="I20" s="87"/>
      <c r="J20" s="88"/>
      <c r="K20" s="89">
        <v>500</v>
      </c>
      <c r="L20" s="90"/>
      <c r="M20" s="87">
        <v>375</v>
      </c>
      <c r="N20" s="87"/>
      <c r="O20" s="87"/>
      <c r="P20" s="87"/>
      <c r="Q20" s="87">
        <f t="shared" si="0"/>
        <v>2330.7200000000003</v>
      </c>
      <c r="R20" s="92"/>
    </row>
    <row r="21" spans="1:24" s="93" customFormat="1">
      <c r="A21" s="86" t="s">
        <v>158</v>
      </c>
      <c r="B21" s="86" t="s">
        <v>159</v>
      </c>
      <c r="C21" s="87">
        <v>195.01</v>
      </c>
      <c r="D21" s="87">
        <v>290.64999999999998</v>
      </c>
      <c r="E21" s="87">
        <v>62.5</v>
      </c>
      <c r="F21" s="87">
        <v>150</v>
      </c>
      <c r="G21" s="87">
        <v>2257.5</v>
      </c>
      <c r="H21" s="87">
        <v>738.32</v>
      </c>
      <c r="I21" s="87">
        <v>0</v>
      </c>
      <c r="J21" s="88">
        <v>0</v>
      </c>
      <c r="K21" s="89">
        <v>3973</v>
      </c>
      <c r="L21" s="90">
        <v>200</v>
      </c>
      <c r="M21" s="87">
        <v>150</v>
      </c>
      <c r="N21" s="87">
        <v>1808</v>
      </c>
      <c r="O21" s="87"/>
      <c r="P21" s="87"/>
      <c r="Q21" s="87">
        <f t="shared" si="0"/>
        <v>9824.98</v>
      </c>
      <c r="R21" s="92"/>
    </row>
    <row r="22" spans="1:24" s="93" customFormat="1">
      <c r="A22" s="86" t="s">
        <v>160</v>
      </c>
      <c r="B22" s="86" t="s">
        <v>161</v>
      </c>
      <c r="C22" s="87">
        <v>147.05000000000001</v>
      </c>
      <c r="D22" s="87">
        <v>290.64999999999998</v>
      </c>
      <c r="E22" s="87">
        <v>62.5</v>
      </c>
      <c r="F22" s="87">
        <v>150</v>
      </c>
      <c r="G22" s="87"/>
      <c r="H22" s="87">
        <v>299.94</v>
      </c>
      <c r="I22" s="87"/>
      <c r="J22" s="88"/>
      <c r="K22" s="89">
        <v>4000</v>
      </c>
      <c r="L22" s="90"/>
      <c r="M22" s="87">
        <v>166.67</v>
      </c>
      <c r="N22" s="87"/>
      <c r="O22" s="87"/>
      <c r="P22" s="87"/>
      <c r="Q22" s="87">
        <f t="shared" si="0"/>
        <v>5116.8100000000004</v>
      </c>
      <c r="R22" s="92"/>
    </row>
    <row r="23" spans="1:24" s="93" customFormat="1">
      <c r="A23" s="86" t="s">
        <v>162</v>
      </c>
      <c r="B23" s="86" t="s">
        <v>163</v>
      </c>
      <c r="C23" s="87">
        <v>62.58</v>
      </c>
      <c r="D23" s="87">
        <v>290.64999999999998</v>
      </c>
      <c r="E23" s="87">
        <v>62.5</v>
      </c>
      <c r="F23" s="87">
        <v>150</v>
      </c>
      <c r="G23" s="87">
        <v>0</v>
      </c>
      <c r="H23" s="87">
        <v>0</v>
      </c>
      <c r="I23" s="87">
        <v>0</v>
      </c>
      <c r="J23" s="88">
        <v>350</v>
      </c>
      <c r="K23" s="89">
        <v>1572</v>
      </c>
      <c r="L23" s="90"/>
      <c r="M23" s="87"/>
      <c r="N23" s="87">
        <v>1374</v>
      </c>
      <c r="O23" s="87"/>
      <c r="P23" s="87"/>
      <c r="Q23" s="87">
        <f t="shared" si="0"/>
        <v>3861.73</v>
      </c>
      <c r="R23" s="92"/>
    </row>
    <row r="24" spans="1:24" s="93" customFormat="1">
      <c r="A24" s="86" t="s">
        <v>164</v>
      </c>
      <c r="B24" s="86" t="s">
        <v>165</v>
      </c>
      <c r="C24" s="87">
        <v>62.58</v>
      </c>
      <c r="D24" s="87">
        <v>290.64999999999998</v>
      </c>
      <c r="E24" s="87">
        <v>68.75</v>
      </c>
      <c r="F24" s="87">
        <v>150</v>
      </c>
      <c r="G24" s="87">
        <v>1464.83</v>
      </c>
      <c r="H24" s="87">
        <v>0</v>
      </c>
      <c r="I24" s="87"/>
      <c r="J24" s="88">
        <v>0</v>
      </c>
      <c r="K24" s="89">
        <v>2142</v>
      </c>
      <c r="L24" s="90"/>
      <c r="M24" s="87">
        <v>100</v>
      </c>
      <c r="N24" s="87">
        <v>2121</v>
      </c>
      <c r="O24" s="87"/>
      <c r="P24" s="87"/>
      <c r="Q24" s="87">
        <f t="shared" si="0"/>
        <v>6399.8099999999995</v>
      </c>
      <c r="R24" s="92"/>
      <c r="X24" s="93">
        <v>655</v>
      </c>
    </row>
    <row r="25" spans="1:24" s="93" customFormat="1">
      <c r="A25" s="86" t="s">
        <v>166</v>
      </c>
      <c r="B25" s="86" t="s">
        <v>167</v>
      </c>
      <c r="C25" s="87">
        <v>295.66000000000003</v>
      </c>
      <c r="D25" s="87">
        <v>290.64999999999998</v>
      </c>
      <c r="E25" s="87">
        <v>68.75</v>
      </c>
      <c r="F25" s="87">
        <v>150</v>
      </c>
      <c r="G25" s="87">
        <v>1256.55</v>
      </c>
      <c r="H25" s="87">
        <v>738.32</v>
      </c>
      <c r="I25" s="87">
        <v>379.5</v>
      </c>
      <c r="J25" s="88"/>
      <c r="K25" s="89">
        <v>4556</v>
      </c>
      <c r="L25" s="90">
        <v>1000</v>
      </c>
      <c r="M25" s="87">
        <v>108.33</v>
      </c>
      <c r="N25" s="87">
        <v>2121</v>
      </c>
      <c r="O25" s="87"/>
      <c r="P25" s="87">
        <v>208.33</v>
      </c>
      <c r="Q25" s="87">
        <f t="shared" si="0"/>
        <v>11173.09</v>
      </c>
      <c r="R25" s="92"/>
    </row>
    <row r="26" spans="1:24" s="93" customFormat="1">
      <c r="A26" s="86" t="s">
        <v>168</v>
      </c>
      <c r="B26" s="86" t="s">
        <v>169</v>
      </c>
      <c r="C26" s="87">
        <v>130.91999999999999</v>
      </c>
      <c r="D26" s="87">
        <v>290.64999999999998</v>
      </c>
      <c r="E26" s="87">
        <v>68.75</v>
      </c>
      <c r="F26" s="87">
        <v>150</v>
      </c>
      <c r="G26" s="87">
        <v>868.11</v>
      </c>
      <c r="H26" s="87">
        <v>738.32</v>
      </c>
      <c r="I26" s="87">
        <v>0</v>
      </c>
      <c r="J26" s="88"/>
      <c r="K26" s="89">
        <v>4087</v>
      </c>
      <c r="L26" s="90"/>
      <c r="M26" s="87">
        <v>200</v>
      </c>
      <c r="N26" s="87">
        <v>1266</v>
      </c>
      <c r="O26" s="87"/>
      <c r="P26" s="87">
        <v>520.83000000000004</v>
      </c>
      <c r="Q26" s="87">
        <f t="shared" si="0"/>
        <v>8320.58</v>
      </c>
      <c r="R26" s="92"/>
    </row>
    <row r="27" spans="1:24" s="93" customFormat="1">
      <c r="A27" s="86" t="s">
        <v>170</v>
      </c>
      <c r="B27" s="86" t="s">
        <v>171</v>
      </c>
      <c r="C27" s="87">
        <v>0</v>
      </c>
      <c r="D27" s="87">
        <v>181.65</v>
      </c>
      <c r="E27" s="87">
        <v>62.5</v>
      </c>
      <c r="F27" s="87">
        <v>150</v>
      </c>
      <c r="G27" s="87"/>
      <c r="H27" s="87"/>
      <c r="I27" s="87"/>
      <c r="J27" s="88"/>
      <c r="K27" s="89"/>
      <c r="L27" s="90"/>
      <c r="M27" s="87">
        <v>221.74</v>
      </c>
      <c r="N27" s="87"/>
      <c r="O27" s="87"/>
      <c r="P27" s="87"/>
      <c r="Q27" s="87">
        <f t="shared" si="0"/>
        <v>615.89</v>
      </c>
      <c r="R27" s="92"/>
    </row>
    <row r="28" spans="1:24" s="93" customFormat="1">
      <c r="A28" s="86" t="s">
        <v>172</v>
      </c>
      <c r="B28" s="86" t="s">
        <v>173</v>
      </c>
      <c r="C28" s="87">
        <v>132.62</v>
      </c>
      <c r="D28" s="87">
        <v>290.64999999999998</v>
      </c>
      <c r="E28" s="87">
        <v>68.75</v>
      </c>
      <c r="F28" s="87">
        <v>150</v>
      </c>
      <c r="G28" s="87">
        <v>895.57</v>
      </c>
      <c r="H28" s="87">
        <v>0</v>
      </c>
      <c r="I28" s="87">
        <v>350</v>
      </c>
      <c r="J28" s="88"/>
      <c r="K28" s="89">
        <v>3783</v>
      </c>
      <c r="L28" s="90"/>
      <c r="M28" s="87"/>
      <c r="N28" s="87">
        <v>990</v>
      </c>
      <c r="O28" s="87"/>
      <c r="P28" s="87">
        <v>750</v>
      </c>
      <c r="Q28" s="87">
        <f t="shared" si="0"/>
        <v>7410.59</v>
      </c>
      <c r="R28" s="92"/>
    </row>
    <row r="29" spans="1:24" s="93" customFormat="1">
      <c r="A29" s="86" t="s">
        <v>174</v>
      </c>
      <c r="B29" s="86" t="s">
        <v>175</v>
      </c>
      <c r="C29" s="87">
        <v>202.57</v>
      </c>
      <c r="D29" s="87">
        <v>290.64999999999998</v>
      </c>
      <c r="E29" s="87">
        <v>62.5</v>
      </c>
      <c r="F29" s="87">
        <v>150</v>
      </c>
      <c r="G29" s="87"/>
      <c r="H29" s="87"/>
      <c r="I29" s="87"/>
      <c r="J29" s="87"/>
      <c r="K29" s="95">
        <v>1572</v>
      </c>
      <c r="L29" s="103"/>
      <c r="M29" s="87">
        <v>0</v>
      </c>
      <c r="N29" s="87">
        <v>906</v>
      </c>
      <c r="O29" s="87"/>
      <c r="P29" s="87">
        <v>312.5</v>
      </c>
      <c r="Q29" s="87">
        <f t="shared" si="0"/>
        <v>3496.2200000000003</v>
      </c>
      <c r="R29" s="92"/>
    </row>
    <row r="30" spans="1:24" s="93" customFormat="1">
      <c r="A30" s="104" t="s">
        <v>176</v>
      </c>
      <c r="B30" s="104" t="s">
        <v>177</v>
      </c>
      <c r="C30" s="87">
        <v>202.57</v>
      </c>
      <c r="D30" s="87">
        <v>290.64999999999998</v>
      </c>
      <c r="E30" s="87">
        <v>62.5</v>
      </c>
      <c r="F30" s="87">
        <v>150</v>
      </c>
      <c r="G30" s="87"/>
      <c r="H30" s="87"/>
      <c r="I30" s="87"/>
      <c r="J30" s="87"/>
      <c r="K30" s="87">
        <v>2500</v>
      </c>
      <c r="L30" s="103"/>
      <c r="M30" s="87">
        <v>250</v>
      </c>
      <c r="N30" s="87"/>
      <c r="O30" s="87"/>
      <c r="P30" s="87">
        <v>350</v>
      </c>
      <c r="Q30" s="87">
        <f t="shared" si="0"/>
        <v>3805.7200000000003</v>
      </c>
      <c r="R30" s="92"/>
    </row>
    <row r="31" spans="1:24" s="93" customFormat="1">
      <c r="A31" s="86" t="s">
        <v>178</v>
      </c>
      <c r="B31" s="86" t="s">
        <v>161</v>
      </c>
      <c r="C31" s="87">
        <v>186.76</v>
      </c>
      <c r="D31" s="87">
        <v>290.64999999999998</v>
      </c>
      <c r="E31" s="87">
        <v>62.5</v>
      </c>
      <c r="F31" s="87">
        <v>150</v>
      </c>
      <c r="G31" s="87"/>
      <c r="H31" s="87"/>
      <c r="I31" s="87"/>
      <c r="J31" s="87"/>
      <c r="K31" s="87">
        <v>1700</v>
      </c>
      <c r="L31" s="103"/>
      <c r="M31" s="87">
        <v>400</v>
      </c>
      <c r="N31" s="87">
        <v>1000</v>
      </c>
      <c r="O31" s="87"/>
      <c r="P31" s="87">
        <v>250</v>
      </c>
      <c r="Q31" s="87">
        <f t="shared" si="0"/>
        <v>4039.91</v>
      </c>
      <c r="R31" s="101"/>
    </row>
    <row r="32" spans="1:24" s="93" customFormat="1">
      <c r="A32" s="86" t="s">
        <v>179</v>
      </c>
      <c r="B32" s="86" t="s">
        <v>180</v>
      </c>
      <c r="C32" s="87">
        <v>0</v>
      </c>
      <c r="D32" s="87">
        <v>290.64999999999998</v>
      </c>
      <c r="E32" s="87">
        <v>62.5</v>
      </c>
      <c r="F32" s="87">
        <v>150</v>
      </c>
      <c r="G32" s="87"/>
      <c r="H32" s="87">
        <v>0</v>
      </c>
      <c r="I32" s="87"/>
      <c r="J32" s="87"/>
      <c r="K32" s="87">
        <v>2700</v>
      </c>
      <c r="L32" s="103"/>
      <c r="M32" s="87">
        <v>140</v>
      </c>
      <c r="N32" s="87">
        <v>543</v>
      </c>
      <c r="O32" s="87"/>
      <c r="P32" s="87"/>
      <c r="Q32" s="87">
        <f t="shared" si="0"/>
        <v>3886.15</v>
      </c>
      <c r="R32" s="92"/>
    </row>
    <row r="33" spans="1:18" s="93" customFormat="1">
      <c r="A33" s="86" t="s">
        <v>181</v>
      </c>
      <c r="B33" s="86" t="s">
        <v>182</v>
      </c>
      <c r="C33" s="87">
        <v>195.01</v>
      </c>
      <c r="D33" s="87">
        <v>290.64999999999998</v>
      </c>
      <c r="E33" s="87">
        <v>62.5</v>
      </c>
      <c r="F33" s="87">
        <v>150</v>
      </c>
      <c r="G33" s="87">
        <v>0</v>
      </c>
      <c r="H33" s="87">
        <v>0</v>
      </c>
      <c r="I33" s="87"/>
      <c r="J33" s="87"/>
      <c r="K33" s="87"/>
      <c r="L33" s="103"/>
      <c r="M33" s="87"/>
      <c r="N33" s="87"/>
      <c r="O33" s="87"/>
      <c r="P33" s="87"/>
      <c r="Q33" s="87">
        <f t="shared" si="0"/>
        <v>698.16</v>
      </c>
      <c r="R33" s="92"/>
    </row>
    <row r="34" spans="1:18" s="93" customFormat="1">
      <c r="A34" s="86" t="s">
        <v>183</v>
      </c>
      <c r="B34" s="86" t="s">
        <v>184</v>
      </c>
      <c r="C34" s="87">
        <v>0</v>
      </c>
      <c r="D34" s="87">
        <v>290.64999999999998</v>
      </c>
      <c r="E34" s="87">
        <v>68.75</v>
      </c>
      <c r="F34" s="87">
        <v>150</v>
      </c>
      <c r="G34" s="87">
        <v>1144.51</v>
      </c>
      <c r="H34" s="87">
        <v>738.32</v>
      </c>
      <c r="I34" s="87">
        <v>350</v>
      </c>
      <c r="J34" s="87"/>
      <c r="K34" s="87">
        <v>2843</v>
      </c>
      <c r="L34" s="103"/>
      <c r="M34" s="87">
        <v>233.33</v>
      </c>
      <c r="N34" s="87">
        <v>2998</v>
      </c>
      <c r="O34" s="87"/>
      <c r="P34" s="87"/>
      <c r="Q34" s="87">
        <f t="shared" si="0"/>
        <v>8816.56</v>
      </c>
      <c r="R34" s="92"/>
    </row>
    <row r="35" spans="1:18" s="93" customFormat="1">
      <c r="A35" s="86" t="s">
        <v>185</v>
      </c>
      <c r="B35" s="86" t="s">
        <v>186</v>
      </c>
      <c r="C35" s="87">
        <v>188.83</v>
      </c>
      <c r="D35" s="87">
        <v>290.64999999999998</v>
      </c>
      <c r="E35" s="87">
        <v>62.5</v>
      </c>
      <c r="F35" s="87">
        <v>150</v>
      </c>
      <c r="G35" s="87">
        <v>702.83</v>
      </c>
      <c r="H35" s="87">
        <v>738.32</v>
      </c>
      <c r="I35" s="87">
        <v>0</v>
      </c>
      <c r="J35" s="87"/>
      <c r="K35" s="87">
        <v>2314</v>
      </c>
      <c r="L35" s="103"/>
      <c r="M35" s="87"/>
      <c r="N35" s="87">
        <v>197</v>
      </c>
      <c r="O35" s="87"/>
      <c r="P35" s="87">
        <v>208.33</v>
      </c>
      <c r="Q35" s="87">
        <f t="shared" si="0"/>
        <v>4852.46</v>
      </c>
      <c r="R35" s="101"/>
    </row>
    <row r="36" spans="1:18" s="93" customFormat="1">
      <c r="A36" s="105" t="s">
        <v>187</v>
      </c>
      <c r="B36" s="106" t="s">
        <v>188</v>
      </c>
      <c r="C36" s="87">
        <v>202.57</v>
      </c>
      <c r="D36" s="87">
        <v>290.64999999999998</v>
      </c>
      <c r="E36" s="87">
        <v>62.5</v>
      </c>
      <c r="F36" s="87">
        <v>150</v>
      </c>
      <c r="G36" s="87"/>
      <c r="H36" s="87"/>
      <c r="I36" s="87"/>
      <c r="J36" s="87"/>
      <c r="K36" s="87">
        <v>1000</v>
      </c>
      <c r="L36" s="103"/>
      <c r="M36" s="87">
        <v>216.67</v>
      </c>
      <c r="N36" s="87"/>
      <c r="O36" s="87"/>
      <c r="P36" s="87"/>
      <c r="Q36" s="87">
        <f t="shared" si="0"/>
        <v>1922.39</v>
      </c>
      <c r="R36" s="92"/>
    </row>
    <row r="37" spans="1:18" s="93" customFormat="1">
      <c r="A37" s="105" t="s">
        <v>189</v>
      </c>
      <c r="B37" s="86" t="s">
        <v>190</v>
      </c>
      <c r="C37" s="87">
        <v>0</v>
      </c>
      <c r="D37" s="87">
        <v>290.64999999999998</v>
      </c>
      <c r="E37" s="87">
        <v>62.5</v>
      </c>
      <c r="F37" s="87">
        <v>150</v>
      </c>
      <c r="G37" s="87">
        <v>1008.73</v>
      </c>
      <c r="H37" s="87">
        <v>669.1</v>
      </c>
      <c r="I37" s="87">
        <v>0</v>
      </c>
      <c r="J37" s="87"/>
      <c r="K37" s="87">
        <v>4216</v>
      </c>
      <c r="L37" s="103"/>
      <c r="M37" s="87">
        <v>325</v>
      </c>
      <c r="N37" s="87"/>
      <c r="O37" s="87"/>
      <c r="P37" s="87"/>
      <c r="Q37" s="87">
        <f t="shared" si="0"/>
        <v>6721.98</v>
      </c>
      <c r="R37" s="92"/>
    </row>
    <row r="38" spans="1:18" s="93" customFormat="1">
      <c r="A38" s="86" t="s">
        <v>191</v>
      </c>
      <c r="B38" s="86" t="s">
        <v>192</v>
      </c>
      <c r="C38" s="87">
        <v>195.01</v>
      </c>
      <c r="D38" s="87">
        <v>290.64999999999998</v>
      </c>
      <c r="E38" s="87">
        <v>62.5</v>
      </c>
      <c r="F38" s="87">
        <v>150</v>
      </c>
      <c r="G38" s="87">
        <v>0</v>
      </c>
      <c r="H38" s="87">
        <v>692.18</v>
      </c>
      <c r="I38" s="87">
        <v>0</v>
      </c>
      <c r="J38" s="87">
        <v>1400</v>
      </c>
      <c r="K38" s="87">
        <v>2794</v>
      </c>
      <c r="L38" s="103"/>
      <c r="M38" s="87"/>
      <c r="N38" s="87">
        <v>1374</v>
      </c>
      <c r="O38" s="87"/>
      <c r="P38" s="87"/>
      <c r="Q38" s="87">
        <f t="shared" si="0"/>
        <v>6958.34</v>
      </c>
      <c r="R38" s="92"/>
    </row>
    <row r="39" spans="1:18" s="93" customFormat="1">
      <c r="A39" s="105" t="s">
        <v>193</v>
      </c>
      <c r="B39" s="86" t="s">
        <v>194</v>
      </c>
      <c r="C39" s="87">
        <v>186.76</v>
      </c>
      <c r="D39" s="87">
        <v>290.64999999999998</v>
      </c>
      <c r="E39" s="87">
        <v>62.5</v>
      </c>
      <c r="F39" s="87">
        <v>150</v>
      </c>
      <c r="G39" s="87"/>
      <c r="H39" s="87">
        <v>369.16</v>
      </c>
      <c r="I39" s="87"/>
      <c r="J39" s="87"/>
      <c r="K39" s="87">
        <v>200</v>
      </c>
      <c r="L39" s="103"/>
      <c r="M39" s="87"/>
      <c r="N39" s="87"/>
      <c r="O39" s="87"/>
      <c r="P39" s="87">
        <v>160</v>
      </c>
      <c r="Q39" s="87">
        <f t="shared" si="0"/>
        <v>1419.07</v>
      </c>
      <c r="R39" s="101">
        <f>SUM(Q4:Q39)</f>
        <v>207213.16</v>
      </c>
    </row>
    <row r="40" spans="1:18" s="93" customFormat="1">
      <c r="A40" s="107" t="s">
        <v>195</v>
      </c>
      <c r="B40" s="107"/>
      <c r="C40" s="87"/>
      <c r="D40" s="87"/>
      <c r="E40" s="87"/>
      <c r="F40" s="87"/>
      <c r="G40" s="87"/>
      <c r="H40" s="87"/>
      <c r="I40" s="87"/>
      <c r="J40" s="87"/>
      <c r="L40" s="103"/>
      <c r="M40" s="87"/>
      <c r="N40" s="87"/>
      <c r="O40" s="87"/>
      <c r="P40" s="87"/>
      <c r="Q40" s="87"/>
      <c r="R40" s="101"/>
    </row>
    <row r="41" spans="1:18">
      <c r="A41" s="94" t="s">
        <v>196</v>
      </c>
      <c r="B41" s="94" t="s">
        <v>197</v>
      </c>
      <c r="C41" s="95">
        <v>195.01</v>
      </c>
      <c r="D41" s="95">
        <v>290.64999999999998</v>
      </c>
      <c r="E41" s="95">
        <v>62.5</v>
      </c>
      <c r="F41" s="95">
        <v>150</v>
      </c>
      <c r="G41" s="95">
        <v>263.89</v>
      </c>
      <c r="H41" s="95">
        <v>265.33999999999997</v>
      </c>
      <c r="I41" s="95"/>
      <c r="J41" s="95"/>
      <c r="K41" s="87">
        <v>2512</v>
      </c>
      <c r="L41" s="108"/>
      <c r="M41" s="95"/>
      <c r="N41" s="95">
        <v>1196</v>
      </c>
      <c r="O41" s="95"/>
      <c r="P41" s="95"/>
      <c r="Q41" s="95">
        <f>SUM(C41:P41)</f>
        <v>4935.3899999999994</v>
      </c>
    </row>
    <row r="42" spans="1:18" s="93" customFormat="1">
      <c r="A42" s="86" t="s">
        <v>198</v>
      </c>
      <c r="B42" s="86" t="s">
        <v>199</v>
      </c>
      <c r="C42" s="87">
        <v>570.64</v>
      </c>
      <c r="D42" s="87">
        <v>290.64999999999998</v>
      </c>
      <c r="E42" s="87">
        <v>75</v>
      </c>
      <c r="F42" s="87">
        <v>150</v>
      </c>
      <c r="G42" s="87">
        <v>0</v>
      </c>
      <c r="H42" s="87">
        <v>738.32</v>
      </c>
      <c r="I42" s="87">
        <v>218.75</v>
      </c>
      <c r="J42" s="87">
        <v>2100</v>
      </c>
      <c r="K42" s="87">
        <v>2751</v>
      </c>
      <c r="L42" s="103">
        <v>2000</v>
      </c>
      <c r="M42" s="87">
        <v>175</v>
      </c>
      <c r="N42" s="87">
        <v>1573</v>
      </c>
      <c r="O42" s="87"/>
      <c r="P42" s="87">
        <v>250</v>
      </c>
      <c r="Q42" s="87">
        <f>SUM(C42:P42)</f>
        <v>10892.36</v>
      </c>
      <c r="R42" s="101">
        <f>SUM(Q41:Q42)</f>
        <v>15827.75</v>
      </c>
    </row>
    <row r="43" spans="1:18" s="93" customFormat="1">
      <c r="A43" s="109" t="s">
        <v>200</v>
      </c>
      <c r="B43" s="109"/>
      <c r="C43" s="110"/>
      <c r="D43" s="110"/>
      <c r="E43" s="110"/>
      <c r="F43" s="110"/>
      <c r="G43" s="110"/>
      <c r="H43" s="110"/>
      <c r="I43" s="110"/>
      <c r="J43" s="111"/>
      <c r="K43" s="78"/>
      <c r="L43" s="112"/>
      <c r="M43" s="111"/>
      <c r="N43" s="111"/>
      <c r="O43" s="111"/>
      <c r="P43" s="111"/>
      <c r="Q43" s="111"/>
      <c r="R43" s="101"/>
    </row>
    <row r="44" spans="1:18">
      <c r="A44" s="86" t="s">
        <v>134</v>
      </c>
      <c r="B44" s="86" t="s">
        <v>201</v>
      </c>
      <c r="C44" s="87">
        <v>376.89</v>
      </c>
      <c r="D44" s="87">
        <v>290.64999999999998</v>
      </c>
      <c r="E44" s="87">
        <v>68.75</v>
      </c>
      <c r="F44" s="87">
        <v>150</v>
      </c>
      <c r="G44" s="87">
        <v>0</v>
      </c>
      <c r="H44" s="87">
        <v>0</v>
      </c>
      <c r="I44" s="87"/>
      <c r="J44" s="87">
        <v>3000</v>
      </c>
      <c r="K44" s="87">
        <v>1500</v>
      </c>
      <c r="L44" s="103"/>
      <c r="M44" s="87"/>
      <c r="N44" s="87">
        <v>2000</v>
      </c>
      <c r="O44" s="87"/>
      <c r="P44" s="87">
        <v>0</v>
      </c>
      <c r="Q44" s="87">
        <f t="shared" ref="Q44:Q53" si="1">SUM(C44:P44)</f>
        <v>7386.29</v>
      </c>
    </row>
    <row r="45" spans="1:18">
      <c r="A45" s="94" t="s">
        <v>202</v>
      </c>
      <c r="B45" s="94" t="s">
        <v>203</v>
      </c>
      <c r="C45" s="95">
        <v>62.59</v>
      </c>
      <c r="D45" s="95">
        <v>290.64999999999998</v>
      </c>
      <c r="E45" s="95">
        <v>62.5</v>
      </c>
      <c r="F45" s="95">
        <v>150</v>
      </c>
      <c r="G45" s="95">
        <v>587.59</v>
      </c>
      <c r="H45" s="95">
        <v>622.96</v>
      </c>
      <c r="I45" s="95"/>
      <c r="J45" s="96"/>
      <c r="K45" s="99">
        <v>100</v>
      </c>
      <c r="L45" s="98"/>
      <c r="M45" s="95">
        <v>200</v>
      </c>
      <c r="N45" s="95">
        <v>750</v>
      </c>
      <c r="O45" s="95"/>
      <c r="P45" s="95">
        <v>250</v>
      </c>
      <c r="Q45" s="87">
        <f t="shared" si="1"/>
        <v>3076.29</v>
      </c>
    </row>
    <row r="46" spans="1:18">
      <c r="A46" s="94" t="s">
        <v>204</v>
      </c>
      <c r="B46" s="94" t="s">
        <v>205</v>
      </c>
      <c r="C46" s="95">
        <v>0</v>
      </c>
      <c r="D46" s="95">
        <v>199.85</v>
      </c>
      <c r="E46" s="95">
        <v>62.5</v>
      </c>
      <c r="F46" s="95">
        <v>150</v>
      </c>
      <c r="G46" s="95"/>
      <c r="H46" s="95"/>
      <c r="I46" s="95"/>
      <c r="J46" s="96"/>
      <c r="K46" s="99"/>
      <c r="L46" s="98"/>
      <c r="M46" s="95">
        <v>225</v>
      </c>
      <c r="N46" s="95"/>
      <c r="O46" s="95"/>
      <c r="P46" s="95"/>
      <c r="Q46" s="113">
        <f>SUM(C46:P46)</f>
        <v>637.35</v>
      </c>
    </row>
    <row r="47" spans="1:18" s="93" customFormat="1">
      <c r="A47" s="86" t="s">
        <v>206</v>
      </c>
      <c r="B47" s="86" t="s">
        <v>207</v>
      </c>
      <c r="C47" s="87">
        <v>0</v>
      </c>
      <c r="D47" s="87">
        <v>190.75</v>
      </c>
      <c r="E47" s="87">
        <v>56.25</v>
      </c>
      <c r="F47" s="87">
        <v>100</v>
      </c>
      <c r="G47" s="87"/>
      <c r="H47" s="87">
        <v>438.38</v>
      </c>
      <c r="I47" s="87">
        <v>0</v>
      </c>
      <c r="J47" s="88">
        <v>750</v>
      </c>
      <c r="K47" s="89">
        <v>885</v>
      </c>
      <c r="L47" s="90"/>
      <c r="M47" s="87">
        <v>133.33000000000001</v>
      </c>
      <c r="N47" s="87">
        <v>1175</v>
      </c>
      <c r="O47" s="87"/>
      <c r="P47" s="87"/>
      <c r="Q47" s="87">
        <f t="shared" si="1"/>
        <v>3728.71</v>
      </c>
      <c r="R47" s="101"/>
    </row>
    <row r="48" spans="1:18" s="93" customFormat="1">
      <c r="A48" s="86" t="s">
        <v>208</v>
      </c>
      <c r="B48" s="86" t="s">
        <v>209</v>
      </c>
      <c r="C48" s="87">
        <v>295.66000000000003</v>
      </c>
      <c r="D48" s="87">
        <v>290.64999999999998</v>
      </c>
      <c r="E48" s="87">
        <v>68.75</v>
      </c>
      <c r="F48" s="87">
        <v>150</v>
      </c>
      <c r="G48" s="87">
        <v>747.41</v>
      </c>
      <c r="H48" s="87">
        <v>692.18</v>
      </c>
      <c r="I48" s="87">
        <v>0</v>
      </c>
      <c r="J48" s="88">
        <v>807.5</v>
      </c>
      <c r="K48" s="89">
        <v>4303</v>
      </c>
      <c r="L48" s="90"/>
      <c r="M48" s="87">
        <v>216.67</v>
      </c>
      <c r="N48" s="87">
        <v>1766</v>
      </c>
      <c r="O48" s="87"/>
      <c r="P48" s="87"/>
      <c r="Q48" s="87">
        <f t="shared" si="1"/>
        <v>9337.82</v>
      </c>
      <c r="R48" s="92"/>
    </row>
    <row r="49" spans="1:19" s="93" customFormat="1">
      <c r="A49" s="86" t="s">
        <v>210</v>
      </c>
      <c r="B49" s="86" t="s">
        <v>211</v>
      </c>
      <c r="C49" s="87">
        <v>0</v>
      </c>
      <c r="D49" s="87">
        <v>290.64999999999998</v>
      </c>
      <c r="E49" s="87">
        <v>62.5</v>
      </c>
      <c r="F49" s="87">
        <v>150</v>
      </c>
      <c r="G49" s="87">
        <v>1250.1300000000001</v>
      </c>
      <c r="H49" s="87"/>
      <c r="I49" s="87">
        <v>0</v>
      </c>
      <c r="J49" s="88"/>
      <c r="K49" s="89">
        <v>2000</v>
      </c>
      <c r="L49" s="90"/>
      <c r="M49" s="87">
        <v>150</v>
      </c>
      <c r="N49" s="87">
        <v>1894</v>
      </c>
      <c r="O49" s="87"/>
      <c r="P49" s="87">
        <v>232</v>
      </c>
      <c r="Q49" s="87">
        <f t="shared" si="1"/>
        <v>6029.2800000000007</v>
      </c>
      <c r="R49" s="101"/>
    </row>
    <row r="50" spans="1:19" s="93" customFormat="1">
      <c r="A50" s="86" t="s">
        <v>212</v>
      </c>
      <c r="B50" s="86" t="s">
        <v>213</v>
      </c>
      <c r="C50" s="87">
        <v>0</v>
      </c>
      <c r="D50" s="87">
        <v>290.64999999999998</v>
      </c>
      <c r="E50" s="87">
        <v>62.5</v>
      </c>
      <c r="F50" s="87">
        <v>150</v>
      </c>
      <c r="G50" s="87"/>
      <c r="H50" s="87">
        <v>738.32</v>
      </c>
      <c r="I50" s="87">
        <v>0</v>
      </c>
      <c r="J50" s="88">
        <v>0</v>
      </c>
      <c r="K50" s="89">
        <v>100</v>
      </c>
      <c r="L50" s="90"/>
      <c r="M50" s="87">
        <v>100</v>
      </c>
      <c r="N50" s="87"/>
      <c r="O50" s="87"/>
      <c r="P50" s="114">
        <v>312.5</v>
      </c>
      <c r="Q50" s="87">
        <f t="shared" si="1"/>
        <v>1753.97</v>
      </c>
      <c r="R50" s="92"/>
    </row>
    <row r="51" spans="1:19" s="93" customFormat="1">
      <c r="A51" s="86" t="s">
        <v>214</v>
      </c>
      <c r="B51" s="86" t="s">
        <v>215</v>
      </c>
      <c r="C51" s="87">
        <v>58.64</v>
      </c>
      <c r="D51" s="87">
        <v>290.64999999999998</v>
      </c>
      <c r="E51" s="87">
        <v>62.5</v>
      </c>
      <c r="F51" s="87">
        <v>150</v>
      </c>
      <c r="G51" s="87">
        <v>0</v>
      </c>
      <c r="H51" s="87">
        <v>738.32</v>
      </c>
      <c r="I51" s="87">
        <v>0</v>
      </c>
      <c r="J51" s="88">
        <v>0</v>
      </c>
      <c r="K51" s="89">
        <v>2059</v>
      </c>
      <c r="L51" s="90"/>
      <c r="M51" s="87">
        <v>120</v>
      </c>
      <c r="N51" s="87">
        <v>2255</v>
      </c>
      <c r="O51" s="87"/>
      <c r="P51" s="87">
        <v>210</v>
      </c>
      <c r="Q51" s="87">
        <f t="shared" si="1"/>
        <v>5944.1100000000006</v>
      </c>
      <c r="R51" s="92"/>
    </row>
    <row r="52" spans="1:19" s="93" customFormat="1">
      <c r="A52" s="86" t="s">
        <v>216</v>
      </c>
      <c r="B52" s="86" t="s">
        <v>217</v>
      </c>
      <c r="C52" s="87">
        <v>0</v>
      </c>
      <c r="D52" s="87">
        <v>290.64999999999998</v>
      </c>
      <c r="E52" s="87">
        <v>62.5</v>
      </c>
      <c r="F52" s="87">
        <v>150</v>
      </c>
      <c r="G52" s="87">
        <v>0</v>
      </c>
      <c r="H52" s="87">
        <v>738.32</v>
      </c>
      <c r="I52" s="87">
        <v>0</v>
      </c>
      <c r="J52" s="88"/>
      <c r="K52" s="89">
        <v>2366.5</v>
      </c>
      <c r="L52" s="90"/>
      <c r="M52" s="87"/>
      <c r="N52" s="87">
        <v>1803</v>
      </c>
      <c r="O52" s="87"/>
      <c r="P52" s="87">
        <v>250</v>
      </c>
      <c r="Q52" s="87">
        <f t="shared" si="1"/>
        <v>5660.97</v>
      </c>
      <c r="R52" s="92"/>
    </row>
    <row r="53" spans="1:19" s="93" customFormat="1">
      <c r="A53" s="86" t="s">
        <v>218</v>
      </c>
      <c r="B53" s="86" t="s">
        <v>219</v>
      </c>
      <c r="C53" s="87">
        <v>195.01</v>
      </c>
      <c r="D53" s="87">
        <v>290.64999999999998</v>
      </c>
      <c r="E53" s="87">
        <v>62.5</v>
      </c>
      <c r="F53" s="87">
        <v>150</v>
      </c>
      <c r="G53" s="87">
        <v>0</v>
      </c>
      <c r="H53" s="87">
        <v>692.18</v>
      </c>
      <c r="I53" s="87">
        <v>0</v>
      </c>
      <c r="J53" s="88">
        <v>1211.25</v>
      </c>
      <c r="K53" s="89">
        <v>0</v>
      </c>
      <c r="L53" s="90"/>
      <c r="M53" s="87">
        <v>100</v>
      </c>
      <c r="N53" s="91">
        <v>1472</v>
      </c>
      <c r="O53" s="87"/>
      <c r="P53" s="87">
        <v>250</v>
      </c>
      <c r="Q53" s="87">
        <f t="shared" si="1"/>
        <v>4423.59</v>
      </c>
      <c r="R53" s="101">
        <f>SUM(Q44:Q53)</f>
        <v>47978.380000000005</v>
      </c>
    </row>
    <row r="54" spans="1:19" s="93" customFormat="1">
      <c r="A54" s="115" t="s">
        <v>220</v>
      </c>
      <c r="B54" s="116"/>
      <c r="C54" s="87"/>
      <c r="D54" s="87"/>
      <c r="E54" s="87"/>
      <c r="F54" s="87"/>
      <c r="G54" s="87"/>
      <c r="H54" s="87"/>
      <c r="I54" s="87"/>
      <c r="J54" s="88"/>
      <c r="K54" s="117"/>
      <c r="L54" s="90"/>
      <c r="M54" s="87"/>
      <c r="N54" s="91"/>
      <c r="O54" s="87"/>
      <c r="P54" s="87"/>
      <c r="Q54" s="87"/>
      <c r="R54" s="101"/>
    </row>
    <row r="55" spans="1:19">
      <c r="A55" s="86" t="s">
        <v>221</v>
      </c>
      <c r="B55" s="86" t="s">
        <v>222</v>
      </c>
      <c r="C55" s="87">
        <v>195.01</v>
      </c>
      <c r="D55" s="87">
        <v>290.64999999999998</v>
      </c>
      <c r="E55" s="87">
        <v>62.5</v>
      </c>
      <c r="F55" s="87">
        <v>150</v>
      </c>
      <c r="G55" s="87">
        <v>314.24</v>
      </c>
      <c r="H55" s="87">
        <v>276.87</v>
      </c>
      <c r="I55" s="87"/>
      <c r="J55" s="87"/>
      <c r="L55" s="103"/>
      <c r="M55" s="87">
        <v>108.33</v>
      </c>
      <c r="N55" s="87"/>
      <c r="O55" s="87"/>
      <c r="P55" s="87"/>
      <c r="Q55" s="87">
        <f>SUM(C55:P55)</f>
        <v>1397.6</v>
      </c>
      <c r="R55" s="100"/>
      <c r="S55" s="118"/>
    </row>
    <row r="56" spans="1:19" s="93" customFormat="1">
      <c r="A56" s="105" t="s">
        <v>223</v>
      </c>
      <c r="B56" s="106" t="s">
        <v>224</v>
      </c>
      <c r="C56" s="87">
        <v>329.81</v>
      </c>
      <c r="D56" s="87">
        <v>290.64999999999998</v>
      </c>
      <c r="E56" s="87">
        <v>68.75</v>
      </c>
      <c r="F56" s="87">
        <v>150</v>
      </c>
      <c r="G56" s="87">
        <v>430.37</v>
      </c>
      <c r="H56" s="87">
        <v>369.16</v>
      </c>
      <c r="I56" s="87"/>
      <c r="J56" s="87"/>
      <c r="K56" s="95"/>
      <c r="L56" s="103"/>
      <c r="M56" s="87"/>
      <c r="N56" s="87"/>
      <c r="O56" s="87"/>
      <c r="P56" s="87">
        <v>250</v>
      </c>
      <c r="Q56" s="87">
        <f>SUM(C56:P56)</f>
        <v>1888.74</v>
      </c>
      <c r="R56" s="101">
        <f>SUM(Q55:Q56)</f>
        <v>3286.34</v>
      </c>
    </row>
    <row r="57" spans="1:19" s="93" customFormat="1">
      <c r="A57" s="119" t="s">
        <v>225</v>
      </c>
      <c r="B57" s="119"/>
      <c r="C57" s="78"/>
      <c r="D57" s="78"/>
      <c r="E57" s="78"/>
      <c r="F57" s="78"/>
      <c r="G57" s="78"/>
      <c r="H57" s="78"/>
      <c r="I57" s="78"/>
      <c r="J57" s="78"/>
      <c r="K57" s="120"/>
      <c r="L57" s="79"/>
      <c r="M57" s="78"/>
      <c r="N57" s="78"/>
      <c r="O57" s="78"/>
      <c r="P57" s="78"/>
      <c r="Q57" s="78"/>
      <c r="R57" s="92"/>
    </row>
    <row r="58" spans="1:19" s="93" customFormat="1">
      <c r="A58" s="86" t="s">
        <v>226</v>
      </c>
      <c r="B58" s="86" t="s">
        <v>227</v>
      </c>
      <c r="C58" s="87">
        <v>195.01</v>
      </c>
      <c r="D58" s="87">
        <v>290.64999999999998</v>
      </c>
      <c r="E58" s="87">
        <v>62.5</v>
      </c>
      <c r="F58" s="87">
        <v>150</v>
      </c>
      <c r="G58" s="87"/>
      <c r="H58" s="87">
        <v>0</v>
      </c>
      <c r="I58" s="87">
        <v>0</v>
      </c>
      <c r="J58" s="88"/>
      <c r="K58" s="89">
        <v>883</v>
      </c>
      <c r="L58" s="90"/>
      <c r="M58" s="87">
        <v>100</v>
      </c>
      <c r="N58" s="87">
        <v>1808</v>
      </c>
      <c r="O58" s="87"/>
      <c r="P58" s="87">
        <v>250</v>
      </c>
      <c r="Q58" s="87">
        <f>SUM(C58:P58)</f>
        <v>3739.16</v>
      </c>
      <c r="R58" s="101"/>
    </row>
    <row r="59" spans="1:19" s="93" customFormat="1">
      <c r="A59" s="86" t="s">
        <v>228</v>
      </c>
      <c r="B59" s="86" t="s">
        <v>229</v>
      </c>
      <c r="C59" s="87">
        <v>62.58</v>
      </c>
      <c r="D59" s="87">
        <v>290.64999999999998</v>
      </c>
      <c r="E59" s="87">
        <v>62.5</v>
      </c>
      <c r="F59" s="87">
        <v>150</v>
      </c>
      <c r="G59" s="87"/>
      <c r="H59" s="87"/>
      <c r="I59" s="87"/>
      <c r="J59" s="88"/>
      <c r="K59" s="89">
        <v>500</v>
      </c>
      <c r="L59" s="90"/>
      <c r="M59" s="87">
        <v>225</v>
      </c>
      <c r="N59" s="87">
        <v>1000</v>
      </c>
      <c r="O59" s="87"/>
      <c r="P59" s="87">
        <v>250</v>
      </c>
      <c r="Q59" s="87">
        <f>SUM(C59:P59)</f>
        <v>2540.73</v>
      </c>
      <c r="R59" s="92"/>
    </row>
    <row r="60" spans="1:19" s="93" customFormat="1">
      <c r="A60" s="121" t="s">
        <v>230</v>
      </c>
      <c r="B60" s="121" t="s">
        <v>231</v>
      </c>
      <c r="C60" s="122">
        <v>588.97</v>
      </c>
      <c r="D60" s="122">
        <v>290.64999999999998</v>
      </c>
      <c r="E60" s="122">
        <v>68.75</v>
      </c>
      <c r="F60" s="122">
        <v>150</v>
      </c>
      <c r="G60" s="122">
        <v>652.17999999999995</v>
      </c>
      <c r="H60" s="122">
        <v>0</v>
      </c>
      <c r="I60" s="122"/>
      <c r="J60" s="123"/>
      <c r="K60" s="124">
        <v>7100</v>
      </c>
      <c r="L60" s="125"/>
      <c r="M60" s="122">
        <v>110</v>
      </c>
      <c r="N60" s="126">
        <v>3000</v>
      </c>
      <c r="O60" s="122"/>
      <c r="P60" s="122">
        <v>250</v>
      </c>
      <c r="Q60" s="122">
        <f>SUM(C60:P60)</f>
        <v>12210.55</v>
      </c>
      <c r="R60" s="92"/>
    </row>
    <row r="61" spans="1:19" s="93" customFormat="1">
      <c r="A61" s="127" t="s">
        <v>232</v>
      </c>
      <c r="B61" s="127" t="s">
        <v>233</v>
      </c>
      <c r="C61" s="99">
        <v>0</v>
      </c>
      <c r="D61" s="128">
        <v>218</v>
      </c>
      <c r="E61" s="128">
        <v>62.5</v>
      </c>
      <c r="F61" s="128">
        <v>150</v>
      </c>
      <c r="G61" s="99"/>
      <c r="H61" s="99"/>
      <c r="I61" s="99"/>
      <c r="J61" s="99"/>
      <c r="K61" s="89">
        <v>225</v>
      </c>
      <c r="L61" s="129"/>
      <c r="M61" s="99">
        <v>100</v>
      </c>
      <c r="N61" s="128">
        <v>1177</v>
      </c>
      <c r="O61" s="99"/>
      <c r="P61" s="99"/>
      <c r="Q61" s="99">
        <f>SUM(C61:P61)</f>
        <v>1932.5</v>
      </c>
      <c r="R61" s="92"/>
    </row>
    <row r="62" spans="1:19" s="93" customFormat="1">
      <c r="A62" s="130" t="s">
        <v>234</v>
      </c>
      <c r="B62" s="130" t="s">
        <v>235</v>
      </c>
      <c r="C62" s="131">
        <v>195.01</v>
      </c>
      <c r="D62" s="132">
        <v>290.64999999999998</v>
      </c>
      <c r="E62" s="132">
        <v>62.5</v>
      </c>
      <c r="F62" s="133">
        <v>150</v>
      </c>
      <c r="G62" s="134">
        <v>737.21</v>
      </c>
      <c r="H62" s="134">
        <v>0</v>
      </c>
      <c r="I62" s="134">
        <v>0</v>
      </c>
      <c r="J62" s="135"/>
      <c r="K62" s="97">
        <v>1235</v>
      </c>
      <c r="L62" s="136"/>
      <c r="M62" s="134">
        <v>220</v>
      </c>
      <c r="N62" s="134">
        <v>1623.5</v>
      </c>
      <c r="O62" s="134"/>
      <c r="P62" s="134">
        <v>250</v>
      </c>
      <c r="Q62" s="134">
        <f>SUM(C62:P62)</f>
        <v>4763.87</v>
      </c>
      <c r="R62" s="101">
        <f>SUM(Q58:Q62)</f>
        <v>25186.809999999998</v>
      </c>
    </row>
    <row r="63" spans="1:19" s="93" customFormat="1">
      <c r="A63" s="137" t="s">
        <v>236</v>
      </c>
      <c r="B63" s="137"/>
      <c r="C63" s="111"/>
      <c r="D63" s="111"/>
      <c r="E63" s="111"/>
      <c r="F63" s="111"/>
      <c r="G63" s="111"/>
      <c r="H63" s="111"/>
      <c r="I63" s="111"/>
      <c r="J63" s="111"/>
      <c r="K63" s="111"/>
      <c r="L63" s="112"/>
      <c r="M63" s="111"/>
      <c r="N63" s="111"/>
      <c r="O63" s="111"/>
      <c r="P63" s="111"/>
      <c r="Q63" s="111"/>
      <c r="R63" s="92"/>
    </row>
    <row r="64" spans="1:19" s="93" customFormat="1">
      <c r="A64" s="138" t="s">
        <v>237</v>
      </c>
      <c r="B64" s="138" t="s">
        <v>238</v>
      </c>
      <c r="C64" s="139">
        <v>55.03</v>
      </c>
      <c r="D64" s="139">
        <v>290.64999999999998</v>
      </c>
      <c r="E64" s="139">
        <v>62.5</v>
      </c>
      <c r="F64" s="139">
        <v>150</v>
      </c>
      <c r="G64" s="139">
        <v>578.47</v>
      </c>
      <c r="H64" s="139">
        <v>669.1</v>
      </c>
      <c r="I64" s="139"/>
      <c r="J64" s="139"/>
      <c r="K64" s="139">
        <v>2804</v>
      </c>
      <c r="L64" s="140"/>
      <c r="M64" s="139">
        <v>120</v>
      </c>
      <c r="N64" s="139">
        <v>1520</v>
      </c>
      <c r="O64" s="139"/>
      <c r="P64" s="139">
        <v>250</v>
      </c>
      <c r="Q64" s="122">
        <f t="shared" ref="Q64:Q71" si="2">SUM(C64:P64)</f>
        <v>6499.75</v>
      </c>
      <c r="R64" s="92"/>
    </row>
    <row r="65" spans="1:25" s="93" customFormat="1">
      <c r="A65" s="127" t="s">
        <v>239</v>
      </c>
      <c r="B65" s="127" t="s">
        <v>240</v>
      </c>
      <c r="C65" s="99">
        <v>202.57</v>
      </c>
      <c r="D65" s="99">
        <v>218</v>
      </c>
      <c r="E65" s="99">
        <v>62.5</v>
      </c>
      <c r="F65" s="99">
        <v>150</v>
      </c>
      <c r="G65" s="99"/>
      <c r="H65" s="99"/>
      <c r="I65" s="99"/>
      <c r="J65" s="99"/>
      <c r="K65" s="99">
        <v>225</v>
      </c>
      <c r="L65" s="129"/>
      <c r="M65" s="99">
        <v>100</v>
      </c>
      <c r="N65" s="99"/>
      <c r="O65" s="99"/>
      <c r="P65" s="99"/>
      <c r="Q65" s="99">
        <f t="shared" si="2"/>
        <v>958.06999999999994</v>
      </c>
      <c r="R65" s="92"/>
    </row>
    <row r="66" spans="1:25" s="93" customFormat="1">
      <c r="A66" s="121" t="s">
        <v>241</v>
      </c>
      <c r="B66" s="121" t="s">
        <v>242</v>
      </c>
      <c r="C66" s="122">
        <v>0</v>
      </c>
      <c r="D66" s="122">
        <v>290.64999999999998</v>
      </c>
      <c r="E66" s="122">
        <v>62.5</v>
      </c>
      <c r="F66" s="122">
        <v>150</v>
      </c>
      <c r="G66" s="122">
        <v>0</v>
      </c>
      <c r="H66" s="122">
        <v>738.32</v>
      </c>
      <c r="I66" s="122"/>
      <c r="J66" s="123"/>
      <c r="K66" s="89">
        <v>2670</v>
      </c>
      <c r="L66" s="125"/>
      <c r="M66" s="122">
        <v>180</v>
      </c>
      <c r="N66" s="122">
        <v>1700</v>
      </c>
      <c r="O66" s="122"/>
      <c r="P66" s="122"/>
      <c r="Q66" s="122">
        <f t="shared" si="2"/>
        <v>5791.47</v>
      </c>
      <c r="R66" s="92"/>
    </row>
    <row r="67" spans="1:25" s="93" customFormat="1">
      <c r="A67" s="141" t="s">
        <v>243</v>
      </c>
      <c r="B67" s="141" t="s">
        <v>244</v>
      </c>
      <c r="C67" s="99">
        <v>62.58</v>
      </c>
      <c r="D67" s="99">
        <v>290.64999999999998</v>
      </c>
      <c r="E67" s="99">
        <v>62.5</v>
      </c>
      <c r="F67" s="99">
        <v>150</v>
      </c>
      <c r="G67" s="99">
        <v>666.71</v>
      </c>
      <c r="H67" s="99">
        <v>715.25</v>
      </c>
      <c r="I67" s="99"/>
      <c r="J67" s="142"/>
      <c r="K67" s="89">
        <v>3291</v>
      </c>
      <c r="L67" s="143"/>
      <c r="M67" s="99">
        <v>300</v>
      </c>
      <c r="N67" s="99">
        <v>1678</v>
      </c>
      <c r="O67" s="99"/>
      <c r="P67" s="99">
        <v>250</v>
      </c>
      <c r="Q67" s="99">
        <f t="shared" si="2"/>
        <v>7466.6900000000005</v>
      </c>
      <c r="R67" s="92"/>
      <c r="Y67" s="93">
        <f>SUM(Y150:Y304)</f>
        <v>0</v>
      </c>
    </row>
    <row r="68" spans="1:25" s="93" customFormat="1">
      <c r="A68" s="141" t="s">
        <v>245</v>
      </c>
      <c r="B68" s="141" t="s">
        <v>246</v>
      </c>
      <c r="C68" s="99">
        <v>201.59</v>
      </c>
      <c r="D68" s="99">
        <v>290.64999999999998</v>
      </c>
      <c r="E68" s="99">
        <v>75</v>
      </c>
      <c r="F68" s="99">
        <v>150</v>
      </c>
      <c r="G68" s="99">
        <v>1030.8800000000001</v>
      </c>
      <c r="H68" s="99">
        <v>0</v>
      </c>
      <c r="I68" s="99">
        <v>0</v>
      </c>
      <c r="J68" s="142">
        <v>2100</v>
      </c>
      <c r="K68" s="89">
        <v>4969</v>
      </c>
      <c r="L68" s="143">
        <v>1000</v>
      </c>
      <c r="M68" s="99">
        <v>225</v>
      </c>
      <c r="N68" s="99">
        <v>3856</v>
      </c>
      <c r="O68" s="99"/>
      <c r="P68" s="99">
        <v>208.33</v>
      </c>
      <c r="Q68" s="99">
        <f t="shared" si="2"/>
        <v>14106.449999999999</v>
      </c>
      <c r="R68" s="92"/>
    </row>
    <row r="69" spans="1:25" s="93" customFormat="1">
      <c r="A69" s="141" t="s">
        <v>247</v>
      </c>
      <c r="B69" s="141" t="s">
        <v>248</v>
      </c>
      <c r="C69" s="99">
        <v>195.01</v>
      </c>
      <c r="D69" s="99">
        <v>290.64999999999998</v>
      </c>
      <c r="E69" s="99">
        <v>62.5</v>
      </c>
      <c r="F69" s="99">
        <v>150</v>
      </c>
      <c r="G69" s="99">
        <v>779.66</v>
      </c>
      <c r="H69" s="99">
        <v>738.32</v>
      </c>
      <c r="I69" s="99">
        <v>0</v>
      </c>
      <c r="J69" s="142"/>
      <c r="K69" s="89">
        <v>3744</v>
      </c>
      <c r="L69" s="143"/>
      <c r="M69" s="99"/>
      <c r="N69" s="99">
        <v>1623.5</v>
      </c>
      <c r="O69" s="99"/>
      <c r="P69" s="99"/>
      <c r="Q69" s="99">
        <f t="shared" si="2"/>
        <v>7583.6399999999994</v>
      </c>
      <c r="R69" s="92"/>
    </row>
    <row r="70" spans="1:25" s="93" customFormat="1">
      <c r="A70" s="127" t="s">
        <v>249</v>
      </c>
      <c r="B70" s="127" t="s">
        <v>250</v>
      </c>
      <c r="C70" s="99">
        <v>62.58</v>
      </c>
      <c r="D70" s="99">
        <v>290.64999999999998</v>
      </c>
      <c r="E70" s="99">
        <v>62.5</v>
      </c>
      <c r="F70" s="99">
        <v>150</v>
      </c>
      <c r="G70" s="99">
        <v>594.98</v>
      </c>
      <c r="H70" s="99">
        <v>738.32</v>
      </c>
      <c r="I70" s="99"/>
      <c r="J70" s="142"/>
      <c r="K70" s="89">
        <v>3744</v>
      </c>
      <c r="L70" s="143"/>
      <c r="M70" s="99">
        <v>400</v>
      </c>
      <c r="N70" s="99">
        <v>1532</v>
      </c>
      <c r="O70" s="99"/>
      <c r="P70" s="99">
        <v>250</v>
      </c>
      <c r="Q70" s="99">
        <f t="shared" si="2"/>
        <v>7825.0300000000007</v>
      </c>
    </row>
    <row r="71" spans="1:25" s="93" customFormat="1">
      <c r="A71" s="127" t="s">
        <v>251</v>
      </c>
      <c r="B71" s="127" t="s">
        <v>252</v>
      </c>
      <c r="C71" s="128">
        <v>70.150000000000006</v>
      </c>
      <c r="D71" s="128">
        <v>281.60000000000002</v>
      </c>
      <c r="E71" s="128">
        <v>62.5</v>
      </c>
      <c r="F71" s="128">
        <v>150</v>
      </c>
      <c r="G71" s="128">
        <v>290.73</v>
      </c>
      <c r="H71" s="99">
        <v>242.26</v>
      </c>
      <c r="I71" s="99"/>
      <c r="J71" s="99"/>
      <c r="K71" s="99">
        <v>2000</v>
      </c>
      <c r="L71" s="129"/>
      <c r="M71" s="99">
        <v>300</v>
      </c>
      <c r="N71" s="99">
        <v>1182.5</v>
      </c>
      <c r="O71" s="99"/>
      <c r="P71" s="99"/>
      <c r="Q71" s="99">
        <f t="shared" si="2"/>
        <v>4579.74</v>
      </c>
      <c r="R71" s="101">
        <f>SUM(Q64:Q71)</f>
        <v>54810.84</v>
      </c>
    </row>
    <row r="72" spans="1:25">
      <c r="A72" s="137" t="s">
        <v>253</v>
      </c>
      <c r="B72" s="137"/>
      <c r="C72" s="144"/>
      <c r="K72" s="99"/>
      <c r="Q72" s="78"/>
    </row>
    <row r="73" spans="1:25">
      <c r="A73" s="145" t="s">
        <v>254</v>
      </c>
      <c r="B73" s="145" t="s">
        <v>255</v>
      </c>
      <c r="C73" s="87">
        <v>195.01</v>
      </c>
      <c r="D73" s="87">
        <v>272.5</v>
      </c>
      <c r="E73" s="87">
        <v>62.5</v>
      </c>
      <c r="F73" s="87">
        <v>150</v>
      </c>
      <c r="G73" s="87">
        <v>297.04000000000002</v>
      </c>
      <c r="H73" s="87">
        <v>276.87</v>
      </c>
      <c r="I73" s="87"/>
      <c r="J73" s="88"/>
      <c r="K73" s="99">
        <v>1374</v>
      </c>
      <c r="L73" s="90"/>
      <c r="M73" s="87">
        <v>100</v>
      </c>
      <c r="N73" s="87"/>
      <c r="O73" s="87"/>
      <c r="P73" s="87"/>
      <c r="Q73" s="87">
        <f t="shared" ref="Q73:Q83" si="3">SUM(C73:P73)</f>
        <v>2727.92</v>
      </c>
      <c r="R73" s="100"/>
      <c r="S73" s="118"/>
    </row>
    <row r="74" spans="1:25" s="93" customFormat="1">
      <c r="A74" s="86" t="s">
        <v>256</v>
      </c>
      <c r="B74" s="86" t="s">
        <v>257</v>
      </c>
      <c r="C74" s="87">
        <v>376.89</v>
      </c>
      <c r="D74" s="87">
        <v>290.64999999999998</v>
      </c>
      <c r="E74" s="87">
        <v>68.75</v>
      </c>
      <c r="F74" s="87">
        <v>150</v>
      </c>
      <c r="G74" s="87">
        <v>1095.3599999999999</v>
      </c>
      <c r="H74" s="87">
        <v>0</v>
      </c>
      <c r="I74" s="87"/>
      <c r="J74" s="78"/>
      <c r="K74" s="89"/>
      <c r="L74" s="90"/>
      <c r="M74" s="87"/>
      <c r="N74" s="87"/>
      <c r="O74" s="87"/>
      <c r="P74" s="87"/>
      <c r="Q74" s="87">
        <f t="shared" si="3"/>
        <v>1981.6499999999999</v>
      </c>
      <c r="R74" s="92"/>
    </row>
    <row r="75" spans="1:25">
      <c r="A75" s="145" t="s">
        <v>156</v>
      </c>
      <c r="B75" s="145" t="s">
        <v>258</v>
      </c>
      <c r="C75" s="87">
        <v>186.76</v>
      </c>
      <c r="D75" s="87">
        <v>236.15</v>
      </c>
      <c r="E75" s="87">
        <v>62.5</v>
      </c>
      <c r="F75" s="87">
        <v>150</v>
      </c>
      <c r="G75" s="87">
        <v>269.61</v>
      </c>
      <c r="H75" s="87">
        <v>253.8</v>
      </c>
      <c r="I75" s="87"/>
      <c r="J75" s="88"/>
      <c r="K75" s="99">
        <v>1400</v>
      </c>
      <c r="L75" s="90"/>
      <c r="M75" s="87">
        <v>150</v>
      </c>
      <c r="N75" s="87"/>
      <c r="O75" s="87"/>
      <c r="P75" s="87"/>
      <c r="Q75" s="87">
        <f t="shared" si="3"/>
        <v>2708.8199999999997</v>
      </c>
    </row>
    <row r="76" spans="1:25">
      <c r="A76" s="86" t="s">
        <v>259</v>
      </c>
      <c r="B76" s="86" t="s">
        <v>260</v>
      </c>
      <c r="C76" s="87">
        <v>66.88</v>
      </c>
      <c r="D76" s="87">
        <v>245.25</v>
      </c>
      <c r="E76" s="87">
        <v>62.5</v>
      </c>
      <c r="F76" s="87">
        <v>150</v>
      </c>
      <c r="G76" s="87">
        <v>290.14999999999998</v>
      </c>
      <c r="H76" s="87">
        <v>253.8</v>
      </c>
      <c r="I76" s="87"/>
      <c r="J76" s="88"/>
      <c r="K76" s="99">
        <v>1500</v>
      </c>
      <c r="L76" s="90"/>
      <c r="M76" s="87">
        <v>100</v>
      </c>
      <c r="N76" s="87"/>
      <c r="O76" s="87"/>
      <c r="P76" s="87"/>
      <c r="Q76" s="87">
        <f t="shared" si="3"/>
        <v>2668.58</v>
      </c>
    </row>
    <row r="77" spans="1:25" s="93" customFormat="1">
      <c r="A77" s="86" t="s">
        <v>261</v>
      </c>
      <c r="B77" s="86" t="s">
        <v>262</v>
      </c>
      <c r="C77" s="87">
        <v>186.76</v>
      </c>
      <c r="D77" s="87">
        <v>245.25</v>
      </c>
      <c r="E77" s="87">
        <v>62.5</v>
      </c>
      <c r="F77" s="87">
        <v>150</v>
      </c>
      <c r="G77" s="87"/>
      <c r="H77" s="87"/>
      <c r="I77" s="87"/>
      <c r="J77" s="88"/>
      <c r="K77" s="89">
        <v>100</v>
      </c>
      <c r="L77" s="90"/>
      <c r="M77" s="87">
        <v>600</v>
      </c>
      <c r="N77" s="87">
        <v>1400</v>
      </c>
      <c r="O77" s="87"/>
      <c r="P77" s="87">
        <v>0</v>
      </c>
      <c r="Q77" s="87">
        <f t="shared" si="3"/>
        <v>2744.51</v>
      </c>
      <c r="R77" s="92"/>
    </row>
    <row r="78" spans="1:25">
      <c r="A78" s="86" t="s">
        <v>263</v>
      </c>
      <c r="B78" s="86" t="s">
        <v>264</v>
      </c>
      <c r="C78" s="87">
        <v>195.01</v>
      </c>
      <c r="D78" s="87">
        <v>272.5</v>
      </c>
      <c r="E78" s="87">
        <v>62.5</v>
      </c>
      <c r="F78" s="87">
        <v>150</v>
      </c>
      <c r="G78" s="87"/>
      <c r="H78" s="87">
        <v>276.87</v>
      </c>
      <c r="I78" s="87"/>
      <c r="J78" s="88"/>
      <c r="K78" s="99"/>
      <c r="L78" s="90"/>
      <c r="M78" s="87">
        <v>200</v>
      </c>
      <c r="N78" s="87"/>
      <c r="O78" s="87"/>
      <c r="P78" s="87"/>
      <c r="Q78" s="87">
        <f t="shared" si="3"/>
        <v>1156.8800000000001</v>
      </c>
    </row>
    <row r="79" spans="1:25" s="93" customFormat="1">
      <c r="A79" s="86" t="s">
        <v>265</v>
      </c>
      <c r="B79" s="86" t="s">
        <v>266</v>
      </c>
      <c r="C79" s="87">
        <v>186.76</v>
      </c>
      <c r="D79" s="87">
        <v>290.64999999999998</v>
      </c>
      <c r="E79" s="87">
        <v>62.5</v>
      </c>
      <c r="F79" s="87">
        <v>150</v>
      </c>
      <c r="G79" s="87"/>
      <c r="H79" s="87">
        <v>0</v>
      </c>
      <c r="I79" s="87">
        <v>0</v>
      </c>
      <c r="J79" s="88">
        <v>1750</v>
      </c>
      <c r="K79" s="89">
        <v>3611</v>
      </c>
      <c r="L79" s="90"/>
      <c r="M79" s="87">
        <v>200</v>
      </c>
      <c r="N79" s="87">
        <v>181</v>
      </c>
      <c r="O79" s="87"/>
      <c r="P79" s="87"/>
      <c r="Q79" s="87">
        <f t="shared" si="3"/>
        <v>6431.91</v>
      </c>
      <c r="R79" s="92"/>
    </row>
    <row r="80" spans="1:25" s="93" customFormat="1">
      <c r="A80" s="86" t="s">
        <v>267</v>
      </c>
      <c r="B80" s="86" t="s">
        <v>268</v>
      </c>
      <c r="C80" s="87">
        <v>60.69</v>
      </c>
      <c r="D80" s="87">
        <v>290.64999999999998</v>
      </c>
      <c r="E80" s="87">
        <v>62.5</v>
      </c>
      <c r="F80" s="87">
        <v>150</v>
      </c>
      <c r="G80" s="87">
        <v>0</v>
      </c>
      <c r="H80" s="87">
        <v>0</v>
      </c>
      <c r="I80" s="87"/>
      <c r="J80" s="88"/>
      <c r="K80" s="99"/>
      <c r="L80" s="90"/>
      <c r="M80" s="87"/>
      <c r="N80" s="87"/>
      <c r="O80" s="87">
        <v>0</v>
      </c>
      <c r="P80" s="87"/>
      <c r="Q80" s="87">
        <f t="shared" si="3"/>
        <v>563.83999999999992</v>
      </c>
      <c r="R80" s="92"/>
    </row>
    <row r="81" spans="1:24" s="93" customFormat="1">
      <c r="A81" s="86" t="s">
        <v>269</v>
      </c>
      <c r="B81" s="86" t="s">
        <v>270</v>
      </c>
      <c r="C81" s="87">
        <v>195.01</v>
      </c>
      <c r="D81" s="87">
        <v>290.64999999999998</v>
      </c>
      <c r="E81" s="87">
        <v>62.5</v>
      </c>
      <c r="F81" s="87">
        <v>150</v>
      </c>
      <c r="G81" s="87">
        <v>360.3</v>
      </c>
      <c r="H81" s="87">
        <v>622.96</v>
      </c>
      <c r="I81" s="87">
        <v>0</v>
      </c>
      <c r="J81" s="87">
        <v>420</v>
      </c>
      <c r="K81" s="95">
        <v>3565</v>
      </c>
      <c r="L81" s="103"/>
      <c r="M81" s="87"/>
      <c r="N81" s="87"/>
      <c r="O81" s="87"/>
      <c r="P81" s="87"/>
      <c r="Q81" s="87">
        <f t="shared" si="3"/>
        <v>5666.42</v>
      </c>
      <c r="R81" s="92"/>
    </row>
    <row r="82" spans="1:24">
      <c r="A82" s="86" t="s">
        <v>271</v>
      </c>
      <c r="B82" s="86" t="s">
        <v>272</v>
      </c>
      <c r="C82" s="87">
        <v>202.57</v>
      </c>
      <c r="D82" s="87">
        <v>227.1</v>
      </c>
      <c r="E82" s="87">
        <v>62.5</v>
      </c>
      <c r="F82" s="87">
        <v>150</v>
      </c>
      <c r="G82" s="87"/>
      <c r="H82" s="87"/>
      <c r="I82" s="87"/>
      <c r="J82" s="87"/>
      <c r="K82" s="87">
        <v>1572</v>
      </c>
      <c r="L82" s="103"/>
      <c r="M82" s="87">
        <v>150</v>
      </c>
      <c r="N82" s="87">
        <v>459</v>
      </c>
      <c r="O82" s="87"/>
      <c r="P82" s="87"/>
      <c r="Q82" s="87">
        <f t="shared" si="3"/>
        <v>2823.17</v>
      </c>
      <c r="R82" s="100"/>
    </row>
    <row r="83" spans="1:24" s="93" customFormat="1">
      <c r="A83" s="146" t="s">
        <v>273</v>
      </c>
      <c r="B83" s="147" t="s">
        <v>274</v>
      </c>
      <c r="C83" s="87">
        <v>202.57</v>
      </c>
      <c r="D83" s="87">
        <v>227.1</v>
      </c>
      <c r="E83" s="87">
        <v>62.5</v>
      </c>
      <c r="F83" s="87">
        <v>150</v>
      </c>
      <c r="G83" s="87"/>
      <c r="H83" s="87"/>
      <c r="I83" s="87"/>
      <c r="J83" s="87"/>
      <c r="K83" s="87">
        <v>500</v>
      </c>
      <c r="L83" s="103"/>
      <c r="M83" s="87">
        <v>100</v>
      </c>
      <c r="N83" s="87"/>
      <c r="O83" s="87"/>
      <c r="P83" s="87"/>
      <c r="Q83" s="87">
        <f t="shared" si="3"/>
        <v>1242.17</v>
      </c>
      <c r="R83" s="101">
        <f>SUM(Q73:Q83)</f>
        <v>30715.869999999995</v>
      </c>
    </row>
    <row r="84" spans="1:24">
      <c r="A84" s="137" t="s">
        <v>275</v>
      </c>
      <c r="B84" s="137"/>
      <c r="C84" s="77"/>
      <c r="Q84" s="78"/>
    </row>
    <row r="85" spans="1:24" s="93" customFormat="1">
      <c r="A85" s="86" t="s">
        <v>276</v>
      </c>
      <c r="B85" s="86" t="s">
        <v>277</v>
      </c>
      <c r="C85" s="87">
        <v>373.18</v>
      </c>
      <c r="D85" s="87">
        <v>290.64999999999998</v>
      </c>
      <c r="E85" s="87">
        <v>68.75</v>
      </c>
      <c r="F85" s="87">
        <v>150</v>
      </c>
      <c r="G85" s="87"/>
      <c r="H85" s="87">
        <v>0</v>
      </c>
      <c r="I85" s="87">
        <v>0</v>
      </c>
      <c r="J85" s="88">
        <v>1000</v>
      </c>
      <c r="K85" s="89">
        <v>4500</v>
      </c>
      <c r="L85" s="90"/>
      <c r="M85" s="87"/>
      <c r="N85" s="87"/>
      <c r="O85" s="87"/>
      <c r="P85" s="87"/>
      <c r="Q85" s="87">
        <f t="shared" ref="Q85:Q93" si="4">SUM(C85:P85)</f>
        <v>6382.58</v>
      </c>
      <c r="R85" s="92"/>
    </row>
    <row r="86" spans="1:24" s="93" customFormat="1">
      <c r="A86" s="86" t="s">
        <v>278</v>
      </c>
      <c r="B86" s="86" t="s">
        <v>279</v>
      </c>
      <c r="C86" s="87">
        <v>60.69</v>
      </c>
      <c r="D86" s="87">
        <v>290.64999999999998</v>
      </c>
      <c r="E86" s="87">
        <v>62.5</v>
      </c>
      <c r="F86" s="87">
        <v>150</v>
      </c>
      <c r="G86" s="87">
        <v>854.81</v>
      </c>
      <c r="H86" s="87">
        <v>622.96</v>
      </c>
      <c r="I86" s="87">
        <v>0</v>
      </c>
      <c r="J86" s="88"/>
      <c r="K86" s="89">
        <v>2812</v>
      </c>
      <c r="L86" s="90"/>
      <c r="M86" s="87">
        <v>125</v>
      </c>
      <c r="N86" s="87">
        <v>1085</v>
      </c>
      <c r="O86" s="87"/>
      <c r="P86" s="87"/>
      <c r="Q86" s="87">
        <f t="shared" si="4"/>
        <v>6063.61</v>
      </c>
      <c r="R86" s="92"/>
    </row>
    <row r="87" spans="1:24" s="93" customFormat="1">
      <c r="A87" s="86" t="s">
        <v>280</v>
      </c>
      <c r="B87" s="86" t="s">
        <v>281</v>
      </c>
      <c r="C87" s="87">
        <v>0</v>
      </c>
      <c r="D87" s="87">
        <v>290.64999999999998</v>
      </c>
      <c r="E87" s="87">
        <v>62.5</v>
      </c>
      <c r="F87" s="87">
        <v>150</v>
      </c>
      <c r="G87" s="87"/>
      <c r="H87" s="87"/>
      <c r="I87" s="87"/>
      <c r="J87" s="88"/>
      <c r="K87" s="89">
        <v>553</v>
      </c>
      <c r="L87" s="90"/>
      <c r="M87" s="87">
        <v>150</v>
      </c>
      <c r="N87" s="87">
        <v>1447</v>
      </c>
      <c r="O87" s="87"/>
      <c r="P87" s="87"/>
      <c r="Q87" s="87">
        <f t="shared" si="4"/>
        <v>2653.15</v>
      </c>
      <c r="R87" s="92"/>
    </row>
    <row r="88" spans="1:24" s="93" customFormat="1">
      <c r="A88" s="86" t="s">
        <v>282</v>
      </c>
      <c r="B88" s="86" t="s">
        <v>283</v>
      </c>
      <c r="C88" s="87">
        <v>202.57</v>
      </c>
      <c r="D88" s="87">
        <v>290.64999999999998</v>
      </c>
      <c r="E88" s="87">
        <v>62.5</v>
      </c>
      <c r="F88" s="87">
        <v>150</v>
      </c>
      <c r="G88" s="87">
        <v>0</v>
      </c>
      <c r="H88" s="87">
        <v>0</v>
      </c>
      <c r="I88" s="87"/>
      <c r="J88" s="88">
        <v>600</v>
      </c>
      <c r="K88" s="89">
        <v>3716</v>
      </c>
      <c r="L88" s="90"/>
      <c r="M88" s="87">
        <v>100</v>
      </c>
      <c r="N88" s="87">
        <v>416</v>
      </c>
      <c r="O88" s="87"/>
      <c r="P88" s="87"/>
      <c r="Q88" s="87">
        <f t="shared" si="4"/>
        <v>5537.72</v>
      </c>
      <c r="R88" s="92"/>
    </row>
    <row r="89" spans="1:24" s="93" customFormat="1">
      <c r="A89" s="86" t="s">
        <v>284</v>
      </c>
      <c r="B89" s="86" t="s">
        <v>285</v>
      </c>
      <c r="C89" s="87">
        <v>202.57</v>
      </c>
      <c r="D89" s="87">
        <v>272.5</v>
      </c>
      <c r="E89" s="87">
        <v>62.5</v>
      </c>
      <c r="F89" s="87">
        <v>150</v>
      </c>
      <c r="G89" s="87"/>
      <c r="H89" s="87"/>
      <c r="I89" s="87"/>
      <c r="J89" s="88"/>
      <c r="K89" s="89">
        <v>3716</v>
      </c>
      <c r="L89" s="90"/>
      <c r="M89" s="87">
        <v>0</v>
      </c>
      <c r="N89" s="87"/>
      <c r="O89" s="87"/>
      <c r="P89" s="87"/>
      <c r="Q89" s="87">
        <f t="shared" si="4"/>
        <v>4403.57</v>
      </c>
      <c r="R89" s="92"/>
    </row>
    <row r="90" spans="1:24" s="93" customFormat="1">
      <c r="A90" s="86" t="s">
        <v>286</v>
      </c>
      <c r="B90" s="86" t="s">
        <v>287</v>
      </c>
      <c r="C90" s="87">
        <v>0</v>
      </c>
      <c r="D90" s="87">
        <v>290.64999999999998</v>
      </c>
      <c r="E90" s="87">
        <v>62.5</v>
      </c>
      <c r="F90" s="87">
        <v>150</v>
      </c>
      <c r="G90" s="87">
        <v>0</v>
      </c>
      <c r="H90" s="87">
        <v>0</v>
      </c>
      <c r="I90" s="87">
        <v>292</v>
      </c>
      <c r="J90" s="88"/>
      <c r="K90" s="89">
        <v>3650</v>
      </c>
      <c r="L90" s="90"/>
      <c r="M90" s="87"/>
      <c r="N90" s="87">
        <v>1000</v>
      </c>
      <c r="O90" s="87"/>
      <c r="P90" s="87"/>
      <c r="Q90" s="87">
        <f t="shared" si="4"/>
        <v>5445.15</v>
      </c>
      <c r="R90" s="101"/>
    </row>
    <row r="91" spans="1:24">
      <c r="A91" s="148" t="s">
        <v>288</v>
      </c>
      <c r="B91" s="148" t="s">
        <v>289</v>
      </c>
      <c r="C91" s="95">
        <v>195.01</v>
      </c>
      <c r="D91" s="95">
        <v>254.35</v>
      </c>
      <c r="E91" s="95">
        <v>62.5</v>
      </c>
      <c r="F91" s="95">
        <v>150</v>
      </c>
      <c r="G91" s="87">
        <v>270.95</v>
      </c>
      <c r="H91" s="87"/>
      <c r="I91" s="87"/>
      <c r="J91" s="88"/>
      <c r="K91" s="99">
        <v>2627</v>
      </c>
      <c r="L91" s="90"/>
      <c r="M91" s="87">
        <v>100</v>
      </c>
      <c r="N91" s="87">
        <v>365</v>
      </c>
      <c r="O91" s="87"/>
      <c r="P91" s="87"/>
      <c r="Q91" s="87">
        <f t="shared" si="4"/>
        <v>4024.81</v>
      </c>
      <c r="R91" s="100"/>
    </row>
    <row r="92" spans="1:24" s="93" customFormat="1">
      <c r="A92" s="149" t="s">
        <v>290</v>
      </c>
      <c r="B92" s="149" t="s">
        <v>291</v>
      </c>
      <c r="C92" s="150">
        <v>186.76</v>
      </c>
      <c r="D92" s="150">
        <v>254.35</v>
      </c>
      <c r="E92" s="150">
        <v>62.5</v>
      </c>
      <c r="F92" s="150">
        <v>150</v>
      </c>
      <c r="G92" s="87"/>
      <c r="H92" s="87"/>
      <c r="I92" s="87"/>
      <c r="J92" s="88"/>
      <c r="K92" s="89">
        <v>500</v>
      </c>
      <c r="L92" s="90"/>
      <c r="M92" s="87">
        <v>116.67</v>
      </c>
      <c r="N92" s="87">
        <v>947</v>
      </c>
      <c r="O92" s="87"/>
      <c r="P92" s="87"/>
      <c r="Q92" s="87">
        <f t="shared" si="4"/>
        <v>2217.2800000000002</v>
      </c>
      <c r="R92" s="92"/>
    </row>
    <row r="93" spans="1:24" s="93" customFormat="1">
      <c r="A93" s="86" t="s">
        <v>269</v>
      </c>
      <c r="B93" s="86" t="s">
        <v>292</v>
      </c>
      <c r="C93" s="87">
        <v>195.01</v>
      </c>
      <c r="D93" s="87">
        <v>245.25</v>
      </c>
      <c r="E93" s="87">
        <v>62.5</v>
      </c>
      <c r="F93" s="87">
        <v>150</v>
      </c>
      <c r="G93" s="87"/>
      <c r="H93" s="87"/>
      <c r="I93" s="87"/>
      <c r="J93" s="88"/>
      <c r="K93" s="89">
        <v>3000</v>
      </c>
      <c r="L93" s="90"/>
      <c r="M93" s="87"/>
      <c r="N93" s="87">
        <v>452</v>
      </c>
      <c r="O93" s="87"/>
      <c r="P93" s="87"/>
      <c r="Q93" s="87">
        <f t="shared" si="4"/>
        <v>4104.76</v>
      </c>
      <c r="R93" s="101">
        <f>SUM(Q85:Q93)</f>
        <v>40832.629999999997</v>
      </c>
    </row>
    <row r="94" spans="1:24">
      <c r="A94" s="137" t="s">
        <v>293</v>
      </c>
      <c r="B94" s="137"/>
      <c r="C94" s="77"/>
      <c r="Q94" s="78"/>
      <c r="X94" s="81">
        <v>939.6</v>
      </c>
    </row>
    <row r="95" spans="1:24" s="93" customFormat="1">
      <c r="A95" s="86" t="s">
        <v>294</v>
      </c>
      <c r="B95" s="86" t="s">
        <v>295</v>
      </c>
      <c r="C95" s="87">
        <v>195.01</v>
      </c>
      <c r="D95" s="87">
        <v>290.64999999999998</v>
      </c>
      <c r="E95" s="87">
        <v>62.5</v>
      </c>
      <c r="F95" s="87">
        <v>150</v>
      </c>
      <c r="G95" s="87">
        <v>0</v>
      </c>
      <c r="H95" s="87"/>
      <c r="I95" s="87">
        <v>0</v>
      </c>
      <c r="J95" s="146"/>
      <c r="K95" s="89">
        <v>4359</v>
      </c>
      <c r="L95" s="90"/>
      <c r="M95" s="87">
        <v>125</v>
      </c>
      <c r="N95" s="87">
        <v>1713</v>
      </c>
      <c r="O95" s="87"/>
      <c r="P95" s="87"/>
      <c r="Q95" s="87">
        <f t="shared" ref="Q95:Q102" si="5">SUM(C95:P95)</f>
        <v>6895.16</v>
      </c>
      <c r="R95" s="92"/>
    </row>
    <row r="96" spans="1:24" s="93" customFormat="1">
      <c r="A96" s="86" t="s">
        <v>296</v>
      </c>
      <c r="B96" s="86" t="s">
        <v>297</v>
      </c>
      <c r="C96" s="87">
        <v>195.01</v>
      </c>
      <c r="D96" s="87">
        <v>254.35</v>
      </c>
      <c r="E96" s="87">
        <v>62.5</v>
      </c>
      <c r="F96" s="87">
        <v>150</v>
      </c>
      <c r="G96" s="87"/>
      <c r="H96" s="87"/>
      <c r="I96" s="87">
        <v>0</v>
      </c>
      <c r="J96" s="88"/>
      <c r="K96" s="89"/>
      <c r="L96" s="90"/>
      <c r="M96" s="87">
        <v>110</v>
      </c>
      <c r="N96" s="87"/>
      <c r="O96" s="87"/>
      <c r="P96" s="87"/>
      <c r="Q96" s="87">
        <f t="shared" si="5"/>
        <v>771.86</v>
      </c>
      <c r="R96" s="101"/>
    </row>
    <row r="97" spans="1:18" s="93" customFormat="1">
      <c r="A97" s="86" t="s">
        <v>298</v>
      </c>
      <c r="B97" s="86" t="s">
        <v>299</v>
      </c>
      <c r="C97" s="87">
        <v>195.01</v>
      </c>
      <c r="D97" s="87">
        <v>290.64999999999998</v>
      </c>
      <c r="E97" s="87">
        <v>62.5</v>
      </c>
      <c r="F97" s="87">
        <v>150</v>
      </c>
      <c r="G97" s="87">
        <v>0</v>
      </c>
      <c r="H97" s="87">
        <v>0</v>
      </c>
      <c r="I97" s="87"/>
      <c r="J97" s="88">
        <v>700</v>
      </c>
      <c r="K97" s="89">
        <v>3615</v>
      </c>
      <c r="L97" s="90"/>
      <c r="M97" s="87">
        <v>100</v>
      </c>
      <c r="N97" s="87"/>
      <c r="O97" s="87"/>
      <c r="P97" s="87"/>
      <c r="Q97" s="87">
        <f t="shared" si="5"/>
        <v>5113.16</v>
      </c>
      <c r="R97" s="92"/>
    </row>
    <row r="98" spans="1:18" s="93" customFormat="1">
      <c r="A98" s="86" t="s">
        <v>300</v>
      </c>
      <c r="B98" s="86" t="s">
        <v>301</v>
      </c>
      <c r="C98" s="87">
        <v>60.69</v>
      </c>
      <c r="D98" s="87">
        <v>290.64999999999998</v>
      </c>
      <c r="E98" s="87">
        <v>62.5</v>
      </c>
      <c r="F98" s="87">
        <v>150</v>
      </c>
      <c r="G98" s="87"/>
      <c r="H98" s="87">
        <v>0</v>
      </c>
      <c r="I98" s="87"/>
      <c r="J98" s="88">
        <v>1400</v>
      </c>
      <c r="K98" s="89">
        <v>2757</v>
      </c>
      <c r="L98" s="90"/>
      <c r="M98" s="87">
        <v>100</v>
      </c>
      <c r="N98" s="87">
        <v>1713</v>
      </c>
      <c r="O98" s="87"/>
      <c r="P98" s="87"/>
      <c r="Q98" s="87">
        <f t="shared" si="5"/>
        <v>6533.84</v>
      </c>
      <c r="R98" s="92"/>
    </row>
    <row r="99" spans="1:18" s="93" customFormat="1">
      <c r="A99" s="86" t="s">
        <v>302</v>
      </c>
      <c r="B99" s="86" t="s">
        <v>303</v>
      </c>
      <c r="C99" s="95">
        <v>216.08</v>
      </c>
      <c r="D99" s="95">
        <v>290.64999999999998</v>
      </c>
      <c r="E99" s="95">
        <v>68.75</v>
      </c>
      <c r="F99" s="95">
        <v>150</v>
      </c>
      <c r="G99" s="87">
        <v>600.62</v>
      </c>
      <c r="H99" s="87">
        <v>369.16</v>
      </c>
      <c r="I99" s="87">
        <v>0</v>
      </c>
      <c r="J99" s="88"/>
      <c r="K99" s="89">
        <v>3998</v>
      </c>
      <c r="L99" s="90"/>
      <c r="M99" s="87">
        <v>120</v>
      </c>
      <c r="N99" s="87">
        <v>2084</v>
      </c>
      <c r="O99" s="87"/>
      <c r="P99" s="87">
        <v>241</v>
      </c>
      <c r="Q99" s="87">
        <f t="shared" si="5"/>
        <v>8138.26</v>
      </c>
      <c r="R99" s="101"/>
    </row>
    <row r="100" spans="1:18" s="93" customFormat="1">
      <c r="A100" s="86" t="s">
        <v>304</v>
      </c>
      <c r="B100" s="86" t="s">
        <v>305</v>
      </c>
      <c r="C100" s="87">
        <v>60.69</v>
      </c>
      <c r="D100" s="87">
        <v>290.64999999999998</v>
      </c>
      <c r="E100" s="87">
        <v>62.5</v>
      </c>
      <c r="F100" s="87">
        <v>150</v>
      </c>
      <c r="G100" s="87">
        <v>641.55999999999995</v>
      </c>
      <c r="H100" s="87">
        <v>0</v>
      </c>
      <c r="I100" s="87">
        <v>0</v>
      </c>
      <c r="J100" s="87">
        <v>484.5</v>
      </c>
      <c r="K100" s="95">
        <v>2758</v>
      </c>
      <c r="L100" s="103"/>
      <c r="M100" s="87">
        <v>100</v>
      </c>
      <c r="N100" s="87">
        <v>1534</v>
      </c>
      <c r="O100" s="87"/>
      <c r="P100" s="87"/>
      <c r="Q100" s="87">
        <f t="shared" si="5"/>
        <v>6081.9</v>
      </c>
      <c r="R100" s="92"/>
    </row>
    <row r="101" spans="1:18" s="93" customFormat="1">
      <c r="A101" s="149" t="s">
        <v>306</v>
      </c>
      <c r="B101" s="149" t="s">
        <v>307</v>
      </c>
      <c r="C101" s="87">
        <v>0</v>
      </c>
      <c r="D101" s="87">
        <v>290.64999999999998</v>
      </c>
      <c r="E101" s="87">
        <v>68.75</v>
      </c>
      <c r="F101" s="87">
        <v>150</v>
      </c>
      <c r="G101" s="87">
        <v>789.62</v>
      </c>
      <c r="H101" s="87">
        <v>738.32</v>
      </c>
      <c r="I101" s="87">
        <v>0</v>
      </c>
      <c r="J101" s="87"/>
      <c r="K101" s="87">
        <v>3399</v>
      </c>
      <c r="L101" s="103"/>
      <c r="M101" s="87">
        <v>120</v>
      </c>
      <c r="N101" s="91">
        <v>3133</v>
      </c>
      <c r="O101" s="87"/>
      <c r="P101" s="87"/>
      <c r="Q101" s="87">
        <f t="shared" si="5"/>
        <v>8689.34</v>
      </c>
      <c r="R101" s="101"/>
    </row>
    <row r="102" spans="1:18">
      <c r="A102" s="145" t="s">
        <v>308</v>
      </c>
      <c r="B102" s="145" t="s">
        <v>309</v>
      </c>
      <c r="C102" s="87">
        <v>195.01</v>
      </c>
      <c r="D102" s="87">
        <v>245.25</v>
      </c>
      <c r="E102" s="87">
        <v>62.5</v>
      </c>
      <c r="F102" s="87">
        <v>150</v>
      </c>
      <c r="G102" s="87"/>
      <c r="H102" s="87">
        <v>253.8</v>
      </c>
      <c r="I102" s="87"/>
      <c r="J102" s="87"/>
      <c r="K102" s="87">
        <v>2000</v>
      </c>
      <c r="L102" s="103"/>
      <c r="M102" s="87">
        <v>100</v>
      </c>
      <c r="N102" s="87">
        <v>362</v>
      </c>
      <c r="O102" s="87"/>
      <c r="P102" s="87"/>
      <c r="Q102" s="87">
        <f t="shared" si="5"/>
        <v>3368.56</v>
      </c>
      <c r="R102" s="100">
        <f>SUM(Q95:Q102)</f>
        <v>45592.08</v>
      </c>
    </row>
    <row r="103" spans="1:18">
      <c r="A103" s="137" t="s">
        <v>310</v>
      </c>
      <c r="B103" s="137"/>
      <c r="C103" s="77"/>
      <c r="Q103" s="78"/>
    </row>
    <row r="104" spans="1:18" s="93" customFormat="1">
      <c r="A104" s="149" t="s">
        <v>311</v>
      </c>
      <c r="B104" s="86" t="s">
        <v>312</v>
      </c>
      <c r="C104" s="87">
        <v>195.01</v>
      </c>
      <c r="D104" s="87">
        <v>272.5</v>
      </c>
      <c r="E104" s="87">
        <v>62.5</v>
      </c>
      <c r="F104" s="87">
        <v>150</v>
      </c>
      <c r="G104" s="87"/>
      <c r="H104" s="87"/>
      <c r="I104" s="87"/>
      <c r="J104" s="88"/>
      <c r="K104" s="89">
        <v>1623</v>
      </c>
      <c r="L104" s="90"/>
      <c r="M104" s="87">
        <v>100</v>
      </c>
      <c r="N104" s="87"/>
      <c r="O104" s="87"/>
      <c r="P104" s="87"/>
      <c r="Q104" s="87">
        <f t="shared" ref="Q104:Q110" si="6">SUM(C104:P104)</f>
        <v>2403.0100000000002</v>
      </c>
      <c r="R104" s="92"/>
    </row>
    <row r="105" spans="1:18" s="93" customFormat="1">
      <c r="A105" s="149" t="s">
        <v>313</v>
      </c>
      <c r="B105" s="86" t="s">
        <v>314</v>
      </c>
      <c r="C105" s="87">
        <v>202.57</v>
      </c>
      <c r="D105" s="87">
        <v>236.15</v>
      </c>
      <c r="E105" s="87">
        <v>62.5</v>
      </c>
      <c r="F105" s="87">
        <v>150</v>
      </c>
      <c r="G105" s="87"/>
      <c r="H105" s="87"/>
      <c r="I105" s="87"/>
      <c r="J105" s="88"/>
      <c r="K105" s="89">
        <v>870</v>
      </c>
      <c r="L105" s="90"/>
      <c r="M105" s="87"/>
      <c r="N105" s="87">
        <v>1427</v>
      </c>
      <c r="O105" s="87"/>
      <c r="P105" s="87"/>
      <c r="Q105" s="87">
        <f t="shared" si="6"/>
        <v>2948.2200000000003</v>
      </c>
      <c r="R105" s="92"/>
    </row>
    <row r="106" spans="1:18" s="93" customFormat="1">
      <c r="A106" s="149" t="s">
        <v>315</v>
      </c>
      <c r="B106" s="86" t="s">
        <v>316</v>
      </c>
      <c r="C106" s="87">
        <v>0</v>
      </c>
      <c r="D106" s="87">
        <v>218</v>
      </c>
      <c r="E106" s="87">
        <v>62.5</v>
      </c>
      <c r="F106" s="87">
        <v>150</v>
      </c>
      <c r="G106" s="87"/>
      <c r="H106" s="87"/>
      <c r="I106" s="87"/>
      <c r="J106" s="88"/>
      <c r="K106" s="89">
        <v>500</v>
      </c>
      <c r="L106" s="90"/>
      <c r="M106" s="87">
        <v>208.33</v>
      </c>
      <c r="N106" s="87"/>
      <c r="O106" s="87"/>
      <c r="P106" s="87"/>
      <c r="Q106" s="87">
        <f t="shared" si="6"/>
        <v>1138.83</v>
      </c>
      <c r="R106" s="92"/>
    </row>
    <row r="107" spans="1:18" s="93" customFormat="1">
      <c r="A107" s="86" t="s">
        <v>317</v>
      </c>
      <c r="B107" s="86" t="s">
        <v>318</v>
      </c>
      <c r="C107" s="87">
        <v>202.57</v>
      </c>
      <c r="D107" s="87">
        <v>290.64999999999998</v>
      </c>
      <c r="E107" s="87">
        <v>62.5</v>
      </c>
      <c r="F107" s="87">
        <v>150</v>
      </c>
      <c r="G107" s="87">
        <v>326.67</v>
      </c>
      <c r="H107" s="87">
        <v>311.48</v>
      </c>
      <c r="I107" s="87"/>
      <c r="J107" s="88"/>
      <c r="K107" s="89">
        <v>2800</v>
      </c>
      <c r="L107" s="90"/>
      <c r="M107" s="87">
        <v>100</v>
      </c>
      <c r="N107" s="87">
        <v>452</v>
      </c>
      <c r="O107" s="87"/>
      <c r="P107" s="87"/>
      <c r="Q107" s="87">
        <f t="shared" si="6"/>
        <v>4695.87</v>
      </c>
      <c r="R107" s="92"/>
    </row>
    <row r="108" spans="1:18" s="93" customFormat="1">
      <c r="A108" s="86" t="s">
        <v>319</v>
      </c>
      <c r="B108" s="86" t="s">
        <v>242</v>
      </c>
      <c r="C108" s="87">
        <v>62.59</v>
      </c>
      <c r="D108" s="87">
        <v>254.35</v>
      </c>
      <c r="E108" s="87">
        <v>62.5</v>
      </c>
      <c r="F108" s="87">
        <v>150</v>
      </c>
      <c r="G108" s="87">
        <v>171.37</v>
      </c>
      <c r="H108" s="87">
        <v>242.26</v>
      </c>
      <c r="I108" s="87"/>
      <c r="J108" s="88"/>
      <c r="K108" s="89">
        <v>150</v>
      </c>
      <c r="L108" s="90"/>
      <c r="M108" s="87">
        <v>100</v>
      </c>
      <c r="N108" s="91">
        <v>2272</v>
      </c>
      <c r="O108" s="87"/>
      <c r="P108" s="87"/>
      <c r="Q108" s="87">
        <f t="shared" si="6"/>
        <v>3465.07</v>
      </c>
      <c r="R108" s="92"/>
    </row>
    <row r="109" spans="1:18" s="93" customFormat="1">
      <c r="A109" s="86" t="s">
        <v>320</v>
      </c>
      <c r="B109" s="86" t="s">
        <v>321</v>
      </c>
      <c r="C109" s="87">
        <v>373.18</v>
      </c>
      <c r="D109" s="87">
        <v>290.64999999999998</v>
      </c>
      <c r="E109" s="87">
        <v>68.75</v>
      </c>
      <c r="F109" s="87">
        <v>150</v>
      </c>
      <c r="G109" s="87">
        <v>1082.29</v>
      </c>
      <c r="H109" s="87">
        <v>738.32</v>
      </c>
      <c r="I109" s="87"/>
      <c r="J109" s="88"/>
      <c r="K109" s="89">
        <v>4193</v>
      </c>
      <c r="L109" s="90"/>
      <c r="M109" s="87">
        <v>133.33000000000001</v>
      </c>
      <c r="N109" s="87">
        <v>2255</v>
      </c>
      <c r="O109" s="87"/>
      <c r="P109" s="87"/>
      <c r="Q109" s="87">
        <f t="shared" si="6"/>
        <v>9284.52</v>
      </c>
      <c r="R109" s="92"/>
    </row>
    <row r="110" spans="1:18" s="93" customFormat="1">
      <c r="A110" s="105" t="s">
        <v>322</v>
      </c>
      <c r="B110" s="106" t="s">
        <v>323</v>
      </c>
      <c r="C110" s="87">
        <v>195.01</v>
      </c>
      <c r="D110" s="87">
        <v>254.35</v>
      </c>
      <c r="E110" s="87">
        <v>62.5</v>
      </c>
      <c r="F110" s="87">
        <v>150</v>
      </c>
      <c r="G110" s="87"/>
      <c r="H110" s="87"/>
      <c r="I110" s="87"/>
      <c r="J110" s="88"/>
      <c r="K110" s="89">
        <v>687</v>
      </c>
      <c r="L110" s="90"/>
      <c r="M110" s="87">
        <v>100</v>
      </c>
      <c r="N110" s="87">
        <v>718</v>
      </c>
      <c r="O110" s="87"/>
      <c r="P110" s="87"/>
      <c r="Q110" s="87">
        <f t="shared" si="6"/>
        <v>2166.86</v>
      </c>
      <c r="R110" s="101">
        <f>SUM(Q104:Q110)</f>
        <v>26102.38</v>
      </c>
    </row>
    <row r="111" spans="1:18" s="93" customFormat="1">
      <c r="A111" s="119" t="s">
        <v>324</v>
      </c>
      <c r="B111" s="119"/>
      <c r="C111" s="77"/>
      <c r="D111" s="78"/>
      <c r="E111" s="78"/>
      <c r="F111" s="78"/>
      <c r="G111" s="78"/>
      <c r="H111" s="78"/>
      <c r="I111" s="78"/>
      <c r="J111" s="78"/>
      <c r="K111" s="120"/>
      <c r="L111" s="79"/>
      <c r="M111" s="78"/>
      <c r="N111" s="78"/>
      <c r="O111" s="78"/>
      <c r="P111" s="78"/>
      <c r="Q111" s="78"/>
      <c r="R111" s="92"/>
    </row>
    <row r="112" spans="1:18" s="93" customFormat="1">
      <c r="A112" s="151" t="s">
        <v>325</v>
      </c>
      <c r="B112" s="152" t="s">
        <v>326</v>
      </c>
      <c r="C112" s="153">
        <v>0</v>
      </c>
      <c r="D112" s="99">
        <v>254.35</v>
      </c>
      <c r="E112" s="99">
        <v>62.5</v>
      </c>
      <c r="F112" s="99">
        <v>150</v>
      </c>
      <c r="G112" s="99"/>
      <c r="H112" s="99"/>
      <c r="I112" s="99"/>
      <c r="J112" s="142"/>
      <c r="K112" s="89"/>
      <c r="L112" s="143"/>
      <c r="M112" s="99">
        <v>125</v>
      </c>
      <c r="N112" s="99">
        <v>2091</v>
      </c>
      <c r="O112" s="99"/>
      <c r="P112" s="99"/>
      <c r="Q112" s="99">
        <f>SUM(C112:P112)</f>
        <v>2682.85</v>
      </c>
      <c r="R112" s="92"/>
    </row>
    <row r="113" spans="1:255" s="93" customFormat="1">
      <c r="A113" s="86" t="s">
        <v>327</v>
      </c>
      <c r="B113" s="86" t="s">
        <v>328</v>
      </c>
      <c r="C113" s="87">
        <v>186.76</v>
      </c>
      <c r="D113" s="87">
        <v>245.25</v>
      </c>
      <c r="E113" s="87">
        <v>62.5</v>
      </c>
      <c r="F113" s="87">
        <v>150</v>
      </c>
      <c r="G113" s="87"/>
      <c r="H113" s="87"/>
      <c r="I113" s="87"/>
      <c r="J113" s="88"/>
      <c r="K113" s="89">
        <v>1500</v>
      </c>
      <c r="L113" s="90"/>
      <c r="M113" s="87">
        <v>100</v>
      </c>
      <c r="N113" s="87">
        <v>500</v>
      </c>
      <c r="O113" s="87"/>
      <c r="P113" s="87"/>
      <c r="Q113" s="87">
        <f>SUM(C113:P113)</f>
        <v>2744.51</v>
      </c>
      <c r="R113" s="92"/>
      <c r="IU113" s="154"/>
    </row>
    <row r="114" spans="1:255" s="93" customFormat="1">
      <c r="A114" s="151" t="s">
        <v>329</v>
      </c>
      <c r="B114" s="151" t="s">
        <v>330</v>
      </c>
      <c r="C114" s="99">
        <v>202.57</v>
      </c>
      <c r="D114" s="99">
        <v>236.15</v>
      </c>
      <c r="E114" s="99">
        <v>62.5</v>
      </c>
      <c r="F114" s="99">
        <v>150</v>
      </c>
      <c r="G114" s="99"/>
      <c r="H114" s="99"/>
      <c r="I114" s="99"/>
      <c r="J114" s="142"/>
      <c r="K114" s="89">
        <v>500</v>
      </c>
      <c r="L114" s="143"/>
      <c r="M114" s="99">
        <v>100</v>
      </c>
      <c r="N114" s="99"/>
      <c r="O114" s="99"/>
      <c r="P114" s="99">
        <v>0</v>
      </c>
      <c r="Q114" s="99">
        <f>SUM(C114:P114)</f>
        <v>1251.22</v>
      </c>
      <c r="R114" s="92"/>
    </row>
    <row r="115" spans="1:255">
      <c r="A115" s="86" t="s">
        <v>331</v>
      </c>
      <c r="B115" s="86" t="s">
        <v>332</v>
      </c>
      <c r="C115" s="87">
        <v>195.01</v>
      </c>
      <c r="D115" s="87">
        <v>290.64999999999998</v>
      </c>
      <c r="E115" s="87">
        <v>62.5</v>
      </c>
      <c r="F115" s="87">
        <v>150</v>
      </c>
      <c r="G115" s="87"/>
      <c r="H115" s="87"/>
      <c r="I115" s="87"/>
      <c r="J115" s="88"/>
      <c r="K115" s="99">
        <v>2000</v>
      </c>
      <c r="L115" s="90"/>
      <c r="M115" s="87">
        <v>100</v>
      </c>
      <c r="N115" s="87">
        <v>542.5</v>
      </c>
      <c r="O115" s="87"/>
      <c r="P115" s="87">
        <v>250</v>
      </c>
      <c r="Q115" s="87">
        <f>SUM(C115:P115)</f>
        <v>3590.66</v>
      </c>
      <c r="R115" s="100"/>
    </row>
    <row r="116" spans="1:255" s="156" customFormat="1">
      <c r="A116" s="141" t="s">
        <v>333</v>
      </c>
      <c r="B116" s="141" t="s">
        <v>334</v>
      </c>
      <c r="C116" s="99">
        <v>202.57</v>
      </c>
      <c r="D116" s="99">
        <v>227.1</v>
      </c>
      <c r="E116" s="99">
        <v>62.5</v>
      </c>
      <c r="F116" s="99">
        <v>150</v>
      </c>
      <c r="G116" s="99"/>
      <c r="H116" s="99"/>
      <c r="I116" s="99"/>
      <c r="J116" s="99"/>
      <c r="K116" s="99">
        <v>670</v>
      </c>
      <c r="L116" s="129"/>
      <c r="M116" s="99">
        <v>100</v>
      </c>
      <c r="N116" s="99">
        <v>325</v>
      </c>
      <c r="O116" s="99"/>
      <c r="P116" s="99"/>
      <c r="Q116" s="99">
        <f>SUM(C116:P116)</f>
        <v>1737.17</v>
      </c>
      <c r="R116" s="155">
        <f>SUM(Q112:Q116)</f>
        <v>12006.410000000002</v>
      </c>
    </row>
    <row r="117" spans="1:255" s="93" customFormat="1">
      <c r="A117" s="157"/>
      <c r="B117" s="157"/>
      <c r="C117" s="78"/>
      <c r="D117" s="78"/>
      <c r="E117" s="78"/>
      <c r="F117" s="78"/>
      <c r="G117" s="78"/>
      <c r="H117" s="78"/>
      <c r="I117" s="78"/>
      <c r="J117" s="78"/>
      <c r="K117" s="78"/>
      <c r="L117" s="79"/>
      <c r="M117" s="78"/>
      <c r="N117" s="78"/>
      <c r="O117" s="78"/>
      <c r="P117" s="78"/>
      <c r="Q117" s="78"/>
      <c r="R117" s="101"/>
    </row>
    <row r="118" spans="1:255" s="93" customFormat="1">
      <c r="A118" s="157"/>
      <c r="B118" s="157"/>
      <c r="C118" s="78"/>
      <c r="D118" s="78"/>
      <c r="E118" s="78"/>
      <c r="F118" s="78"/>
      <c r="G118" s="78"/>
      <c r="H118" s="78"/>
      <c r="I118" s="78"/>
      <c r="J118" s="78"/>
      <c r="K118" s="78"/>
      <c r="L118" s="79"/>
      <c r="M118" s="78"/>
      <c r="N118" s="78"/>
      <c r="O118" s="78"/>
      <c r="P118" s="78"/>
      <c r="Q118" s="78"/>
      <c r="R118" s="101"/>
    </row>
    <row r="119" spans="1:255" s="93" customFormat="1">
      <c r="A119" s="157"/>
      <c r="B119" s="157"/>
      <c r="C119" s="78"/>
      <c r="D119" s="78"/>
      <c r="E119" s="78"/>
      <c r="F119" s="78"/>
      <c r="G119" s="78"/>
      <c r="H119" s="78"/>
      <c r="I119" s="78"/>
      <c r="J119" s="78"/>
      <c r="K119" s="78"/>
      <c r="L119" s="79"/>
      <c r="M119" s="78"/>
      <c r="N119" s="78"/>
      <c r="O119" s="78"/>
      <c r="P119" s="78"/>
      <c r="Q119" s="78"/>
      <c r="R119" s="101"/>
    </row>
    <row r="120" spans="1:255" s="93" customFormat="1">
      <c r="A120" s="157"/>
      <c r="B120" s="157"/>
      <c r="C120" s="78"/>
      <c r="D120" s="78"/>
      <c r="E120" s="78"/>
      <c r="F120" s="78"/>
      <c r="G120" s="78"/>
      <c r="H120" s="78"/>
      <c r="I120" s="78"/>
      <c r="J120" s="78"/>
      <c r="K120" s="78"/>
      <c r="L120" s="79"/>
      <c r="M120" s="78"/>
      <c r="N120" s="78"/>
      <c r="O120" s="78"/>
      <c r="P120" s="78"/>
      <c r="Q120" s="78"/>
      <c r="R120" s="101"/>
    </row>
    <row r="121" spans="1:255" s="93" customFormat="1">
      <c r="A121" s="157"/>
      <c r="B121" s="157"/>
      <c r="C121" s="78"/>
      <c r="D121" s="78"/>
      <c r="E121" s="78"/>
      <c r="F121" s="78"/>
      <c r="G121" s="78"/>
      <c r="H121" s="78"/>
      <c r="I121" s="78"/>
      <c r="J121" s="78"/>
      <c r="K121" s="78"/>
      <c r="L121" s="79"/>
      <c r="M121" s="78"/>
      <c r="N121" s="78"/>
      <c r="O121" s="78"/>
      <c r="P121" s="78"/>
      <c r="Q121" s="78"/>
      <c r="R121" s="101"/>
    </row>
    <row r="122" spans="1:255">
      <c r="A122" s="158" t="s">
        <v>335</v>
      </c>
      <c r="B122" s="158"/>
      <c r="C122" s="77"/>
      <c r="Q122" s="78"/>
    </row>
    <row r="123" spans="1:255" s="93" customFormat="1">
      <c r="A123" s="149" t="s">
        <v>336</v>
      </c>
      <c r="B123" s="149" t="s">
        <v>337</v>
      </c>
      <c r="C123" s="87">
        <v>60.69</v>
      </c>
      <c r="D123" s="87">
        <v>290.64999999999998</v>
      </c>
      <c r="E123" s="87">
        <v>62.5</v>
      </c>
      <c r="F123" s="87">
        <v>150</v>
      </c>
      <c r="G123" s="87"/>
      <c r="H123" s="87">
        <v>0</v>
      </c>
      <c r="I123" s="87">
        <v>0</v>
      </c>
      <c r="J123" s="88"/>
      <c r="K123" s="89"/>
      <c r="L123" s="90"/>
      <c r="M123" s="87">
        <v>217</v>
      </c>
      <c r="N123" s="87">
        <v>2260</v>
      </c>
      <c r="O123" s="87"/>
      <c r="P123" s="87"/>
      <c r="Q123" s="87">
        <f t="shared" ref="Q123:Q128" si="7">SUM(C123:P123)</f>
        <v>3040.84</v>
      </c>
      <c r="R123" s="92"/>
    </row>
    <row r="124" spans="1:255">
      <c r="A124" s="145" t="s">
        <v>338</v>
      </c>
      <c r="B124" s="145" t="s">
        <v>339</v>
      </c>
      <c r="C124" s="87">
        <v>195.01</v>
      </c>
      <c r="D124" s="87">
        <v>254.35</v>
      </c>
      <c r="E124" s="87">
        <v>62.5</v>
      </c>
      <c r="F124" s="87">
        <v>150</v>
      </c>
      <c r="G124" s="87"/>
      <c r="H124" s="87">
        <v>253.8</v>
      </c>
      <c r="I124" s="87"/>
      <c r="J124" s="88"/>
      <c r="K124" s="99">
        <v>2187</v>
      </c>
      <c r="L124" s="90"/>
      <c r="M124" s="87">
        <v>220</v>
      </c>
      <c r="N124" s="87">
        <v>947</v>
      </c>
      <c r="O124" s="87"/>
      <c r="P124" s="87"/>
      <c r="Q124" s="87">
        <f t="shared" si="7"/>
        <v>4269.66</v>
      </c>
      <c r="R124" s="100"/>
    </row>
    <row r="125" spans="1:255">
      <c r="A125" s="145" t="s">
        <v>340</v>
      </c>
      <c r="B125" s="145" t="s">
        <v>341</v>
      </c>
      <c r="C125" s="87">
        <v>0</v>
      </c>
      <c r="D125" s="87">
        <v>245.25</v>
      </c>
      <c r="E125" s="87">
        <v>62.5</v>
      </c>
      <c r="F125" s="87">
        <v>150</v>
      </c>
      <c r="G125" s="87">
        <v>547.95000000000005</v>
      </c>
      <c r="H125" s="87">
        <v>242.26</v>
      </c>
      <c r="I125" s="87">
        <v>0</v>
      </c>
      <c r="J125" s="88"/>
      <c r="K125" s="99">
        <v>2278</v>
      </c>
      <c r="L125" s="90"/>
      <c r="M125" s="87">
        <v>310</v>
      </c>
      <c r="N125" s="91">
        <v>1085</v>
      </c>
      <c r="O125" s="87"/>
      <c r="P125" s="87"/>
      <c r="Q125" s="87">
        <f t="shared" si="7"/>
        <v>4920.96</v>
      </c>
    </row>
    <row r="126" spans="1:255" s="93" customFormat="1">
      <c r="A126" s="149" t="s">
        <v>342</v>
      </c>
      <c r="B126" s="149" t="s">
        <v>343</v>
      </c>
      <c r="C126" s="87">
        <v>202.57</v>
      </c>
      <c r="D126" s="87">
        <v>290.64999999999998</v>
      </c>
      <c r="E126" s="87">
        <v>62.5</v>
      </c>
      <c r="F126" s="87">
        <v>150</v>
      </c>
      <c r="G126" s="87">
        <v>0</v>
      </c>
      <c r="H126" s="87">
        <v>622.96</v>
      </c>
      <c r="I126" s="87">
        <v>0</v>
      </c>
      <c r="J126" s="88"/>
      <c r="K126" s="89">
        <v>3165</v>
      </c>
      <c r="L126" s="90"/>
      <c r="M126" s="87"/>
      <c r="N126" s="87">
        <v>1085</v>
      </c>
      <c r="O126" s="87"/>
      <c r="P126" s="87"/>
      <c r="Q126" s="87">
        <f t="shared" si="7"/>
        <v>5578.68</v>
      </c>
      <c r="R126" s="101"/>
    </row>
    <row r="127" spans="1:255">
      <c r="A127" s="145" t="s">
        <v>344</v>
      </c>
      <c r="B127" s="145" t="s">
        <v>345</v>
      </c>
      <c r="C127" s="87">
        <v>62.58</v>
      </c>
      <c r="D127" s="87">
        <v>254.35</v>
      </c>
      <c r="E127" s="87">
        <v>62.5</v>
      </c>
      <c r="F127" s="87">
        <v>150</v>
      </c>
      <c r="G127" s="87">
        <v>258.62</v>
      </c>
      <c r="H127" s="87">
        <v>253.8</v>
      </c>
      <c r="I127" s="87"/>
      <c r="J127" s="88"/>
      <c r="K127" s="99">
        <v>2044</v>
      </c>
      <c r="L127" s="90"/>
      <c r="M127" s="87">
        <v>220</v>
      </c>
      <c r="N127" s="87">
        <v>947</v>
      </c>
      <c r="O127" s="87"/>
      <c r="P127" s="87"/>
      <c r="Q127" s="87">
        <f t="shared" si="7"/>
        <v>4252.8500000000004</v>
      </c>
      <c r="R127" s="100"/>
    </row>
    <row r="128" spans="1:255" s="93" customFormat="1">
      <c r="A128" s="121" t="s">
        <v>346</v>
      </c>
      <c r="B128" s="121" t="s">
        <v>347</v>
      </c>
      <c r="C128" s="122">
        <v>0</v>
      </c>
      <c r="D128" s="122">
        <v>290.64999999999998</v>
      </c>
      <c r="E128" s="122">
        <v>68.75</v>
      </c>
      <c r="F128" s="122">
        <v>150</v>
      </c>
      <c r="G128" s="122">
        <v>628.30999999999995</v>
      </c>
      <c r="H128" s="122">
        <v>738.32</v>
      </c>
      <c r="I128" s="122">
        <v>0</v>
      </c>
      <c r="J128" s="123"/>
      <c r="K128" s="124">
        <v>3800</v>
      </c>
      <c r="L128" s="125"/>
      <c r="M128" s="122">
        <v>200</v>
      </c>
      <c r="N128" s="122">
        <v>2047</v>
      </c>
      <c r="O128" s="122"/>
      <c r="P128" s="122"/>
      <c r="Q128" s="122">
        <f t="shared" si="7"/>
        <v>7923.0300000000007</v>
      </c>
      <c r="R128" s="101">
        <f>SUM(Q123:Q128)</f>
        <v>29986.019999999997</v>
      </c>
    </row>
    <row r="129" spans="1:18" s="93" customFormat="1">
      <c r="A129" s="127" t="s">
        <v>348</v>
      </c>
      <c r="B129" s="127" t="s">
        <v>349</v>
      </c>
      <c r="C129" s="99"/>
      <c r="D129" s="99">
        <v>199.85</v>
      </c>
      <c r="E129" s="99">
        <v>62.5</v>
      </c>
      <c r="F129" s="99">
        <v>150</v>
      </c>
      <c r="G129" s="99"/>
      <c r="H129" s="99"/>
      <c r="I129" s="99"/>
      <c r="J129" s="99"/>
      <c r="K129" s="89"/>
      <c r="L129" s="129"/>
      <c r="M129" s="99">
        <v>225</v>
      </c>
      <c r="N129" s="99"/>
      <c r="O129" s="99"/>
      <c r="P129" s="99"/>
      <c r="Q129" s="99">
        <f>SUM(C129:P129)</f>
        <v>637.35</v>
      </c>
      <c r="R129" s="101"/>
    </row>
    <row r="130" spans="1:18">
      <c r="A130" s="158" t="s">
        <v>350</v>
      </c>
      <c r="B130" s="158"/>
      <c r="C130" s="77"/>
      <c r="Q130" s="78"/>
    </row>
    <row r="131" spans="1:18">
      <c r="A131" s="145" t="s">
        <v>351</v>
      </c>
      <c r="B131" s="145" t="s">
        <v>352</v>
      </c>
      <c r="C131" s="87">
        <v>53.13</v>
      </c>
      <c r="D131" s="87">
        <v>290.64999999999998</v>
      </c>
      <c r="E131" s="87">
        <v>62.5</v>
      </c>
      <c r="F131" s="87">
        <v>150</v>
      </c>
      <c r="G131" s="87">
        <v>614.69000000000005</v>
      </c>
      <c r="H131" s="87">
        <v>692.18</v>
      </c>
      <c r="I131" s="87"/>
      <c r="J131" s="88"/>
      <c r="K131" s="99">
        <v>3279</v>
      </c>
      <c r="L131" s="90"/>
      <c r="M131" s="87">
        <v>109</v>
      </c>
      <c r="N131" s="87">
        <v>990</v>
      </c>
      <c r="O131" s="87"/>
      <c r="P131" s="87"/>
      <c r="Q131" s="87">
        <f t="shared" ref="Q131:Q137" si="8">SUM(C131:P131)</f>
        <v>6241.15</v>
      </c>
      <c r="R131" s="100"/>
    </row>
    <row r="132" spans="1:18">
      <c r="A132" s="145" t="s">
        <v>353</v>
      </c>
      <c r="B132" s="145" t="s">
        <v>354</v>
      </c>
      <c r="C132" s="87">
        <v>62.59</v>
      </c>
      <c r="D132" s="87">
        <v>227.1</v>
      </c>
      <c r="E132" s="87">
        <v>62.5</v>
      </c>
      <c r="F132" s="87">
        <v>150</v>
      </c>
      <c r="G132" s="87"/>
      <c r="H132" s="87"/>
      <c r="I132" s="87"/>
      <c r="J132" s="88"/>
      <c r="K132" s="99">
        <v>300</v>
      </c>
      <c r="L132" s="90"/>
      <c r="M132" s="87">
        <v>100</v>
      </c>
      <c r="N132" s="87">
        <v>2177</v>
      </c>
      <c r="O132" s="87"/>
      <c r="P132" s="87"/>
      <c r="Q132" s="87">
        <f t="shared" si="8"/>
        <v>3079.19</v>
      </c>
      <c r="R132" s="100"/>
    </row>
    <row r="133" spans="1:18">
      <c r="A133" s="145" t="s">
        <v>355</v>
      </c>
      <c r="B133" s="145" t="s">
        <v>356</v>
      </c>
      <c r="C133" s="87">
        <v>202.57</v>
      </c>
      <c r="D133" s="87">
        <v>227.1</v>
      </c>
      <c r="E133" s="87">
        <v>62.5</v>
      </c>
      <c r="F133" s="87">
        <v>150</v>
      </c>
      <c r="G133" s="87"/>
      <c r="H133" s="87"/>
      <c r="I133" s="87"/>
      <c r="J133" s="88"/>
      <c r="K133" s="99">
        <v>1900</v>
      </c>
      <c r="L133" s="90"/>
      <c r="M133" s="87">
        <v>100</v>
      </c>
      <c r="N133" s="87"/>
      <c r="O133" s="87"/>
      <c r="P133" s="87">
        <v>0</v>
      </c>
      <c r="Q133" s="87">
        <f t="shared" si="8"/>
        <v>2642.17</v>
      </c>
      <c r="R133" s="100"/>
    </row>
    <row r="134" spans="1:18" s="93" customFormat="1">
      <c r="A134" s="149" t="s">
        <v>263</v>
      </c>
      <c r="B134" s="149" t="s">
        <v>357</v>
      </c>
      <c r="C134" s="87">
        <v>195.01</v>
      </c>
      <c r="D134" s="87">
        <v>290.64999999999998</v>
      </c>
      <c r="E134" s="87">
        <v>62.5</v>
      </c>
      <c r="F134" s="87">
        <v>150</v>
      </c>
      <c r="G134" s="87"/>
      <c r="H134" s="87">
        <v>0</v>
      </c>
      <c r="I134" s="87"/>
      <c r="J134" s="88"/>
      <c r="K134" s="89">
        <v>457</v>
      </c>
      <c r="L134" s="90"/>
      <c r="M134" s="87">
        <v>100</v>
      </c>
      <c r="N134" s="87">
        <v>981</v>
      </c>
      <c r="O134" s="87"/>
      <c r="P134" s="87"/>
      <c r="Q134" s="87">
        <f t="shared" si="8"/>
        <v>2236.16</v>
      </c>
      <c r="R134" s="92"/>
    </row>
    <row r="135" spans="1:18" s="93" customFormat="1">
      <c r="A135" s="149" t="s">
        <v>358</v>
      </c>
      <c r="B135" s="149" t="s">
        <v>359</v>
      </c>
      <c r="C135" s="87">
        <v>195.01</v>
      </c>
      <c r="D135" s="87">
        <v>290.64999999999998</v>
      </c>
      <c r="E135" s="87">
        <v>62.5</v>
      </c>
      <c r="F135" s="87">
        <v>150</v>
      </c>
      <c r="G135" s="87">
        <v>647.71</v>
      </c>
      <c r="H135" s="87">
        <v>0</v>
      </c>
      <c r="I135" s="87"/>
      <c r="J135" s="88"/>
      <c r="K135" s="89"/>
      <c r="L135" s="90"/>
      <c r="M135" s="87"/>
      <c r="N135" s="87">
        <v>904</v>
      </c>
      <c r="O135" s="87"/>
      <c r="P135" s="87"/>
      <c r="Q135" s="87">
        <f t="shared" si="8"/>
        <v>2249.87</v>
      </c>
      <c r="R135" s="92"/>
    </row>
    <row r="136" spans="1:18">
      <c r="A136" s="145" t="s">
        <v>360</v>
      </c>
      <c r="B136" s="145" t="s">
        <v>361</v>
      </c>
      <c r="C136" s="87">
        <v>202.57</v>
      </c>
      <c r="D136" s="87">
        <v>254.35</v>
      </c>
      <c r="E136" s="87">
        <v>62.5</v>
      </c>
      <c r="F136" s="87">
        <v>150</v>
      </c>
      <c r="G136" s="87">
        <v>455.2</v>
      </c>
      <c r="H136" s="87">
        <v>0</v>
      </c>
      <c r="I136" s="87"/>
      <c r="J136" s="88"/>
      <c r="K136" s="99">
        <v>1941</v>
      </c>
      <c r="L136" s="90"/>
      <c r="M136" s="87"/>
      <c r="N136" s="87">
        <v>981</v>
      </c>
      <c r="O136" s="87"/>
      <c r="P136" s="87"/>
      <c r="Q136" s="87">
        <f t="shared" si="8"/>
        <v>4046.62</v>
      </c>
    </row>
    <row r="137" spans="1:18" s="93" customFormat="1">
      <c r="A137" s="149" t="s">
        <v>362</v>
      </c>
      <c r="B137" s="149" t="s">
        <v>363</v>
      </c>
      <c r="C137" s="87">
        <v>373.18</v>
      </c>
      <c r="D137" s="87">
        <v>290.64999999999998</v>
      </c>
      <c r="E137" s="87">
        <v>68.75</v>
      </c>
      <c r="F137" s="87">
        <v>150</v>
      </c>
      <c r="G137" s="87">
        <v>801.63</v>
      </c>
      <c r="H137" s="87">
        <v>738.32</v>
      </c>
      <c r="I137" s="87">
        <v>0</v>
      </c>
      <c r="J137" s="88"/>
      <c r="K137" s="89">
        <v>3512</v>
      </c>
      <c r="L137" s="90"/>
      <c r="M137" s="87">
        <v>216.67</v>
      </c>
      <c r="N137" s="87">
        <v>2500</v>
      </c>
      <c r="O137" s="87"/>
      <c r="P137" s="87">
        <v>500</v>
      </c>
      <c r="Q137" s="87">
        <f t="shared" si="8"/>
        <v>9151.2000000000007</v>
      </c>
      <c r="R137" s="101">
        <f>SUM(Q131:Q137)</f>
        <v>29646.36</v>
      </c>
    </row>
    <row r="138" spans="1:18">
      <c r="A138" s="158" t="s">
        <v>364</v>
      </c>
      <c r="B138" s="158"/>
      <c r="Q138" s="78"/>
    </row>
    <row r="139" spans="1:18">
      <c r="A139" s="145" t="s">
        <v>365</v>
      </c>
      <c r="B139" s="145" t="s">
        <v>366</v>
      </c>
      <c r="C139" s="87">
        <v>195.01</v>
      </c>
      <c r="D139" s="87">
        <v>254.35</v>
      </c>
      <c r="E139" s="87">
        <v>62.5</v>
      </c>
      <c r="F139" s="87">
        <v>150</v>
      </c>
      <c r="G139" s="87"/>
      <c r="H139" s="87"/>
      <c r="I139" s="87"/>
      <c r="J139" s="88"/>
      <c r="K139" s="99">
        <v>1500</v>
      </c>
      <c r="L139" s="90"/>
      <c r="M139" s="87"/>
      <c r="N139" s="87">
        <v>1325</v>
      </c>
      <c r="O139" s="87"/>
      <c r="P139" s="87"/>
      <c r="Q139" s="87">
        <f t="shared" ref="Q139:Q144" si="9">SUM(C139:P139)</f>
        <v>3486.86</v>
      </c>
      <c r="R139" s="100"/>
    </row>
    <row r="140" spans="1:18">
      <c r="A140" s="145" t="s">
        <v>367</v>
      </c>
      <c r="B140" s="145" t="s">
        <v>368</v>
      </c>
      <c r="C140" s="87">
        <v>202.57</v>
      </c>
      <c r="D140" s="87">
        <v>290.64999999999998</v>
      </c>
      <c r="E140" s="87">
        <v>62.5</v>
      </c>
      <c r="F140" s="87">
        <v>150</v>
      </c>
      <c r="G140" s="87"/>
      <c r="H140" s="87"/>
      <c r="I140" s="87"/>
      <c r="J140" s="88"/>
      <c r="K140" s="99">
        <v>700</v>
      </c>
      <c r="L140" s="90"/>
      <c r="M140" s="87"/>
      <c r="N140" s="87">
        <v>1797</v>
      </c>
      <c r="O140" s="87"/>
      <c r="P140" s="87">
        <v>0</v>
      </c>
      <c r="Q140" s="87">
        <f t="shared" si="9"/>
        <v>3202.7200000000003</v>
      </c>
    </row>
    <row r="141" spans="1:18">
      <c r="A141" s="145" t="s">
        <v>369</v>
      </c>
      <c r="B141" s="145" t="s">
        <v>370</v>
      </c>
      <c r="C141" s="87"/>
      <c r="D141" s="87">
        <v>199.85</v>
      </c>
      <c r="E141" s="87">
        <v>62.5</v>
      </c>
      <c r="F141" s="87">
        <v>150</v>
      </c>
      <c r="G141" s="87"/>
      <c r="H141" s="87"/>
      <c r="I141" s="87"/>
      <c r="J141" s="88"/>
      <c r="K141" s="159"/>
      <c r="L141" s="90"/>
      <c r="M141" s="87">
        <v>225</v>
      </c>
      <c r="N141" s="87"/>
      <c r="O141" s="87"/>
      <c r="P141" s="87"/>
      <c r="Q141" s="113">
        <f t="shared" si="9"/>
        <v>637.35</v>
      </c>
    </row>
    <row r="142" spans="1:18">
      <c r="A142" s="160" t="s">
        <v>371</v>
      </c>
      <c r="B142" s="160" t="s">
        <v>372</v>
      </c>
      <c r="C142" s="87">
        <v>0</v>
      </c>
      <c r="D142" s="87">
        <v>218</v>
      </c>
      <c r="E142" s="87">
        <v>62.5</v>
      </c>
      <c r="F142" s="87">
        <v>150</v>
      </c>
      <c r="G142" s="87"/>
      <c r="H142" s="87"/>
      <c r="I142" s="87"/>
      <c r="J142" s="88"/>
      <c r="K142" s="159"/>
      <c r="L142" s="90"/>
      <c r="M142" s="87">
        <v>220</v>
      </c>
      <c r="N142" s="87">
        <v>960</v>
      </c>
      <c r="O142" s="87"/>
      <c r="P142" s="87"/>
      <c r="Q142" s="87">
        <f t="shared" si="9"/>
        <v>1610.5</v>
      </c>
    </row>
    <row r="143" spans="1:18" s="93" customFormat="1">
      <c r="A143" s="86" t="s">
        <v>373</v>
      </c>
      <c r="B143" s="86" t="s">
        <v>374</v>
      </c>
      <c r="C143" s="87">
        <v>220.24</v>
      </c>
      <c r="D143" s="87">
        <v>290.64999999999998</v>
      </c>
      <c r="E143" s="87">
        <v>62.5</v>
      </c>
      <c r="F143" s="87">
        <v>150</v>
      </c>
      <c r="G143" s="87">
        <v>668</v>
      </c>
      <c r="H143" s="87"/>
      <c r="I143" s="87"/>
      <c r="J143" s="87"/>
      <c r="K143" s="95">
        <v>3157</v>
      </c>
      <c r="L143" s="103"/>
      <c r="M143" s="87">
        <v>120</v>
      </c>
      <c r="N143" s="87">
        <v>981</v>
      </c>
      <c r="O143" s="87"/>
      <c r="P143" s="87"/>
      <c r="Q143" s="87">
        <f t="shared" si="9"/>
        <v>5649.3899999999994</v>
      </c>
      <c r="R143" s="101"/>
    </row>
    <row r="144" spans="1:18">
      <c r="A144" s="145" t="s">
        <v>375</v>
      </c>
      <c r="B144" s="145" t="s">
        <v>376</v>
      </c>
      <c r="C144" s="87">
        <v>62.58</v>
      </c>
      <c r="D144" s="87">
        <v>263.39999999999998</v>
      </c>
      <c r="E144" s="87">
        <v>62.5</v>
      </c>
      <c r="F144" s="87">
        <v>150</v>
      </c>
      <c r="G144" s="87">
        <v>193.9</v>
      </c>
      <c r="H144" s="87">
        <v>253.8</v>
      </c>
      <c r="I144" s="87"/>
      <c r="J144" s="87"/>
      <c r="K144" s="87">
        <v>2453</v>
      </c>
      <c r="L144" s="103"/>
      <c r="M144" s="87">
        <v>120</v>
      </c>
      <c r="N144" s="87">
        <v>2300</v>
      </c>
      <c r="O144" s="87"/>
      <c r="P144" s="87"/>
      <c r="Q144" s="87">
        <f t="shared" si="9"/>
        <v>5859.18</v>
      </c>
      <c r="R144" s="100">
        <f>SUM(Q139:Q144)</f>
        <v>20446</v>
      </c>
    </row>
    <row r="145" spans="1:18">
      <c r="A145" s="161" t="s">
        <v>377</v>
      </c>
      <c r="B145" s="161"/>
      <c r="Q145" s="78"/>
      <c r="R145" s="100"/>
    </row>
    <row r="146" spans="1:18">
      <c r="A146" s="162" t="s">
        <v>378</v>
      </c>
      <c r="B146" s="162" t="s">
        <v>379</v>
      </c>
      <c r="C146" s="99"/>
      <c r="D146" s="99">
        <v>199.85</v>
      </c>
      <c r="E146" s="99">
        <v>62.5</v>
      </c>
      <c r="F146" s="99">
        <v>150</v>
      </c>
      <c r="G146" s="99"/>
      <c r="H146" s="99"/>
      <c r="I146" s="99"/>
      <c r="J146" s="99"/>
      <c r="K146" s="99">
        <v>100</v>
      </c>
      <c r="L146" s="129"/>
      <c r="M146" s="99"/>
      <c r="N146" s="99">
        <v>150</v>
      </c>
      <c r="O146" s="99"/>
      <c r="P146" s="99"/>
      <c r="Q146" s="163">
        <f>SUM(C146:P146)</f>
        <v>662.35</v>
      </c>
      <c r="R146" s="100"/>
    </row>
    <row r="147" spans="1:18">
      <c r="A147" s="94" t="s">
        <v>380</v>
      </c>
      <c r="B147" s="94" t="s">
        <v>381</v>
      </c>
      <c r="C147" s="95">
        <v>202.57</v>
      </c>
      <c r="D147" s="95">
        <v>236.15</v>
      </c>
      <c r="E147" s="95">
        <v>62.5</v>
      </c>
      <c r="F147" s="95">
        <v>150</v>
      </c>
      <c r="G147" s="95"/>
      <c r="H147" s="95"/>
      <c r="I147" s="95"/>
      <c r="J147" s="95"/>
      <c r="K147" s="95">
        <v>500</v>
      </c>
      <c r="L147" s="108"/>
      <c r="M147" s="95">
        <v>100</v>
      </c>
      <c r="N147" s="95">
        <v>500</v>
      </c>
      <c r="O147" s="95"/>
      <c r="P147" s="95">
        <v>0</v>
      </c>
      <c r="Q147" s="95">
        <f>SUM(C147:P147)</f>
        <v>1751.22</v>
      </c>
      <c r="R147" s="100"/>
    </row>
    <row r="148" spans="1:18">
      <c r="A148" s="86" t="s">
        <v>382</v>
      </c>
      <c r="B148" s="86" t="s">
        <v>383</v>
      </c>
      <c r="C148" s="87"/>
      <c r="D148" s="87">
        <v>199.85</v>
      </c>
      <c r="E148" s="87">
        <v>62.5</v>
      </c>
      <c r="F148" s="87">
        <v>150</v>
      </c>
      <c r="G148" s="87"/>
      <c r="H148" s="87"/>
      <c r="I148" s="87"/>
      <c r="J148" s="87"/>
      <c r="K148" s="87"/>
      <c r="L148" s="103"/>
      <c r="M148" s="87">
        <v>125</v>
      </c>
      <c r="N148" s="87">
        <v>125</v>
      </c>
      <c r="O148" s="87"/>
      <c r="P148" s="87"/>
      <c r="Q148" s="113">
        <f>SUM(C148:P148)</f>
        <v>662.35</v>
      </c>
      <c r="R148" s="100"/>
    </row>
    <row r="149" spans="1:18">
      <c r="A149" s="86" t="s">
        <v>384</v>
      </c>
      <c r="B149" s="86" t="s">
        <v>385</v>
      </c>
      <c r="C149" s="87">
        <v>195.01</v>
      </c>
      <c r="D149" s="87">
        <v>290.64999999999998</v>
      </c>
      <c r="E149" s="87">
        <v>62.5</v>
      </c>
      <c r="F149" s="87">
        <v>150</v>
      </c>
      <c r="G149" s="87">
        <v>371.71</v>
      </c>
      <c r="H149" s="87">
        <v>288.41000000000003</v>
      </c>
      <c r="I149" s="87">
        <v>0</v>
      </c>
      <c r="J149" s="87"/>
      <c r="K149" s="87">
        <v>2372</v>
      </c>
      <c r="L149" s="103"/>
      <c r="M149" s="87"/>
      <c r="N149" s="87">
        <v>1350</v>
      </c>
      <c r="O149" s="87"/>
      <c r="P149" s="87"/>
      <c r="Q149" s="87">
        <f>SUM(C149:P149)</f>
        <v>5080.28</v>
      </c>
      <c r="R149" s="100">
        <f>SUM(Q147:Q149)</f>
        <v>7493.85</v>
      </c>
    </row>
    <row r="150" spans="1:18">
      <c r="A150" s="158" t="s">
        <v>386</v>
      </c>
      <c r="B150" s="158"/>
      <c r="Q150" s="78"/>
      <c r="R150" s="100"/>
    </row>
    <row r="151" spans="1:18" s="93" customFormat="1">
      <c r="A151" s="105" t="s">
        <v>387</v>
      </c>
      <c r="B151" s="106" t="s">
        <v>388</v>
      </c>
      <c r="C151" s="87">
        <v>202.57</v>
      </c>
      <c r="D151" s="87">
        <v>290.64999999999998</v>
      </c>
      <c r="E151" s="87">
        <v>62.5</v>
      </c>
      <c r="F151" s="87">
        <v>150</v>
      </c>
      <c r="G151" s="87"/>
      <c r="H151" s="87"/>
      <c r="I151" s="87"/>
      <c r="J151" s="88"/>
      <c r="K151" s="89"/>
      <c r="L151" s="90"/>
      <c r="M151" s="87"/>
      <c r="N151" s="87">
        <v>529</v>
      </c>
      <c r="O151" s="87"/>
      <c r="P151" s="87"/>
      <c r="Q151" s="87">
        <f t="shared" ref="Q151:Q156" si="10">SUM(C151:P151)</f>
        <v>1234.72</v>
      </c>
      <c r="R151" s="92"/>
    </row>
    <row r="152" spans="1:18" s="93" customFormat="1">
      <c r="A152" s="105" t="s">
        <v>389</v>
      </c>
      <c r="B152" s="106" t="s">
        <v>390</v>
      </c>
      <c r="C152" s="87">
        <v>202.57</v>
      </c>
      <c r="D152" s="87">
        <v>236.15</v>
      </c>
      <c r="E152" s="87">
        <v>62.5</v>
      </c>
      <c r="F152" s="87">
        <v>150</v>
      </c>
      <c r="G152" s="87"/>
      <c r="H152" s="87"/>
      <c r="I152" s="87"/>
      <c r="J152" s="88"/>
      <c r="K152" s="89"/>
      <c r="L152" s="90"/>
      <c r="M152" s="87"/>
      <c r="N152" s="87"/>
      <c r="O152" s="87"/>
      <c r="P152" s="87"/>
      <c r="Q152" s="87">
        <f t="shared" si="10"/>
        <v>651.22</v>
      </c>
      <c r="R152" s="92"/>
    </row>
    <row r="153" spans="1:18" s="93" customFormat="1">
      <c r="A153" s="86" t="s">
        <v>391</v>
      </c>
      <c r="B153" s="86" t="s">
        <v>392</v>
      </c>
      <c r="C153" s="87">
        <v>195.01</v>
      </c>
      <c r="D153" s="87">
        <v>290.64999999999998</v>
      </c>
      <c r="E153" s="87">
        <v>62.5</v>
      </c>
      <c r="F153" s="87">
        <v>150</v>
      </c>
      <c r="G153" s="87">
        <v>0</v>
      </c>
      <c r="H153" s="87">
        <v>669.1</v>
      </c>
      <c r="I153" s="87">
        <v>0</v>
      </c>
      <c r="J153" s="88">
        <v>595</v>
      </c>
      <c r="K153" s="89">
        <v>100</v>
      </c>
      <c r="L153" s="90"/>
      <c r="M153" s="87">
        <v>108.33</v>
      </c>
      <c r="N153" s="87"/>
      <c r="O153" s="87"/>
      <c r="P153" s="87">
        <v>250</v>
      </c>
      <c r="Q153" s="87">
        <f t="shared" si="10"/>
        <v>2420.59</v>
      </c>
      <c r="R153" s="92"/>
    </row>
    <row r="154" spans="1:18" s="93" customFormat="1">
      <c r="A154" s="146" t="s">
        <v>393</v>
      </c>
      <c r="B154" s="147" t="s">
        <v>394</v>
      </c>
      <c r="C154" s="87">
        <v>186.76</v>
      </c>
      <c r="D154" s="87">
        <v>254.35</v>
      </c>
      <c r="E154" s="87">
        <v>62.5</v>
      </c>
      <c r="F154" s="87">
        <v>150</v>
      </c>
      <c r="G154" s="87"/>
      <c r="H154" s="87"/>
      <c r="I154" s="87"/>
      <c r="J154" s="87"/>
      <c r="K154" s="87"/>
      <c r="L154" s="103"/>
      <c r="M154" s="87"/>
      <c r="N154" s="87"/>
      <c r="O154" s="87"/>
      <c r="P154" s="87"/>
      <c r="Q154" s="87">
        <f t="shared" si="10"/>
        <v>653.61</v>
      </c>
      <c r="R154" s="101"/>
    </row>
    <row r="155" spans="1:18" s="93" customFormat="1">
      <c r="A155" s="105" t="s">
        <v>395</v>
      </c>
      <c r="B155" s="106" t="s">
        <v>396</v>
      </c>
      <c r="C155" s="87">
        <v>195.01</v>
      </c>
      <c r="D155" s="87">
        <v>290.64999999999998</v>
      </c>
      <c r="E155" s="87">
        <v>62.5</v>
      </c>
      <c r="F155" s="87">
        <v>150</v>
      </c>
      <c r="G155" s="87"/>
      <c r="H155" s="87">
        <v>311.48</v>
      </c>
      <c r="I155" s="87"/>
      <c r="J155" s="87"/>
      <c r="K155" s="87">
        <v>2000</v>
      </c>
      <c r="L155" s="103"/>
      <c r="M155" s="87"/>
      <c r="N155" s="87"/>
      <c r="O155" s="87"/>
      <c r="P155" s="87"/>
      <c r="Q155" s="87">
        <f t="shared" si="10"/>
        <v>3009.64</v>
      </c>
      <c r="R155" s="92"/>
    </row>
    <row r="156" spans="1:18" s="93" customFormat="1">
      <c r="A156" s="164" t="s">
        <v>397</v>
      </c>
      <c r="B156" s="165" t="s">
        <v>398</v>
      </c>
      <c r="C156" s="166">
        <v>186.76</v>
      </c>
      <c r="D156" s="166">
        <v>254.35</v>
      </c>
      <c r="E156" s="166">
        <v>62.5</v>
      </c>
      <c r="F156" s="166">
        <v>150</v>
      </c>
      <c r="G156" s="166"/>
      <c r="H156" s="166"/>
      <c r="I156" s="166"/>
      <c r="J156" s="166"/>
      <c r="K156" s="166">
        <v>1600</v>
      </c>
      <c r="L156" s="167"/>
      <c r="M156" s="166"/>
      <c r="N156" s="166"/>
      <c r="O156" s="166"/>
      <c r="P156" s="166"/>
      <c r="Q156" s="166">
        <f t="shared" si="10"/>
        <v>2253.61</v>
      </c>
      <c r="R156" s="101">
        <f>SUM(Q151:Q156)</f>
        <v>10223.390000000001</v>
      </c>
    </row>
    <row r="157" spans="1:18" s="157" customFormat="1">
      <c r="C157" s="78"/>
      <c r="D157" s="78"/>
      <c r="E157" s="78"/>
      <c r="F157" s="78"/>
      <c r="G157" s="78"/>
      <c r="H157" s="78"/>
      <c r="I157" s="78"/>
      <c r="J157" s="78"/>
      <c r="K157" s="78"/>
      <c r="L157" s="79"/>
      <c r="M157" s="78"/>
      <c r="N157" s="78"/>
      <c r="O157" s="78"/>
      <c r="P157" s="78"/>
      <c r="Q157" s="78"/>
      <c r="R157" s="168"/>
    </row>
    <row r="158" spans="1:18" s="157" customFormat="1">
      <c r="C158" s="78"/>
      <c r="D158" s="78"/>
      <c r="E158" s="78"/>
      <c r="F158" s="78"/>
      <c r="G158" s="78"/>
      <c r="H158" s="78"/>
      <c r="I158" s="78"/>
      <c r="J158" s="78"/>
      <c r="K158" s="78"/>
      <c r="L158" s="79"/>
      <c r="M158" s="78"/>
      <c r="N158" s="78"/>
      <c r="O158" s="78"/>
      <c r="P158" s="78"/>
      <c r="Q158" s="78"/>
      <c r="R158" s="168"/>
    </row>
    <row r="159" spans="1:18" s="157" customFormat="1">
      <c r="C159" s="78"/>
      <c r="D159" s="78"/>
      <c r="E159" s="78"/>
      <c r="F159" s="78"/>
      <c r="G159" s="78"/>
      <c r="H159" s="78"/>
      <c r="I159" s="78"/>
      <c r="J159" s="78"/>
      <c r="K159" s="78"/>
      <c r="L159" s="79"/>
      <c r="M159" s="78"/>
      <c r="N159" s="78"/>
      <c r="O159" s="78"/>
      <c r="P159" s="78"/>
      <c r="Q159" s="78"/>
      <c r="R159" s="168"/>
    </row>
    <row r="160" spans="1:18" s="157" customFormat="1">
      <c r="C160" s="78"/>
      <c r="D160" s="78"/>
      <c r="E160" s="78"/>
      <c r="F160" s="78"/>
      <c r="G160" s="78"/>
      <c r="H160" s="78"/>
      <c r="I160" s="78"/>
      <c r="J160" s="78"/>
      <c r="K160" s="78"/>
      <c r="L160" s="79"/>
      <c r="M160" s="78"/>
      <c r="N160" s="78"/>
      <c r="O160" s="78"/>
      <c r="P160" s="78"/>
      <c r="Q160" s="78"/>
      <c r="R160" s="168"/>
    </row>
    <row r="161" spans="1:20" s="93" customFormat="1">
      <c r="A161" s="169" t="s">
        <v>399</v>
      </c>
      <c r="B161" s="169"/>
      <c r="C161" s="95"/>
      <c r="D161" s="95"/>
      <c r="E161" s="95"/>
      <c r="F161" s="95"/>
      <c r="G161" s="95"/>
      <c r="H161" s="95"/>
      <c r="I161" s="95"/>
      <c r="J161" s="95"/>
      <c r="K161" s="95"/>
      <c r="L161" s="108"/>
      <c r="M161" s="95"/>
      <c r="N161" s="95"/>
      <c r="O161" s="95"/>
      <c r="P161" s="95"/>
      <c r="Q161" s="95"/>
      <c r="R161" s="92"/>
    </row>
    <row r="162" spans="1:20" s="93" customFormat="1">
      <c r="A162" s="86" t="s">
        <v>400</v>
      </c>
      <c r="B162" s="86" t="s">
        <v>242</v>
      </c>
      <c r="C162" s="87">
        <v>202.57</v>
      </c>
      <c r="D162" s="87">
        <v>290.64999999999998</v>
      </c>
      <c r="E162" s="87">
        <v>62.5</v>
      </c>
      <c r="F162" s="87">
        <v>150</v>
      </c>
      <c r="G162" s="87"/>
      <c r="H162" s="87"/>
      <c r="I162" s="87"/>
      <c r="J162" s="87"/>
      <c r="K162" s="87">
        <v>100</v>
      </c>
      <c r="L162" s="103"/>
      <c r="M162" s="87">
        <v>117</v>
      </c>
      <c r="N162" s="87">
        <v>1500</v>
      </c>
      <c r="O162" s="87"/>
      <c r="P162" s="87"/>
      <c r="Q162" s="87">
        <f t="shared" ref="Q162:Q167" si="11">SUM(C162:P162)</f>
        <v>2422.7200000000003</v>
      </c>
      <c r="R162" s="92"/>
    </row>
    <row r="163" spans="1:20" s="93" customFormat="1">
      <c r="A163" s="170" t="s">
        <v>401</v>
      </c>
      <c r="B163" s="171" t="s">
        <v>402</v>
      </c>
      <c r="C163" s="87">
        <v>202.57</v>
      </c>
      <c r="D163" s="87">
        <v>218</v>
      </c>
      <c r="E163" s="87">
        <v>62.5</v>
      </c>
      <c r="F163" s="87">
        <v>150</v>
      </c>
      <c r="G163" s="87"/>
      <c r="H163" s="87"/>
      <c r="I163" s="87"/>
      <c r="J163" s="87"/>
      <c r="K163" s="87">
        <v>225</v>
      </c>
      <c r="L163" s="103"/>
      <c r="M163" s="87">
        <v>317</v>
      </c>
      <c r="N163" s="87"/>
      <c r="O163" s="87"/>
      <c r="P163" s="87"/>
      <c r="Q163" s="87">
        <f t="shared" si="11"/>
        <v>1175.07</v>
      </c>
      <c r="R163" s="92"/>
    </row>
    <row r="164" spans="1:20" s="93" customFormat="1">
      <c r="A164" s="105" t="s">
        <v>403</v>
      </c>
      <c r="B164" s="172" t="s">
        <v>404</v>
      </c>
      <c r="C164" s="87">
        <v>202.57</v>
      </c>
      <c r="D164" s="87">
        <v>254.35</v>
      </c>
      <c r="E164" s="87">
        <v>62.5</v>
      </c>
      <c r="F164" s="87">
        <v>150</v>
      </c>
      <c r="G164" s="87"/>
      <c r="H164" s="87"/>
      <c r="I164" s="87"/>
      <c r="J164" s="87"/>
      <c r="K164" s="87">
        <v>154.85</v>
      </c>
      <c r="L164" s="103"/>
      <c r="M164" s="87">
        <v>217</v>
      </c>
      <c r="N164" s="87"/>
      <c r="O164" s="87"/>
      <c r="P164" s="87"/>
      <c r="Q164" s="87">
        <f t="shared" si="11"/>
        <v>1041.27</v>
      </c>
      <c r="R164" s="92"/>
    </row>
    <row r="165" spans="1:20" s="93" customFormat="1">
      <c r="A165" s="86" t="s">
        <v>405</v>
      </c>
      <c r="B165" s="86" t="s">
        <v>406</v>
      </c>
      <c r="C165" s="87">
        <v>387.85</v>
      </c>
      <c r="D165" s="87">
        <v>290.64999999999998</v>
      </c>
      <c r="E165" s="87">
        <v>62.5</v>
      </c>
      <c r="F165" s="87">
        <v>150</v>
      </c>
      <c r="G165" s="87">
        <v>0</v>
      </c>
      <c r="H165" s="87">
        <v>346.09</v>
      </c>
      <c r="I165" s="87">
        <v>150</v>
      </c>
      <c r="J165" s="87"/>
      <c r="K165" s="87">
        <v>2355</v>
      </c>
      <c r="L165" s="103"/>
      <c r="M165" s="87">
        <v>217</v>
      </c>
      <c r="N165" s="87">
        <v>1000</v>
      </c>
      <c r="O165" s="87"/>
      <c r="P165" s="87">
        <v>211</v>
      </c>
      <c r="Q165" s="87">
        <f t="shared" si="11"/>
        <v>5170.09</v>
      </c>
      <c r="R165" s="92"/>
    </row>
    <row r="166" spans="1:20" s="177" customFormat="1">
      <c r="A166" s="173" t="s">
        <v>407</v>
      </c>
      <c r="B166" s="174" t="s">
        <v>408</v>
      </c>
      <c r="C166" s="166">
        <v>195.01</v>
      </c>
      <c r="D166" s="166">
        <v>272.5</v>
      </c>
      <c r="E166" s="166">
        <v>62.5</v>
      </c>
      <c r="F166" s="166">
        <v>150</v>
      </c>
      <c r="G166" s="166"/>
      <c r="H166" s="166"/>
      <c r="I166" s="166"/>
      <c r="J166" s="175"/>
      <c r="K166" s="89">
        <v>100</v>
      </c>
      <c r="L166" s="176"/>
      <c r="M166" s="166">
        <v>150</v>
      </c>
      <c r="N166" s="166"/>
      <c r="O166" s="166"/>
      <c r="P166" s="175"/>
      <c r="Q166" s="99">
        <f t="shared" si="11"/>
        <v>930.01</v>
      </c>
      <c r="R166" s="168"/>
      <c r="S166" s="157"/>
      <c r="T166" s="157"/>
    </row>
    <row r="167" spans="1:20" s="157" customFormat="1">
      <c r="A167" s="141" t="s">
        <v>409</v>
      </c>
      <c r="B167" s="141" t="s">
        <v>410</v>
      </c>
      <c r="C167" s="99">
        <v>202.57</v>
      </c>
      <c r="D167" s="99">
        <v>227.1</v>
      </c>
      <c r="E167" s="99">
        <v>62.5</v>
      </c>
      <c r="F167" s="99">
        <v>150</v>
      </c>
      <c r="G167" s="99"/>
      <c r="H167" s="99"/>
      <c r="I167" s="99"/>
      <c r="J167" s="99"/>
      <c r="K167" s="99"/>
      <c r="L167" s="129"/>
      <c r="M167" s="99">
        <v>317</v>
      </c>
      <c r="N167" s="99">
        <v>500</v>
      </c>
      <c r="O167" s="99"/>
      <c r="P167" s="99"/>
      <c r="Q167" s="87">
        <f t="shared" si="11"/>
        <v>1459.17</v>
      </c>
      <c r="R167" s="168">
        <f>SUM(Q162:Q167)</f>
        <v>12198.33</v>
      </c>
    </row>
    <row r="168" spans="1:20" s="93" customFormat="1">
      <c r="A168" s="137" t="s">
        <v>411</v>
      </c>
      <c r="B168" s="137"/>
      <c r="C168" s="111"/>
      <c r="D168" s="111"/>
      <c r="E168" s="111"/>
      <c r="F168" s="111"/>
      <c r="G168" s="111"/>
      <c r="H168" s="111"/>
      <c r="I168" s="111"/>
      <c r="J168" s="111"/>
      <c r="K168" s="78"/>
      <c r="L168" s="112"/>
      <c r="M168" s="111"/>
      <c r="N168" s="111"/>
      <c r="O168" s="111"/>
      <c r="P168" s="111"/>
      <c r="Q168" s="111"/>
      <c r="R168" s="92"/>
    </row>
    <row r="169" spans="1:20" s="93" customFormat="1">
      <c r="A169" s="105" t="s">
        <v>412</v>
      </c>
      <c r="B169" s="172" t="s">
        <v>413</v>
      </c>
      <c r="C169" s="95">
        <v>202.57</v>
      </c>
      <c r="D169" s="95">
        <v>290.64999999999998</v>
      </c>
      <c r="E169" s="95">
        <v>62.5</v>
      </c>
      <c r="F169" s="95">
        <v>150</v>
      </c>
      <c r="G169" s="87"/>
      <c r="H169" s="87"/>
      <c r="I169" s="87"/>
      <c r="J169" s="88"/>
      <c r="K169" s="89">
        <v>100</v>
      </c>
      <c r="L169" s="90"/>
      <c r="M169" s="87">
        <v>0</v>
      </c>
      <c r="N169" s="91">
        <v>600</v>
      </c>
      <c r="O169" s="87"/>
      <c r="P169" s="87"/>
      <c r="Q169" s="87">
        <f t="shared" ref="Q169:Q174" si="12">SUM(C169:P169)</f>
        <v>1405.72</v>
      </c>
      <c r="R169" s="92"/>
    </row>
    <row r="170" spans="1:20" s="93" customFormat="1">
      <c r="A170" s="146" t="s">
        <v>414</v>
      </c>
      <c r="B170" s="147" t="s">
        <v>415</v>
      </c>
      <c r="C170" s="95">
        <v>387.85</v>
      </c>
      <c r="D170" s="95">
        <v>290.64999999999998</v>
      </c>
      <c r="E170" s="95">
        <v>62.5</v>
      </c>
      <c r="F170" s="95">
        <v>150</v>
      </c>
      <c r="G170" s="87">
        <v>626.34</v>
      </c>
      <c r="H170" s="87">
        <v>692.18</v>
      </c>
      <c r="I170" s="87">
        <v>0</v>
      </c>
      <c r="J170" s="88"/>
      <c r="K170" s="89">
        <v>4600</v>
      </c>
      <c r="L170" s="90"/>
      <c r="M170" s="87">
        <v>200</v>
      </c>
      <c r="N170" s="87">
        <v>1500</v>
      </c>
      <c r="O170" s="87"/>
      <c r="P170" s="87">
        <v>250</v>
      </c>
      <c r="Q170" s="87">
        <f t="shared" si="12"/>
        <v>8759.52</v>
      </c>
      <c r="R170" s="92"/>
    </row>
    <row r="171" spans="1:20" s="93" customFormat="1">
      <c r="A171" s="146" t="s">
        <v>416</v>
      </c>
      <c r="B171" s="147" t="s">
        <v>417</v>
      </c>
      <c r="C171" s="95">
        <v>202.57</v>
      </c>
      <c r="D171" s="95">
        <v>227.1</v>
      </c>
      <c r="E171" s="95">
        <v>62.5</v>
      </c>
      <c r="F171" s="95">
        <v>150</v>
      </c>
      <c r="G171" s="87"/>
      <c r="H171" s="87"/>
      <c r="I171" s="87"/>
      <c r="J171" s="87"/>
      <c r="K171" s="95"/>
      <c r="L171" s="103"/>
      <c r="M171" s="87">
        <v>300</v>
      </c>
      <c r="N171" s="87"/>
      <c r="O171" s="87"/>
      <c r="P171" s="87"/>
      <c r="Q171" s="87">
        <f t="shared" si="12"/>
        <v>942.17</v>
      </c>
      <c r="R171" s="92"/>
    </row>
    <row r="172" spans="1:20" s="93" customFormat="1">
      <c r="A172" s="86" t="s">
        <v>418</v>
      </c>
      <c r="B172" s="86" t="s">
        <v>419</v>
      </c>
      <c r="C172" s="95">
        <v>202.57</v>
      </c>
      <c r="D172" s="95">
        <v>227.1</v>
      </c>
      <c r="E172" s="95">
        <v>62.5</v>
      </c>
      <c r="F172" s="95">
        <v>150</v>
      </c>
      <c r="G172" s="87"/>
      <c r="H172" s="87"/>
      <c r="I172" s="87"/>
      <c r="J172" s="87"/>
      <c r="K172" s="87">
        <v>100</v>
      </c>
      <c r="L172" s="103"/>
      <c r="M172" s="87">
        <v>200</v>
      </c>
      <c r="N172" s="87">
        <v>1177</v>
      </c>
      <c r="O172" s="87"/>
      <c r="P172" s="87"/>
      <c r="Q172" s="87">
        <f t="shared" si="12"/>
        <v>2119.17</v>
      </c>
      <c r="R172" s="101"/>
    </row>
    <row r="173" spans="1:20" s="93" customFormat="1">
      <c r="A173" s="86" t="s">
        <v>420</v>
      </c>
      <c r="B173" s="86" t="s">
        <v>421</v>
      </c>
      <c r="C173" s="95">
        <v>186.76</v>
      </c>
      <c r="D173" s="95">
        <v>263.39999999999998</v>
      </c>
      <c r="E173" s="95">
        <v>62.5</v>
      </c>
      <c r="F173" s="95">
        <v>150</v>
      </c>
      <c r="G173" s="87">
        <v>174.11</v>
      </c>
      <c r="H173" s="87"/>
      <c r="I173" s="87"/>
      <c r="J173" s="87"/>
      <c r="K173" s="87">
        <v>100</v>
      </c>
      <c r="L173" s="103"/>
      <c r="M173" s="87">
        <v>200</v>
      </c>
      <c r="N173" s="87">
        <v>500</v>
      </c>
      <c r="O173" s="87"/>
      <c r="P173" s="87"/>
      <c r="Q173" s="87">
        <f t="shared" si="12"/>
        <v>1636.77</v>
      </c>
      <c r="R173" s="101"/>
    </row>
    <row r="174" spans="1:20" s="93" customFormat="1">
      <c r="A174" s="141" t="s">
        <v>422</v>
      </c>
      <c r="B174" s="141" t="s">
        <v>423</v>
      </c>
      <c r="C174" s="95">
        <v>202.57</v>
      </c>
      <c r="D174" s="95">
        <v>227.1</v>
      </c>
      <c r="E174" s="95">
        <v>62.5</v>
      </c>
      <c r="F174" s="95">
        <v>150</v>
      </c>
      <c r="G174" s="99"/>
      <c r="H174" s="99"/>
      <c r="I174" s="99"/>
      <c r="J174" s="99"/>
      <c r="K174" s="99">
        <v>250</v>
      </c>
      <c r="L174" s="129"/>
      <c r="M174" s="99">
        <v>200</v>
      </c>
      <c r="N174" s="99"/>
      <c r="O174" s="99"/>
      <c r="P174" s="99"/>
      <c r="Q174" s="99">
        <f t="shared" si="12"/>
        <v>1092.17</v>
      </c>
      <c r="R174" s="101">
        <f>SUM(Q169:Q174)</f>
        <v>15955.52</v>
      </c>
    </row>
    <row r="175" spans="1:20" s="156" customFormat="1">
      <c r="A175" s="158" t="s">
        <v>424</v>
      </c>
      <c r="B175" s="158"/>
      <c r="C175" s="78"/>
      <c r="D175" s="78"/>
      <c r="E175" s="78"/>
      <c r="F175" s="78"/>
      <c r="G175" s="78"/>
      <c r="H175" s="78"/>
      <c r="I175" s="78"/>
      <c r="J175" s="78"/>
      <c r="K175" s="78"/>
      <c r="L175" s="79"/>
      <c r="M175" s="78"/>
      <c r="N175" s="78"/>
      <c r="O175" s="78"/>
      <c r="P175" s="78"/>
      <c r="Q175" s="78"/>
      <c r="R175" s="155"/>
    </row>
    <row r="176" spans="1:20" s="93" customFormat="1">
      <c r="A176" s="149" t="s">
        <v>425</v>
      </c>
      <c r="B176" s="149" t="s">
        <v>426</v>
      </c>
      <c r="C176" s="87">
        <v>186.76</v>
      </c>
      <c r="D176" s="87">
        <v>290.64999999999998</v>
      </c>
      <c r="E176" s="87">
        <v>62.5</v>
      </c>
      <c r="F176" s="87">
        <v>150</v>
      </c>
      <c r="G176" s="87"/>
      <c r="H176" s="87"/>
      <c r="I176" s="87"/>
      <c r="J176" s="88"/>
      <c r="K176" s="89">
        <v>100</v>
      </c>
      <c r="L176" s="90"/>
      <c r="M176" s="87">
        <v>800</v>
      </c>
      <c r="N176" s="87">
        <v>1677</v>
      </c>
      <c r="O176" s="87"/>
      <c r="P176" s="87"/>
      <c r="Q176" s="122">
        <f t="shared" ref="Q176:Q181" si="13">SUM(C176:P176)</f>
        <v>3266.91</v>
      </c>
      <c r="R176" s="92"/>
    </row>
    <row r="177" spans="1:19">
      <c r="A177" s="178" t="s">
        <v>427</v>
      </c>
      <c r="B177" s="178" t="s">
        <v>428</v>
      </c>
      <c r="C177" s="95">
        <v>387.85</v>
      </c>
      <c r="D177" s="95">
        <v>290.64999999999998</v>
      </c>
      <c r="E177" s="95">
        <v>62.5</v>
      </c>
      <c r="F177" s="95">
        <v>150</v>
      </c>
      <c r="G177" s="95">
        <v>359.41</v>
      </c>
      <c r="H177" s="95">
        <v>311.48</v>
      </c>
      <c r="I177" s="95">
        <v>0</v>
      </c>
      <c r="J177" s="96"/>
      <c r="K177" s="99">
        <v>1572</v>
      </c>
      <c r="L177" s="98"/>
      <c r="M177" s="95">
        <v>216.67</v>
      </c>
      <c r="N177" s="95">
        <v>1000</v>
      </c>
      <c r="O177" s="95"/>
      <c r="P177" s="96">
        <v>250</v>
      </c>
      <c r="Q177" s="99">
        <f t="shared" si="13"/>
        <v>4600.5600000000004</v>
      </c>
      <c r="R177" s="100"/>
    </row>
    <row r="178" spans="1:19">
      <c r="A178" s="148" t="s">
        <v>429</v>
      </c>
      <c r="B178" s="148" t="s">
        <v>203</v>
      </c>
      <c r="C178" s="95">
        <v>186.76</v>
      </c>
      <c r="D178" s="95">
        <v>263.39999999999998</v>
      </c>
      <c r="E178" s="95">
        <v>62.5</v>
      </c>
      <c r="F178" s="95">
        <v>150</v>
      </c>
      <c r="G178" s="95"/>
      <c r="H178" s="95"/>
      <c r="I178" s="95"/>
      <c r="J178" s="96"/>
      <c r="K178" s="99">
        <v>2000</v>
      </c>
      <c r="L178" s="98"/>
      <c r="M178" s="95">
        <v>200</v>
      </c>
      <c r="N178" s="95">
        <v>500</v>
      </c>
      <c r="O178" s="95"/>
      <c r="P178" s="95"/>
      <c r="Q178" s="95">
        <f t="shared" si="13"/>
        <v>3362.66</v>
      </c>
      <c r="R178" s="100"/>
    </row>
    <row r="179" spans="1:19">
      <c r="A179" s="179" t="s">
        <v>430</v>
      </c>
      <c r="B179" s="180" t="s">
        <v>431</v>
      </c>
      <c r="C179" s="139">
        <v>202.57</v>
      </c>
      <c r="D179" s="139">
        <v>218</v>
      </c>
      <c r="E179" s="139">
        <v>62.5</v>
      </c>
      <c r="F179" s="139">
        <v>150</v>
      </c>
      <c r="G179" s="139"/>
      <c r="H179" s="139"/>
      <c r="I179" s="139"/>
      <c r="J179" s="181"/>
      <c r="K179" s="99"/>
      <c r="L179" s="182"/>
      <c r="M179" s="139">
        <v>250</v>
      </c>
      <c r="N179" s="139"/>
      <c r="O179" s="139"/>
      <c r="P179" s="181"/>
      <c r="Q179" s="99">
        <f t="shared" si="13"/>
        <v>883.06999999999994</v>
      </c>
      <c r="R179" s="100"/>
    </row>
    <row r="180" spans="1:19">
      <c r="A180" s="105" t="s">
        <v>432</v>
      </c>
      <c r="B180" s="183" t="s">
        <v>433</v>
      </c>
      <c r="C180" s="122">
        <v>202.57</v>
      </c>
      <c r="D180" s="122">
        <v>227.1</v>
      </c>
      <c r="E180" s="122">
        <v>62.5</v>
      </c>
      <c r="F180" s="122">
        <v>150</v>
      </c>
      <c r="G180" s="122">
        <v>147.72999999999999</v>
      </c>
      <c r="H180" s="122"/>
      <c r="I180" s="122"/>
      <c r="J180" s="123"/>
      <c r="K180" s="99">
        <v>491</v>
      </c>
      <c r="L180" s="125"/>
      <c r="M180" s="122">
        <v>100</v>
      </c>
      <c r="N180" s="122">
        <v>250</v>
      </c>
      <c r="O180" s="122"/>
      <c r="P180" s="122"/>
      <c r="Q180" s="139">
        <f t="shared" si="13"/>
        <v>1630.9</v>
      </c>
      <c r="R180" s="100"/>
      <c r="S180" s="118"/>
    </row>
    <row r="181" spans="1:19">
      <c r="A181" s="184" t="s">
        <v>434</v>
      </c>
      <c r="B181" s="141" t="s">
        <v>435</v>
      </c>
      <c r="C181" s="99">
        <v>202.57</v>
      </c>
      <c r="D181" s="99">
        <v>227.1</v>
      </c>
      <c r="E181" s="99">
        <v>62.5</v>
      </c>
      <c r="F181" s="99">
        <v>150</v>
      </c>
      <c r="G181" s="99"/>
      <c r="H181" s="99"/>
      <c r="I181" s="99"/>
      <c r="J181" s="142"/>
      <c r="K181" s="99">
        <v>100</v>
      </c>
      <c r="L181" s="143"/>
      <c r="M181" s="99">
        <v>150</v>
      </c>
      <c r="N181" s="99">
        <v>1177</v>
      </c>
      <c r="O181" s="99"/>
      <c r="P181" s="99"/>
      <c r="Q181" s="99">
        <f t="shared" si="13"/>
        <v>2069.17</v>
      </c>
      <c r="R181" s="100">
        <f>SUM(Q176:Q181)</f>
        <v>15813.27</v>
      </c>
      <c r="S181" s="118"/>
    </row>
    <row r="182" spans="1:19">
      <c r="A182" s="185" t="s">
        <v>436</v>
      </c>
      <c r="B182" s="137"/>
      <c r="Q182" s="78"/>
      <c r="R182" s="100"/>
      <c r="S182" s="118"/>
    </row>
    <row r="183" spans="1:19" s="93" customFormat="1">
      <c r="A183" s="86" t="s">
        <v>437</v>
      </c>
      <c r="B183" s="86" t="s">
        <v>438</v>
      </c>
      <c r="C183" s="87">
        <v>195.01</v>
      </c>
      <c r="D183" s="87">
        <v>290.64999999999998</v>
      </c>
      <c r="E183" s="87">
        <v>62.5</v>
      </c>
      <c r="F183" s="87">
        <v>150</v>
      </c>
      <c r="G183" s="87">
        <v>244.91</v>
      </c>
      <c r="H183" s="87">
        <v>299.94</v>
      </c>
      <c r="I183" s="87"/>
      <c r="J183" s="88"/>
      <c r="K183" s="89">
        <v>2500</v>
      </c>
      <c r="L183" s="90"/>
      <c r="M183" s="87"/>
      <c r="N183" s="87">
        <v>1000</v>
      </c>
      <c r="O183" s="87"/>
      <c r="P183" s="87"/>
      <c r="Q183" s="87">
        <f t="shared" ref="Q183:Q188" si="14">SUM(C183:P183)</f>
        <v>4743.01</v>
      </c>
      <c r="R183" s="92"/>
    </row>
    <row r="184" spans="1:19" s="93" customFormat="1">
      <c r="A184" s="105" t="s">
        <v>439</v>
      </c>
      <c r="B184" s="172" t="s">
        <v>440</v>
      </c>
      <c r="C184" s="87">
        <v>202.57</v>
      </c>
      <c r="D184" s="87">
        <v>227.1</v>
      </c>
      <c r="E184" s="87">
        <v>62.5</v>
      </c>
      <c r="F184" s="87">
        <v>150</v>
      </c>
      <c r="G184" s="87"/>
      <c r="H184" s="87"/>
      <c r="I184" s="87"/>
      <c r="J184" s="88"/>
      <c r="K184" s="89">
        <v>1472</v>
      </c>
      <c r="L184" s="90"/>
      <c r="M184" s="87">
        <v>160</v>
      </c>
      <c r="N184" s="87"/>
      <c r="O184" s="87"/>
      <c r="P184" s="87"/>
      <c r="Q184" s="87">
        <f t="shared" si="14"/>
        <v>2274.17</v>
      </c>
      <c r="R184" s="92"/>
    </row>
    <row r="185" spans="1:19" s="93" customFormat="1">
      <c r="A185" s="186" t="s">
        <v>441</v>
      </c>
      <c r="B185" s="187" t="s">
        <v>442</v>
      </c>
      <c r="C185" s="95">
        <v>202.57</v>
      </c>
      <c r="D185" s="95">
        <v>236.15</v>
      </c>
      <c r="E185" s="95">
        <v>62.5</v>
      </c>
      <c r="F185" s="95">
        <v>150</v>
      </c>
      <c r="G185" s="87"/>
      <c r="H185" s="87"/>
      <c r="I185" s="87"/>
      <c r="J185" s="88"/>
      <c r="K185" s="89"/>
      <c r="L185" s="90"/>
      <c r="M185" s="87">
        <v>100</v>
      </c>
      <c r="N185" s="87">
        <v>500</v>
      </c>
      <c r="O185" s="87"/>
      <c r="P185" s="87"/>
      <c r="Q185" s="87">
        <f t="shared" si="14"/>
        <v>1251.22</v>
      </c>
      <c r="R185" s="92"/>
    </row>
    <row r="186" spans="1:19">
      <c r="A186" s="148" t="s">
        <v>416</v>
      </c>
      <c r="B186" s="188" t="s">
        <v>443</v>
      </c>
      <c r="C186" s="95">
        <v>186.76</v>
      </c>
      <c r="D186" s="95">
        <v>290.64999999999998</v>
      </c>
      <c r="E186" s="95">
        <v>62.5</v>
      </c>
      <c r="F186" s="95">
        <v>150</v>
      </c>
      <c r="G186" s="87"/>
      <c r="H186" s="87"/>
      <c r="I186" s="87"/>
      <c r="J186" s="88"/>
      <c r="K186" s="99">
        <v>2172</v>
      </c>
      <c r="L186" s="90"/>
      <c r="M186" s="87">
        <v>120</v>
      </c>
      <c r="N186" s="87">
        <v>2154</v>
      </c>
      <c r="O186" s="87"/>
      <c r="P186" s="87"/>
      <c r="Q186" s="87">
        <f t="shared" si="14"/>
        <v>5135.91</v>
      </c>
      <c r="R186" s="100"/>
    </row>
    <row r="187" spans="1:19" s="93" customFormat="1">
      <c r="A187" s="105" t="s">
        <v>444</v>
      </c>
      <c r="B187" s="172" t="s">
        <v>445</v>
      </c>
      <c r="C187" s="87">
        <v>202.57</v>
      </c>
      <c r="D187" s="91">
        <v>254.35</v>
      </c>
      <c r="E187" s="87">
        <v>62.5</v>
      </c>
      <c r="F187" s="87">
        <v>150</v>
      </c>
      <c r="G187" s="87"/>
      <c r="H187" s="87"/>
      <c r="I187" s="87"/>
      <c r="J187" s="87"/>
      <c r="K187" s="95">
        <v>1177</v>
      </c>
      <c r="L187" s="103"/>
      <c r="M187" s="87">
        <v>120</v>
      </c>
      <c r="N187" s="87"/>
      <c r="O187" s="87"/>
      <c r="P187" s="87"/>
      <c r="Q187" s="87">
        <f t="shared" si="14"/>
        <v>1966.42</v>
      </c>
      <c r="R187" s="92"/>
    </row>
    <row r="188" spans="1:19" s="93" customFormat="1">
      <c r="A188" s="146" t="s">
        <v>446</v>
      </c>
      <c r="B188" s="189" t="s">
        <v>209</v>
      </c>
      <c r="C188" s="87">
        <v>29.55</v>
      </c>
      <c r="D188" s="87">
        <v>236.15</v>
      </c>
      <c r="E188" s="87">
        <v>62.5</v>
      </c>
      <c r="F188" s="87">
        <v>150</v>
      </c>
      <c r="G188" s="87"/>
      <c r="H188" s="87"/>
      <c r="I188" s="87"/>
      <c r="J188" s="87"/>
      <c r="K188" s="87">
        <v>1000</v>
      </c>
      <c r="L188" s="103"/>
      <c r="M188" s="87">
        <v>425</v>
      </c>
      <c r="N188" s="87"/>
      <c r="O188" s="87"/>
      <c r="P188" s="87"/>
      <c r="Q188" s="87">
        <f t="shared" si="14"/>
        <v>1903.2</v>
      </c>
      <c r="R188" s="101">
        <f>SUM(Q183:Q188)</f>
        <v>17273.93</v>
      </c>
    </row>
    <row r="189" spans="1:19">
      <c r="A189" s="137" t="s">
        <v>447</v>
      </c>
      <c r="B189" s="137"/>
      <c r="C189" s="190"/>
      <c r="D189" s="191"/>
      <c r="E189" s="191"/>
      <c r="F189" s="191"/>
      <c r="Q189" s="78"/>
    </row>
    <row r="190" spans="1:19" s="93" customFormat="1">
      <c r="A190" s="86" t="s">
        <v>448</v>
      </c>
      <c r="B190" s="86" t="s">
        <v>449</v>
      </c>
      <c r="C190" s="95">
        <v>373.18</v>
      </c>
      <c r="D190" s="95">
        <v>290.64999999999998</v>
      </c>
      <c r="E190" s="95">
        <v>68.75</v>
      </c>
      <c r="F190" s="95">
        <v>150</v>
      </c>
      <c r="G190" s="87">
        <v>750.23</v>
      </c>
      <c r="H190" s="87"/>
      <c r="I190" s="87">
        <v>0</v>
      </c>
      <c r="J190" s="88"/>
      <c r="K190" s="89">
        <v>500</v>
      </c>
      <c r="L190" s="90"/>
      <c r="M190" s="87"/>
      <c r="N190" s="87">
        <v>1797</v>
      </c>
      <c r="O190" s="87"/>
      <c r="P190" s="87">
        <v>250</v>
      </c>
      <c r="Q190" s="87">
        <f t="shared" ref="Q190:Q196" si="15">SUM(C190:P190)</f>
        <v>4179.8099999999995</v>
      </c>
      <c r="R190" s="92"/>
    </row>
    <row r="191" spans="1:19">
      <c r="A191" s="86" t="s">
        <v>450</v>
      </c>
      <c r="B191" s="86" t="s">
        <v>451</v>
      </c>
      <c r="C191" s="87">
        <v>87.26</v>
      </c>
      <c r="D191" s="87">
        <v>254.35</v>
      </c>
      <c r="E191" s="87">
        <v>62.5</v>
      </c>
      <c r="F191" s="87">
        <v>150</v>
      </c>
      <c r="G191" s="87">
        <v>226.85</v>
      </c>
      <c r="H191" s="87"/>
      <c r="I191" s="87"/>
      <c r="J191" s="88"/>
      <c r="K191" s="99">
        <v>100</v>
      </c>
      <c r="L191" s="90"/>
      <c r="M191" s="87">
        <v>200</v>
      </c>
      <c r="N191" s="87">
        <v>1864</v>
      </c>
      <c r="O191" s="87"/>
      <c r="P191" s="87"/>
      <c r="Q191" s="87">
        <f t="shared" si="15"/>
        <v>2944.96</v>
      </c>
    </row>
    <row r="192" spans="1:19" s="93" customFormat="1">
      <c r="A192" s="86" t="s">
        <v>452</v>
      </c>
      <c r="B192" s="86" t="s">
        <v>453</v>
      </c>
      <c r="C192" s="87">
        <v>195.01</v>
      </c>
      <c r="D192" s="87">
        <v>290.64999999999998</v>
      </c>
      <c r="E192" s="87">
        <v>62.5</v>
      </c>
      <c r="F192" s="87">
        <v>150</v>
      </c>
      <c r="G192" s="87">
        <v>571.27</v>
      </c>
      <c r="H192" s="87">
        <v>265.33999999999997</v>
      </c>
      <c r="I192" s="87">
        <v>0</v>
      </c>
      <c r="J192" s="88"/>
      <c r="K192" s="89">
        <v>1808</v>
      </c>
      <c r="L192" s="90"/>
      <c r="M192" s="87">
        <v>100</v>
      </c>
      <c r="N192" s="87">
        <v>1085</v>
      </c>
      <c r="O192" s="87"/>
      <c r="P192" s="87"/>
      <c r="Q192" s="87">
        <f t="shared" si="15"/>
        <v>4527.7699999999995</v>
      </c>
      <c r="R192" s="92"/>
    </row>
    <row r="193" spans="1:18">
      <c r="A193" s="151" t="s">
        <v>454</v>
      </c>
      <c r="B193" s="151" t="s">
        <v>455</v>
      </c>
      <c r="C193" s="150">
        <v>202.56</v>
      </c>
      <c r="D193" s="99">
        <v>227.1</v>
      </c>
      <c r="E193" s="99">
        <v>62.5</v>
      </c>
      <c r="F193" s="99">
        <v>150</v>
      </c>
      <c r="G193" s="99"/>
      <c r="H193" s="99"/>
      <c r="I193" s="99"/>
      <c r="J193" s="142"/>
      <c r="K193" s="99">
        <v>150</v>
      </c>
      <c r="L193" s="143"/>
      <c r="M193" s="99">
        <v>200</v>
      </c>
      <c r="N193" s="99">
        <v>3000</v>
      </c>
      <c r="O193" s="99"/>
      <c r="P193" s="99"/>
      <c r="Q193" s="99">
        <f t="shared" si="15"/>
        <v>3992.16</v>
      </c>
    </row>
    <row r="194" spans="1:18" s="93" customFormat="1">
      <c r="A194" s="86" t="s">
        <v>456</v>
      </c>
      <c r="B194" s="86" t="s">
        <v>457</v>
      </c>
      <c r="C194" s="87">
        <v>188.83</v>
      </c>
      <c r="D194" s="87">
        <v>254.35</v>
      </c>
      <c r="E194" s="87">
        <v>62.5</v>
      </c>
      <c r="F194" s="87">
        <v>150</v>
      </c>
      <c r="G194" s="87"/>
      <c r="H194" s="87">
        <v>0</v>
      </c>
      <c r="I194" s="87">
        <v>0</v>
      </c>
      <c r="J194" s="88"/>
      <c r="K194" s="89">
        <v>1500</v>
      </c>
      <c r="L194" s="90"/>
      <c r="M194" s="87">
        <v>200</v>
      </c>
      <c r="N194" s="87">
        <v>1085</v>
      </c>
      <c r="O194" s="87"/>
      <c r="P194" s="87"/>
      <c r="Q194" s="87">
        <f t="shared" si="15"/>
        <v>3440.6800000000003</v>
      </c>
      <c r="R194" s="101"/>
    </row>
    <row r="195" spans="1:18" s="93" customFormat="1">
      <c r="A195" s="86" t="s">
        <v>458</v>
      </c>
      <c r="B195" s="86" t="s">
        <v>459</v>
      </c>
      <c r="C195" s="87">
        <v>195.01</v>
      </c>
      <c r="D195" s="87">
        <v>290.64999999999998</v>
      </c>
      <c r="E195" s="87">
        <v>62.5</v>
      </c>
      <c r="F195" s="87">
        <v>150</v>
      </c>
      <c r="G195" s="87"/>
      <c r="H195" s="87">
        <v>0</v>
      </c>
      <c r="I195" s="87"/>
      <c r="J195" s="88"/>
      <c r="K195" s="89">
        <v>464.5</v>
      </c>
      <c r="L195" s="90"/>
      <c r="M195" s="87">
        <v>100</v>
      </c>
      <c r="N195" s="87">
        <v>1000</v>
      </c>
      <c r="O195" s="87"/>
      <c r="P195" s="87"/>
      <c r="Q195" s="87">
        <f t="shared" si="15"/>
        <v>2262.66</v>
      </c>
      <c r="R195" s="92"/>
    </row>
    <row r="196" spans="1:18">
      <c r="A196" s="86" t="s">
        <v>460</v>
      </c>
      <c r="B196" s="86" t="s">
        <v>461</v>
      </c>
      <c r="C196" s="87">
        <v>195.01</v>
      </c>
      <c r="D196" s="87">
        <v>272.5</v>
      </c>
      <c r="E196" s="87">
        <v>62.5</v>
      </c>
      <c r="F196" s="87">
        <v>150</v>
      </c>
      <c r="G196" s="87">
        <v>467.98</v>
      </c>
      <c r="H196" s="87"/>
      <c r="I196" s="87"/>
      <c r="J196" s="88"/>
      <c r="K196" s="99">
        <v>2034</v>
      </c>
      <c r="L196" s="90"/>
      <c r="M196" s="87">
        <v>200</v>
      </c>
      <c r="N196" s="87">
        <v>633</v>
      </c>
      <c r="O196" s="87"/>
      <c r="P196" s="87"/>
      <c r="Q196" s="87">
        <f t="shared" si="15"/>
        <v>4014.99</v>
      </c>
      <c r="R196" s="100">
        <f>SUM(Q190:Q196)</f>
        <v>25363.03</v>
      </c>
    </row>
    <row r="197" spans="1:18">
      <c r="A197" s="192"/>
      <c r="B197" s="192"/>
      <c r="K197" s="99"/>
      <c r="Q197" s="78"/>
      <c r="R197" s="100"/>
    </row>
    <row r="198" spans="1:18">
      <c r="A198" s="192"/>
      <c r="B198" s="192"/>
      <c r="K198" s="99"/>
      <c r="Q198" s="78"/>
      <c r="R198" s="100"/>
    </row>
    <row r="199" spans="1:18">
      <c r="A199" s="193"/>
      <c r="B199" s="193"/>
      <c r="K199" s="99"/>
      <c r="Q199" s="78"/>
      <c r="R199" s="100"/>
    </row>
    <row r="200" spans="1:18">
      <c r="A200" s="137" t="s">
        <v>462</v>
      </c>
      <c r="B200" s="137"/>
      <c r="C200" s="77"/>
      <c r="K200" s="99"/>
      <c r="Q200" s="78"/>
    </row>
    <row r="201" spans="1:18" s="93" customFormat="1">
      <c r="A201" s="86" t="s">
        <v>463</v>
      </c>
      <c r="B201" s="86" t="s">
        <v>464</v>
      </c>
      <c r="C201" s="87">
        <v>62.58</v>
      </c>
      <c r="D201" s="87">
        <v>290.64999999999998</v>
      </c>
      <c r="E201" s="87">
        <v>62.5</v>
      </c>
      <c r="F201" s="87">
        <v>150</v>
      </c>
      <c r="G201" s="87">
        <v>412.5</v>
      </c>
      <c r="H201" s="87">
        <v>530.66</v>
      </c>
      <c r="I201" s="87"/>
      <c r="J201" s="88"/>
      <c r="K201" s="89">
        <v>1017</v>
      </c>
      <c r="L201" s="90"/>
      <c r="M201" s="87">
        <v>150</v>
      </c>
      <c r="N201" s="87">
        <v>904</v>
      </c>
      <c r="O201" s="87"/>
      <c r="P201" s="87"/>
      <c r="Q201" s="87">
        <f t="shared" ref="Q201:Q206" si="16">SUM(C201:P201)</f>
        <v>3579.89</v>
      </c>
      <c r="R201" s="101"/>
    </row>
    <row r="202" spans="1:18" s="93" customFormat="1">
      <c r="A202" s="86" t="s">
        <v>465</v>
      </c>
      <c r="B202" s="86" t="s">
        <v>466</v>
      </c>
      <c r="C202" s="87">
        <v>195.01</v>
      </c>
      <c r="D202" s="87">
        <v>290.64999999999998</v>
      </c>
      <c r="E202" s="87">
        <v>62.5</v>
      </c>
      <c r="F202" s="87">
        <v>150</v>
      </c>
      <c r="G202" s="87"/>
      <c r="H202" s="87">
        <v>692.18</v>
      </c>
      <c r="I202" s="87"/>
      <c r="J202" s="88">
        <v>0</v>
      </c>
      <c r="K202" s="89">
        <v>100</v>
      </c>
      <c r="L202" s="90"/>
      <c r="M202" s="87">
        <v>150</v>
      </c>
      <c r="N202" s="87">
        <v>814</v>
      </c>
      <c r="O202" s="87"/>
      <c r="P202" s="87"/>
      <c r="Q202" s="87">
        <f t="shared" si="16"/>
        <v>2454.34</v>
      </c>
      <c r="R202" s="92"/>
    </row>
    <row r="203" spans="1:18">
      <c r="A203" s="86" t="s">
        <v>467</v>
      </c>
      <c r="B203" s="86" t="s">
        <v>468</v>
      </c>
      <c r="C203" s="87">
        <v>202.57</v>
      </c>
      <c r="D203" s="87">
        <v>254.35</v>
      </c>
      <c r="E203" s="87">
        <v>62.5</v>
      </c>
      <c r="F203" s="87">
        <v>150</v>
      </c>
      <c r="G203" s="87"/>
      <c r="H203" s="87"/>
      <c r="I203" s="87"/>
      <c r="J203" s="87"/>
      <c r="K203" s="87">
        <v>225</v>
      </c>
      <c r="L203" s="103"/>
      <c r="M203" s="87">
        <v>100</v>
      </c>
      <c r="N203" s="87">
        <v>500</v>
      </c>
      <c r="O203" s="87"/>
      <c r="P203" s="87"/>
      <c r="Q203" s="87">
        <f t="shared" si="16"/>
        <v>1494.42</v>
      </c>
    </row>
    <row r="204" spans="1:18" s="93" customFormat="1">
      <c r="A204" s="86" t="s">
        <v>469</v>
      </c>
      <c r="B204" s="86" t="s">
        <v>470</v>
      </c>
      <c r="C204" s="87">
        <v>195.01</v>
      </c>
      <c r="D204" s="87">
        <v>290.64999999999998</v>
      </c>
      <c r="E204" s="87">
        <v>62.5</v>
      </c>
      <c r="F204" s="87">
        <v>150</v>
      </c>
      <c r="G204" s="87">
        <v>0</v>
      </c>
      <c r="H204" s="87">
        <v>553.74</v>
      </c>
      <c r="I204" s="87">
        <v>0</v>
      </c>
      <c r="J204" s="87"/>
      <c r="K204" s="87">
        <v>2061</v>
      </c>
      <c r="L204" s="103"/>
      <c r="M204" s="87">
        <v>175</v>
      </c>
      <c r="N204" s="87">
        <v>1713</v>
      </c>
      <c r="O204" s="87"/>
      <c r="P204" s="87"/>
      <c r="Q204" s="87">
        <f t="shared" si="16"/>
        <v>5200.8999999999996</v>
      </c>
      <c r="R204" s="92"/>
    </row>
    <row r="205" spans="1:18">
      <c r="A205" s="86" t="s">
        <v>471</v>
      </c>
      <c r="B205" s="86" t="s">
        <v>472</v>
      </c>
      <c r="C205" s="87">
        <v>195.01</v>
      </c>
      <c r="D205" s="87">
        <v>254.35</v>
      </c>
      <c r="E205" s="87">
        <v>62.5</v>
      </c>
      <c r="F205" s="87">
        <v>150</v>
      </c>
      <c r="G205" s="87">
        <v>497.6</v>
      </c>
      <c r="H205" s="87">
        <v>553.74</v>
      </c>
      <c r="I205" s="87"/>
      <c r="J205" s="87"/>
      <c r="K205" s="87">
        <v>2132</v>
      </c>
      <c r="L205" s="103"/>
      <c r="M205" s="87">
        <v>175</v>
      </c>
      <c r="N205" s="87">
        <v>692</v>
      </c>
      <c r="O205" s="87"/>
      <c r="P205" s="87"/>
      <c r="Q205" s="87">
        <f t="shared" si="16"/>
        <v>4712.2</v>
      </c>
      <c r="R205" s="100"/>
    </row>
    <row r="206" spans="1:18" s="93" customFormat="1">
      <c r="A206" s="194" t="s">
        <v>473</v>
      </c>
      <c r="B206" s="194" t="s">
        <v>474</v>
      </c>
      <c r="C206" s="87">
        <v>74.36</v>
      </c>
      <c r="D206" s="87">
        <v>290.64999999999998</v>
      </c>
      <c r="E206" s="87">
        <v>68.75</v>
      </c>
      <c r="F206" s="87">
        <v>150</v>
      </c>
      <c r="G206" s="87">
        <v>0</v>
      </c>
      <c r="H206" s="87">
        <v>738.32</v>
      </c>
      <c r="I206" s="87">
        <v>0</v>
      </c>
      <c r="J206" s="87">
        <v>512.25</v>
      </c>
      <c r="K206" s="87">
        <v>2172</v>
      </c>
      <c r="L206" s="103"/>
      <c r="M206" s="91">
        <v>200</v>
      </c>
      <c r="N206" s="87">
        <v>2308</v>
      </c>
      <c r="O206" s="87"/>
      <c r="P206" s="87">
        <v>250</v>
      </c>
      <c r="Q206" s="87">
        <f t="shared" si="16"/>
        <v>6764.33</v>
      </c>
      <c r="R206" s="101">
        <f>SUM(Q201:Q206)</f>
        <v>24206.080000000002</v>
      </c>
    </row>
    <row r="207" spans="1:18" s="93" customFormat="1">
      <c r="A207" s="137" t="s">
        <v>475</v>
      </c>
      <c r="B207" s="137"/>
      <c r="C207" s="77"/>
      <c r="D207" s="78"/>
      <c r="E207" s="78"/>
      <c r="F207" s="78"/>
      <c r="G207" s="78"/>
      <c r="H207" s="78"/>
      <c r="I207" s="78"/>
      <c r="J207" s="78"/>
      <c r="K207" s="78"/>
      <c r="L207" s="79"/>
      <c r="M207" s="78"/>
      <c r="N207" s="78"/>
      <c r="O207" s="78"/>
      <c r="P207" s="78"/>
      <c r="Q207" s="78"/>
      <c r="R207" s="92"/>
    </row>
    <row r="208" spans="1:18" s="93" customFormat="1">
      <c r="A208" s="86" t="s">
        <v>476</v>
      </c>
      <c r="B208" s="86" t="s">
        <v>477</v>
      </c>
      <c r="C208" s="87">
        <v>202.57</v>
      </c>
      <c r="D208" s="87">
        <v>272.5</v>
      </c>
      <c r="E208" s="87">
        <v>62.5</v>
      </c>
      <c r="F208" s="87">
        <v>150</v>
      </c>
      <c r="G208" s="87"/>
      <c r="H208" s="87">
        <v>599.89</v>
      </c>
      <c r="I208" s="87">
        <v>0</v>
      </c>
      <c r="J208" s="88"/>
      <c r="K208" s="89">
        <v>2225</v>
      </c>
      <c r="L208" s="90"/>
      <c r="M208" s="102">
        <v>325</v>
      </c>
      <c r="N208" s="87">
        <v>1713</v>
      </c>
      <c r="O208" s="87"/>
      <c r="P208" s="87"/>
      <c r="Q208" s="87">
        <f t="shared" ref="Q208:Q215" si="17">SUM(C208:P208)</f>
        <v>5550.46</v>
      </c>
      <c r="R208" s="92"/>
    </row>
    <row r="209" spans="1:18" s="93" customFormat="1">
      <c r="A209" s="86" t="s">
        <v>478</v>
      </c>
      <c r="B209" s="86" t="s">
        <v>479</v>
      </c>
      <c r="C209" s="87">
        <v>0</v>
      </c>
      <c r="D209" s="87">
        <v>290.64999999999998</v>
      </c>
      <c r="E209" s="87">
        <v>68.75</v>
      </c>
      <c r="F209" s="87">
        <v>150</v>
      </c>
      <c r="G209" s="87">
        <v>1288.55</v>
      </c>
      <c r="H209" s="87">
        <v>738.32</v>
      </c>
      <c r="I209" s="87">
        <v>0</v>
      </c>
      <c r="J209" s="88">
        <v>2100</v>
      </c>
      <c r="K209" s="89">
        <v>1570</v>
      </c>
      <c r="L209" s="90"/>
      <c r="M209" s="102">
        <v>400</v>
      </c>
      <c r="N209" s="87">
        <v>2443</v>
      </c>
      <c r="O209" s="87"/>
      <c r="P209" s="87">
        <v>250</v>
      </c>
      <c r="Q209" s="87">
        <f>SUM(C209:P209)</f>
        <v>9299.27</v>
      </c>
      <c r="R209" s="92"/>
    </row>
    <row r="210" spans="1:18" s="93" customFormat="1">
      <c r="A210" s="86" t="s">
        <v>480</v>
      </c>
      <c r="B210" s="86" t="s">
        <v>481</v>
      </c>
      <c r="C210" s="87">
        <v>195.01</v>
      </c>
      <c r="D210" s="87">
        <v>290.64999999999998</v>
      </c>
      <c r="E210" s="87">
        <v>62.5</v>
      </c>
      <c r="F210" s="87">
        <v>150</v>
      </c>
      <c r="G210" s="87"/>
      <c r="H210" s="87">
        <v>599.89</v>
      </c>
      <c r="I210" s="87"/>
      <c r="J210" s="88"/>
      <c r="K210" s="89">
        <v>2159</v>
      </c>
      <c r="L210" s="90"/>
      <c r="M210" s="87">
        <v>100</v>
      </c>
      <c r="N210" s="87">
        <v>1713</v>
      </c>
      <c r="O210" s="87"/>
      <c r="P210" s="87"/>
      <c r="Q210" s="87">
        <f t="shared" si="17"/>
        <v>5270.05</v>
      </c>
      <c r="R210" s="92"/>
    </row>
    <row r="211" spans="1:18" s="93" customFormat="1">
      <c r="A211" s="86" t="s">
        <v>206</v>
      </c>
      <c r="B211" s="86" t="s">
        <v>482</v>
      </c>
      <c r="C211" s="87">
        <v>60.69</v>
      </c>
      <c r="D211" s="87">
        <v>290.64999999999998</v>
      </c>
      <c r="E211" s="87">
        <v>62.5</v>
      </c>
      <c r="F211" s="87">
        <v>150</v>
      </c>
      <c r="G211" s="87"/>
      <c r="H211" s="87"/>
      <c r="I211" s="87"/>
      <c r="J211" s="88"/>
      <c r="K211" s="89">
        <v>1472</v>
      </c>
      <c r="L211" s="90"/>
      <c r="M211" s="87">
        <v>100</v>
      </c>
      <c r="N211" s="87">
        <v>981</v>
      </c>
      <c r="O211" s="87"/>
      <c r="P211" s="87"/>
      <c r="Q211" s="87">
        <f t="shared" si="17"/>
        <v>3116.84</v>
      </c>
      <c r="R211" s="92"/>
    </row>
    <row r="212" spans="1:18" s="93" customFormat="1">
      <c r="A212" s="86" t="s">
        <v>319</v>
      </c>
      <c r="B212" s="86" t="s">
        <v>483</v>
      </c>
      <c r="C212" s="87">
        <v>333</v>
      </c>
      <c r="D212" s="87">
        <v>227.1</v>
      </c>
      <c r="E212" s="87">
        <v>62.5</v>
      </c>
      <c r="F212" s="87">
        <v>150</v>
      </c>
      <c r="G212" s="87"/>
      <c r="H212" s="87"/>
      <c r="I212" s="87"/>
      <c r="J212" s="88"/>
      <c r="K212" s="89">
        <v>770</v>
      </c>
      <c r="L212" s="90"/>
      <c r="M212" s="87">
        <v>100</v>
      </c>
      <c r="N212" s="87">
        <v>459</v>
      </c>
      <c r="O212" s="87"/>
      <c r="P212" s="87">
        <v>0</v>
      </c>
      <c r="Q212" s="87">
        <f t="shared" si="17"/>
        <v>2101.6</v>
      </c>
      <c r="R212" s="92"/>
    </row>
    <row r="213" spans="1:18" s="93" customFormat="1">
      <c r="A213" s="86" t="s">
        <v>484</v>
      </c>
      <c r="B213" s="86" t="s">
        <v>485</v>
      </c>
      <c r="C213" s="87">
        <v>202.57</v>
      </c>
      <c r="D213" s="87">
        <v>218</v>
      </c>
      <c r="E213" s="87">
        <v>62.5</v>
      </c>
      <c r="F213" s="87">
        <v>150</v>
      </c>
      <c r="G213" s="87"/>
      <c r="H213" s="87"/>
      <c r="I213" s="87"/>
      <c r="J213" s="87"/>
      <c r="K213" s="95">
        <v>625</v>
      </c>
      <c r="L213" s="103"/>
      <c r="M213" s="87">
        <v>200</v>
      </c>
      <c r="N213" s="87"/>
      <c r="O213" s="87"/>
      <c r="P213" s="87"/>
      <c r="Q213" s="87">
        <f t="shared" si="17"/>
        <v>1458.07</v>
      </c>
      <c r="R213" s="92"/>
    </row>
    <row r="214" spans="1:18" s="93" customFormat="1">
      <c r="A214" s="195" t="s">
        <v>486</v>
      </c>
      <c r="B214" s="195" t="s">
        <v>487</v>
      </c>
      <c r="C214" s="122">
        <v>202.57</v>
      </c>
      <c r="D214" s="122">
        <v>218</v>
      </c>
      <c r="E214" s="122">
        <v>62.5</v>
      </c>
      <c r="F214" s="122">
        <v>150</v>
      </c>
      <c r="G214" s="122"/>
      <c r="H214" s="122"/>
      <c r="I214" s="122"/>
      <c r="J214" s="122"/>
      <c r="K214" s="139">
        <v>225</v>
      </c>
      <c r="L214" s="196"/>
      <c r="M214" s="122">
        <v>200</v>
      </c>
      <c r="N214" s="122"/>
      <c r="O214" s="122"/>
      <c r="P214" s="122"/>
      <c r="Q214" s="87">
        <f t="shared" si="17"/>
        <v>1058.07</v>
      </c>
      <c r="R214" s="92"/>
    </row>
    <row r="215" spans="1:18" s="93" customFormat="1">
      <c r="A215" s="194" t="s">
        <v>488</v>
      </c>
      <c r="B215" s="194" t="s">
        <v>489</v>
      </c>
      <c r="C215" s="166">
        <v>195.01</v>
      </c>
      <c r="D215" s="166">
        <v>290.64999999999998</v>
      </c>
      <c r="E215" s="166">
        <v>62.5</v>
      </c>
      <c r="F215" s="166">
        <v>150</v>
      </c>
      <c r="G215" s="166"/>
      <c r="H215" s="166">
        <v>692.18</v>
      </c>
      <c r="I215" s="166">
        <v>0</v>
      </c>
      <c r="J215" s="166"/>
      <c r="K215" s="166">
        <v>1572</v>
      </c>
      <c r="L215" s="167"/>
      <c r="M215" s="166">
        <v>300</v>
      </c>
      <c r="N215" s="166">
        <v>550</v>
      </c>
      <c r="O215" s="166"/>
      <c r="P215" s="166"/>
      <c r="Q215" s="166">
        <f t="shared" si="17"/>
        <v>3812.34</v>
      </c>
      <c r="R215" s="101">
        <f>SUM(Q208:Q215)</f>
        <v>31666.699999999997</v>
      </c>
    </row>
    <row r="216" spans="1:18">
      <c r="A216" s="137" t="s">
        <v>490</v>
      </c>
      <c r="B216" s="137"/>
      <c r="C216" s="77"/>
      <c r="Q216" s="78"/>
    </row>
    <row r="217" spans="1:18" s="93" customFormat="1">
      <c r="A217" s="86" t="s">
        <v>491</v>
      </c>
      <c r="B217" s="86" t="s">
        <v>492</v>
      </c>
      <c r="C217" s="87">
        <v>74.36</v>
      </c>
      <c r="D217" s="87">
        <v>290.64999999999998</v>
      </c>
      <c r="E217" s="87">
        <v>68.75</v>
      </c>
      <c r="F217" s="87">
        <v>150</v>
      </c>
      <c r="G217" s="87">
        <v>0</v>
      </c>
      <c r="H217" s="87"/>
      <c r="I217" s="87">
        <v>0</v>
      </c>
      <c r="J217" s="88">
        <v>2100</v>
      </c>
      <c r="K217" s="89">
        <v>2089</v>
      </c>
      <c r="L217" s="90"/>
      <c r="M217" s="87">
        <v>325</v>
      </c>
      <c r="N217" s="87">
        <v>1808</v>
      </c>
      <c r="O217" s="87">
        <v>0</v>
      </c>
      <c r="P217" s="87">
        <v>250</v>
      </c>
      <c r="Q217" s="87">
        <f t="shared" ref="Q217:Q223" si="18">SUM(C217:P217)</f>
        <v>7155.76</v>
      </c>
      <c r="R217" s="92"/>
    </row>
    <row r="218" spans="1:18" s="93" customFormat="1">
      <c r="A218" s="197" t="s">
        <v>493</v>
      </c>
      <c r="B218" s="197" t="s">
        <v>494</v>
      </c>
      <c r="C218" s="87">
        <v>62.58</v>
      </c>
      <c r="D218" s="87">
        <v>218</v>
      </c>
      <c r="E218" s="87">
        <v>62.5</v>
      </c>
      <c r="F218" s="87">
        <v>150</v>
      </c>
      <c r="G218" s="87"/>
      <c r="H218" s="91"/>
      <c r="I218" s="87"/>
      <c r="J218" s="88"/>
      <c r="K218" s="89">
        <v>100</v>
      </c>
      <c r="L218" s="90"/>
      <c r="M218" s="87">
        <v>200</v>
      </c>
      <c r="N218" s="87"/>
      <c r="O218" s="87"/>
      <c r="P218" s="87"/>
      <c r="Q218" s="87">
        <f t="shared" si="18"/>
        <v>793.07999999999993</v>
      </c>
      <c r="R218" s="92"/>
    </row>
    <row r="219" spans="1:18" s="93" customFormat="1">
      <c r="A219" s="86" t="s">
        <v>495</v>
      </c>
      <c r="B219" s="86" t="s">
        <v>374</v>
      </c>
      <c r="C219" s="87">
        <v>161.22</v>
      </c>
      <c r="D219" s="87">
        <v>281.60000000000002</v>
      </c>
      <c r="E219" s="87">
        <v>62.5</v>
      </c>
      <c r="F219" s="87">
        <v>150</v>
      </c>
      <c r="G219" s="87"/>
      <c r="H219" s="91">
        <v>622.96</v>
      </c>
      <c r="I219" s="87"/>
      <c r="J219" s="88"/>
      <c r="K219" s="89">
        <v>669</v>
      </c>
      <c r="L219" s="90"/>
      <c r="M219" s="87">
        <v>300</v>
      </c>
      <c r="N219" s="87">
        <v>1085</v>
      </c>
      <c r="O219" s="87"/>
      <c r="P219" s="87"/>
      <c r="Q219" s="87">
        <f t="shared" si="18"/>
        <v>3332.28</v>
      </c>
      <c r="R219" s="92"/>
    </row>
    <row r="220" spans="1:18">
      <c r="A220" s="86" t="s">
        <v>496</v>
      </c>
      <c r="B220" s="86" t="s">
        <v>497</v>
      </c>
      <c r="C220" s="87">
        <v>195.01</v>
      </c>
      <c r="D220" s="87">
        <v>290.64999999999998</v>
      </c>
      <c r="E220" s="87">
        <v>62.5</v>
      </c>
      <c r="F220" s="87">
        <v>150</v>
      </c>
      <c r="G220" s="87">
        <v>300.13</v>
      </c>
      <c r="H220" s="87">
        <v>276.87</v>
      </c>
      <c r="I220" s="87"/>
      <c r="J220" s="88"/>
      <c r="K220" s="99">
        <v>2161</v>
      </c>
      <c r="L220" s="90"/>
      <c r="M220" s="87">
        <v>100</v>
      </c>
      <c r="N220" s="87">
        <v>1306</v>
      </c>
      <c r="O220" s="87"/>
      <c r="P220" s="87"/>
      <c r="Q220" s="87">
        <f t="shared" si="18"/>
        <v>4842.16</v>
      </c>
    </row>
    <row r="221" spans="1:18">
      <c r="A221" s="86" t="s">
        <v>498</v>
      </c>
      <c r="B221" s="193" t="s">
        <v>499</v>
      </c>
      <c r="C221" s="87">
        <v>62.58</v>
      </c>
      <c r="D221" s="87">
        <v>218</v>
      </c>
      <c r="E221" s="87">
        <v>62.5</v>
      </c>
      <c r="F221" s="87">
        <v>150</v>
      </c>
      <c r="G221" s="87"/>
      <c r="H221" s="87"/>
      <c r="I221" s="87"/>
      <c r="J221" s="88"/>
      <c r="K221" s="99">
        <v>569</v>
      </c>
      <c r="L221" s="90"/>
      <c r="M221" s="87">
        <v>100</v>
      </c>
      <c r="N221" s="87">
        <v>697</v>
      </c>
      <c r="O221" s="87"/>
      <c r="P221" s="87"/>
      <c r="Q221" s="87">
        <f t="shared" si="18"/>
        <v>1859.08</v>
      </c>
    </row>
    <row r="222" spans="1:18" s="93" customFormat="1">
      <c r="A222" s="86" t="s">
        <v>500</v>
      </c>
      <c r="B222" s="193" t="s">
        <v>501</v>
      </c>
      <c r="C222" s="87">
        <v>202.57</v>
      </c>
      <c r="D222" s="87">
        <v>236.15</v>
      </c>
      <c r="E222" s="87">
        <v>62.5</v>
      </c>
      <c r="F222" s="87">
        <v>150</v>
      </c>
      <c r="G222" s="87"/>
      <c r="H222" s="87"/>
      <c r="I222" s="87"/>
      <c r="J222" s="88"/>
      <c r="K222" s="89">
        <v>100</v>
      </c>
      <c r="L222" s="90"/>
      <c r="M222" s="87">
        <v>0</v>
      </c>
      <c r="N222" s="87"/>
      <c r="O222" s="87"/>
      <c r="P222" s="87"/>
      <c r="Q222" s="87">
        <f t="shared" si="18"/>
        <v>751.22</v>
      </c>
      <c r="R222" s="92"/>
    </row>
    <row r="223" spans="1:18">
      <c r="A223" s="86" t="s">
        <v>502</v>
      </c>
      <c r="B223" s="86" t="s">
        <v>503</v>
      </c>
      <c r="C223" s="87">
        <v>62.59</v>
      </c>
      <c r="D223" s="87">
        <v>254.35</v>
      </c>
      <c r="E223" s="87">
        <v>62.5</v>
      </c>
      <c r="F223" s="87">
        <v>150</v>
      </c>
      <c r="G223" s="87"/>
      <c r="I223" s="87"/>
      <c r="J223" s="88"/>
      <c r="K223" s="99">
        <v>100</v>
      </c>
      <c r="L223" s="90"/>
      <c r="M223" s="87">
        <v>100</v>
      </c>
      <c r="N223" s="87">
        <v>904</v>
      </c>
      <c r="O223" s="87"/>
      <c r="P223" s="87"/>
      <c r="Q223" s="87">
        <f t="shared" si="18"/>
        <v>1633.44</v>
      </c>
      <c r="R223" s="100">
        <f>SUM(Q217:Q223)</f>
        <v>20367.02</v>
      </c>
    </row>
    <row r="224" spans="1:18">
      <c r="A224" s="158" t="s">
        <v>504</v>
      </c>
      <c r="B224" s="158"/>
      <c r="C224" s="77"/>
      <c r="H224" s="87"/>
      <c r="K224" s="99"/>
      <c r="Q224" s="78"/>
    </row>
    <row r="225" spans="1:18" s="93" customFormat="1">
      <c r="A225" s="86" t="s">
        <v>505</v>
      </c>
      <c r="B225" s="86" t="s">
        <v>506</v>
      </c>
      <c r="C225" s="87">
        <v>0</v>
      </c>
      <c r="D225" s="87">
        <v>290.64999999999998</v>
      </c>
      <c r="E225" s="87">
        <v>68.75</v>
      </c>
      <c r="F225" s="87">
        <v>150</v>
      </c>
      <c r="G225" s="87">
        <v>0</v>
      </c>
      <c r="H225" s="87">
        <v>738.32</v>
      </c>
      <c r="I225" s="87">
        <v>0</v>
      </c>
      <c r="J225" s="88">
        <v>1050</v>
      </c>
      <c r="K225" s="89">
        <v>3382</v>
      </c>
      <c r="L225" s="90"/>
      <c r="M225" s="87">
        <v>160</v>
      </c>
      <c r="N225" s="87">
        <v>1808</v>
      </c>
      <c r="O225" s="87"/>
      <c r="P225" s="87">
        <v>250</v>
      </c>
      <c r="Q225" s="87">
        <f t="shared" ref="Q225:Q230" si="19">SUM(C225:P225)</f>
        <v>7897.72</v>
      </c>
      <c r="R225" s="92"/>
    </row>
    <row r="226" spans="1:18" s="93" customFormat="1">
      <c r="A226" s="197" t="s">
        <v>507</v>
      </c>
      <c r="B226" s="197" t="s">
        <v>508</v>
      </c>
      <c r="C226" s="87">
        <v>0</v>
      </c>
      <c r="D226" s="87">
        <v>218</v>
      </c>
      <c r="E226" s="87">
        <v>62.5</v>
      </c>
      <c r="F226" s="87">
        <v>150</v>
      </c>
      <c r="G226" s="87"/>
      <c r="H226" s="87">
        <v>0</v>
      </c>
      <c r="I226" s="87"/>
      <c r="J226" s="88"/>
      <c r="K226" s="89"/>
      <c r="L226" s="90"/>
      <c r="M226" s="87">
        <v>317</v>
      </c>
      <c r="N226" s="87">
        <v>768</v>
      </c>
      <c r="O226" s="87"/>
      <c r="P226" s="87"/>
      <c r="Q226" s="87">
        <f t="shared" si="19"/>
        <v>1515.5</v>
      </c>
      <c r="R226" s="92"/>
    </row>
    <row r="227" spans="1:18" s="93" customFormat="1">
      <c r="A227" s="86" t="s">
        <v>509</v>
      </c>
      <c r="B227" s="86" t="s">
        <v>510</v>
      </c>
      <c r="C227" s="87">
        <v>62.58</v>
      </c>
      <c r="D227" s="87">
        <v>290.64999999999998</v>
      </c>
      <c r="E227" s="87">
        <v>62.5</v>
      </c>
      <c r="F227" s="87">
        <v>150</v>
      </c>
      <c r="G227" s="87">
        <v>275.54000000000002</v>
      </c>
      <c r="H227" s="87">
        <v>242.26</v>
      </c>
      <c r="I227" s="87"/>
      <c r="J227" s="88"/>
      <c r="K227" s="89">
        <v>1447</v>
      </c>
      <c r="L227" s="90"/>
      <c r="M227" s="87">
        <v>166.67</v>
      </c>
      <c r="N227" s="87">
        <v>1874</v>
      </c>
      <c r="O227" s="87"/>
      <c r="P227" s="87"/>
      <c r="Q227" s="87">
        <f t="shared" si="19"/>
        <v>4571.2</v>
      </c>
      <c r="R227" s="92"/>
    </row>
    <row r="228" spans="1:18" s="93" customFormat="1">
      <c r="A228" s="184" t="s">
        <v>511</v>
      </c>
      <c r="B228" s="184" t="s">
        <v>440</v>
      </c>
      <c r="C228" s="87">
        <v>202.57</v>
      </c>
      <c r="D228" s="87">
        <v>227.1</v>
      </c>
      <c r="E228" s="87">
        <v>62.5</v>
      </c>
      <c r="F228" s="87">
        <v>150</v>
      </c>
      <c r="G228" s="87"/>
      <c r="H228" s="87"/>
      <c r="I228" s="87"/>
      <c r="J228" s="87"/>
      <c r="K228" s="95">
        <v>100</v>
      </c>
      <c r="L228" s="103"/>
      <c r="M228" s="87">
        <v>100</v>
      </c>
      <c r="N228" s="87">
        <v>768</v>
      </c>
      <c r="O228" s="87"/>
      <c r="P228" s="87"/>
      <c r="Q228" s="87">
        <f t="shared" si="19"/>
        <v>1610.17</v>
      </c>
      <c r="R228" s="92"/>
    </row>
    <row r="229" spans="1:18" s="157" customFormat="1">
      <c r="A229" s="184" t="s">
        <v>512</v>
      </c>
      <c r="B229" s="184" t="s">
        <v>513</v>
      </c>
      <c r="C229" s="87">
        <v>186.76</v>
      </c>
      <c r="D229" s="87">
        <v>254.35</v>
      </c>
      <c r="E229" s="87">
        <v>62.5</v>
      </c>
      <c r="F229" s="87">
        <v>150</v>
      </c>
      <c r="G229" s="87"/>
      <c r="H229" s="87">
        <v>0</v>
      </c>
      <c r="I229" s="87"/>
      <c r="J229" s="87"/>
      <c r="K229" s="87">
        <v>1500</v>
      </c>
      <c r="L229" s="103"/>
      <c r="M229" s="87">
        <v>217</v>
      </c>
      <c r="N229" s="87">
        <v>500</v>
      </c>
      <c r="O229" s="87"/>
      <c r="P229" s="87"/>
      <c r="Q229" s="87">
        <f t="shared" si="19"/>
        <v>2870.61</v>
      </c>
      <c r="R229" s="198"/>
    </row>
    <row r="230" spans="1:18" s="93" customFormat="1">
      <c r="A230" s="86" t="s">
        <v>514</v>
      </c>
      <c r="B230" s="86" t="s">
        <v>332</v>
      </c>
      <c r="C230" s="87">
        <v>195.01</v>
      </c>
      <c r="D230" s="87">
        <v>290.64999999999998</v>
      </c>
      <c r="E230" s="87">
        <v>62.5</v>
      </c>
      <c r="F230" s="87">
        <v>150</v>
      </c>
      <c r="G230" s="87">
        <v>0</v>
      </c>
      <c r="H230" s="78"/>
      <c r="I230" s="87"/>
      <c r="J230" s="87">
        <v>0</v>
      </c>
      <c r="K230" s="87">
        <v>2704</v>
      </c>
      <c r="L230" s="103"/>
      <c r="M230" s="87"/>
      <c r="N230" s="87"/>
      <c r="O230" s="87"/>
      <c r="P230" s="87"/>
      <c r="Q230" s="87">
        <f t="shared" si="19"/>
        <v>3402.16</v>
      </c>
      <c r="R230" s="101">
        <f>SUM(Q225:Q230)</f>
        <v>21867.360000000001</v>
      </c>
    </row>
    <row r="231" spans="1:18" s="93" customFormat="1">
      <c r="A231" s="119" t="s">
        <v>515</v>
      </c>
      <c r="B231" s="119"/>
      <c r="C231" s="78"/>
      <c r="D231" s="78"/>
      <c r="E231" s="78"/>
      <c r="F231" s="78"/>
      <c r="G231" s="78"/>
      <c r="H231" s="99"/>
      <c r="I231" s="78"/>
      <c r="J231" s="78"/>
      <c r="K231" s="78"/>
      <c r="L231" s="79"/>
      <c r="M231" s="78"/>
      <c r="N231" s="78"/>
      <c r="O231" s="78"/>
      <c r="P231" s="78"/>
      <c r="Q231" s="78"/>
      <c r="R231" s="92"/>
    </row>
    <row r="232" spans="1:18" s="93" customFormat="1">
      <c r="A232" s="151" t="s">
        <v>516</v>
      </c>
      <c r="B232" s="151" t="s">
        <v>242</v>
      </c>
      <c r="C232" s="99">
        <v>202.57</v>
      </c>
      <c r="D232" s="99">
        <v>254.35</v>
      </c>
      <c r="E232" s="99">
        <v>62.5</v>
      </c>
      <c r="F232" s="99">
        <v>150</v>
      </c>
      <c r="G232" s="99"/>
      <c r="H232" s="95"/>
      <c r="I232" s="99"/>
      <c r="J232" s="142"/>
      <c r="K232" s="89">
        <v>2142</v>
      </c>
      <c r="L232" s="143"/>
      <c r="M232" s="99">
        <v>230</v>
      </c>
      <c r="N232" s="99">
        <v>947</v>
      </c>
      <c r="O232" s="99"/>
      <c r="P232" s="99"/>
      <c r="Q232" s="99">
        <f t="shared" ref="Q232:Q238" si="20">SUM(C232:P232)</f>
        <v>3988.42</v>
      </c>
      <c r="R232" s="92"/>
    </row>
    <row r="233" spans="1:18" s="93" customFormat="1">
      <c r="A233" s="94" t="s">
        <v>517</v>
      </c>
      <c r="B233" s="94" t="s">
        <v>518</v>
      </c>
      <c r="C233" s="99">
        <v>62.59</v>
      </c>
      <c r="D233" s="99">
        <v>254.35</v>
      </c>
      <c r="E233" s="99">
        <v>62.5</v>
      </c>
      <c r="F233" s="99">
        <v>150</v>
      </c>
      <c r="G233" s="95">
        <v>196.48</v>
      </c>
      <c r="H233" s="87">
        <v>253.8</v>
      </c>
      <c r="I233" s="95"/>
      <c r="J233" s="96"/>
      <c r="K233" s="89">
        <v>2142</v>
      </c>
      <c r="L233" s="98"/>
      <c r="M233" s="95">
        <v>100</v>
      </c>
      <c r="N233" s="95">
        <v>687</v>
      </c>
      <c r="O233" s="95"/>
      <c r="P233" s="95"/>
      <c r="Q233" s="95">
        <f t="shared" si="20"/>
        <v>3908.7200000000003</v>
      </c>
      <c r="R233" s="92"/>
    </row>
    <row r="234" spans="1:18" s="93" customFormat="1">
      <c r="A234" s="86" t="s">
        <v>519</v>
      </c>
      <c r="B234" s="86" t="s">
        <v>520</v>
      </c>
      <c r="C234" s="99">
        <v>53.13</v>
      </c>
      <c r="D234" s="99">
        <v>290.64999999999998</v>
      </c>
      <c r="E234" s="99">
        <v>62.5</v>
      </c>
      <c r="F234" s="99">
        <v>150</v>
      </c>
      <c r="G234" s="87">
        <v>575.97</v>
      </c>
      <c r="H234" s="87">
        <v>288.41000000000003</v>
      </c>
      <c r="I234" s="87"/>
      <c r="J234" s="88"/>
      <c r="K234" s="89">
        <v>2142</v>
      </c>
      <c r="L234" s="90"/>
      <c r="M234" s="87">
        <v>100</v>
      </c>
      <c r="N234" s="87">
        <v>1177</v>
      </c>
      <c r="O234" s="87"/>
      <c r="P234" s="87"/>
      <c r="Q234" s="87">
        <f t="shared" si="20"/>
        <v>4839.66</v>
      </c>
      <c r="R234" s="92"/>
    </row>
    <row r="235" spans="1:18" s="93" customFormat="1">
      <c r="A235" s="86" t="s">
        <v>521</v>
      </c>
      <c r="B235" s="86" t="s">
        <v>522</v>
      </c>
      <c r="C235" s="99">
        <v>195.01</v>
      </c>
      <c r="D235" s="99">
        <v>254.35</v>
      </c>
      <c r="E235" s="99">
        <v>62.5</v>
      </c>
      <c r="F235" s="99">
        <v>150</v>
      </c>
      <c r="G235" s="87">
        <v>269.61</v>
      </c>
      <c r="H235" s="87"/>
      <c r="I235" s="87"/>
      <c r="J235" s="88"/>
      <c r="K235" s="89">
        <v>1572</v>
      </c>
      <c r="L235" s="90"/>
      <c r="M235" s="87">
        <v>100</v>
      </c>
      <c r="N235" s="87">
        <v>1655</v>
      </c>
      <c r="O235" s="87"/>
      <c r="P235" s="87"/>
      <c r="Q235" s="87">
        <f t="shared" si="20"/>
        <v>4258.47</v>
      </c>
      <c r="R235" s="92"/>
    </row>
    <row r="236" spans="1:18" s="93" customFormat="1">
      <c r="A236" s="86" t="s">
        <v>523</v>
      </c>
      <c r="B236" s="86" t="s">
        <v>347</v>
      </c>
      <c r="C236" s="99">
        <v>0</v>
      </c>
      <c r="D236" s="99">
        <v>199.85</v>
      </c>
      <c r="E236" s="99">
        <v>62.5</v>
      </c>
      <c r="F236" s="99">
        <v>150</v>
      </c>
      <c r="G236" s="87"/>
      <c r="H236" s="87"/>
      <c r="I236" s="87"/>
      <c r="J236" s="88"/>
      <c r="K236" s="117"/>
      <c r="L236" s="90"/>
      <c r="M236" s="87">
        <v>225</v>
      </c>
      <c r="N236" s="87"/>
      <c r="O236" s="87"/>
      <c r="P236" s="87"/>
      <c r="Q236" s="113">
        <f>SUM(C236:P236)</f>
        <v>637.35</v>
      </c>
      <c r="R236" s="92"/>
    </row>
    <row r="237" spans="1:18" s="93" customFormat="1">
      <c r="A237" s="86" t="s">
        <v>524</v>
      </c>
      <c r="B237" s="86" t="s">
        <v>525</v>
      </c>
      <c r="C237" s="99">
        <v>0</v>
      </c>
      <c r="D237" s="128">
        <v>218</v>
      </c>
      <c r="E237" s="128">
        <v>62.5</v>
      </c>
      <c r="F237" s="128">
        <v>150</v>
      </c>
      <c r="G237" s="87"/>
      <c r="H237" s="87">
        <v>0</v>
      </c>
      <c r="I237" s="87"/>
      <c r="J237" s="88"/>
      <c r="K237" s="117">
        <v>225</v>
      </c>
      <c r="L237" s="90"/>
      <c r="M237" s="87">
        <v>100</v>
      </c>
      <c r="N237" s="87">
        <v>500</v>
      </c>
      <c r="O237" s="87"/>
      <c r="P237" s="87"/>
      <c r="Q237" s="87">
        <f t="shared" si="20"/>
        <v>1255.5</v>
      </c>
      <c r="R237" s="92"/>
    </row>
    <row r="238" spans="1:18">
      <c r="A238" s="86" t="s">
        <v>526</v>
      </c>
      <c r="B238" s="86" t="s">
        <v>527</v>
      </c>
      <c r="C238" s="99">
        <v>202.57</v>
      </c>
      <c r="D238" s="99">
        <v>290.64999999999998</v>
      </c>
      <c r="E238" s="99">
        <v>62.5</v>
      </c>
      <c r="F238" s="99">
        <v>150</v>
      </c>
      <c r="G238" s="87">
        <v>809.12</v>
      </c>
      <c r="H238" s="78">
        <v>692.18</v>
      </c>
      <c r="I238" s="87">
        <v>0</v>
      </c>
      <c r="J238" s="87"/>
      <c r="K238" s="95">
        <v>2041</v>
      </c>
      <c r="L238" s="103"/>
      <c r="M238" s="87"/>
      <c r="N238" s="91">
        <v>1085</v>
      </c>
      <c r="O238" s="87"/>
      <c r="P238" s="87"/>
      <c r="Q238" s="87">
        <f t="shared" si="20"/>
        <v>5333.02</v>
      </c>
      <c r="R238" s="100">
        <f>SUM(Q232:Q238)</f>
        <v>24221.14</v>
      </c>
    </row>
    <row r="239" spans="1:18">
      <c r="A239" s="119" t="s">
        <v>528</v>
      </c>
      <c r="B239" s="119"/>
      <c r="C239" s="77"/>
      <c r="H239" s="99"/>
      <c r="Q239" s="78"/>
    </row>
    <row r="240" spans="1:18">
      <c r="A240" s="151" t="s">
        <v>529</v>
      </c>
      <c r="B240" s="151" t="s">
        <v>530</v>
      </c>
      <c r="C240" s="150">
        <v>51.7</v>
      </c>
      <c r="D240" s="99">
        <v>227.1</v>
      </c>
      <c r="E240" s="99">
        <v>62.5</v>
      </c>
      <c r="F240" s="99">
        <v>150</v>
      </c>
      <c r="G240" s="99"/>
      <c r="H240" s="95">
        <v>0</v>
      </c>
      <c r="I240" s="99"/>
      <c r="J240" s="99"/>
      <c r="K240" s="99">
        <v>100</v>
      </c>
      <c r="L240" s="129"/>
      <c r="M240" s="99">
        <v>100</v>
      </c>
      <c r="N240" s="99"/>
      <c r="O240" s="99"/>
      <c r="P240" s="99"/>
      <c r="Q240" s="99">
        <f t="shared" ref="Q240:Q245" si="21">SUM(C240:P240)</f>
        <v>691.3</v>
      </c>
    </row>
    <row r="241" spans="1:18">
      <c r="A241" s="94" t="s">
        <v>531</v>
      </c>
      <c r="B241" s="94" t="s">
        <v>532</v>
      </c>
      <c r="C241" s="95">
        <v>60.69</v>
      </c>
      <c r="D241" s="95">
        <v>290.64999999999998</v>
      </c>
      <c r="E241" s="95">
        <v>62.5</v>
      </c>
      <c r="F241" s="95">
        <v>150</v>
      </c>
      <c r="G241" s="95">
        <v>356.01</v>
      </c>
      <c r="H241" s="99">
        <v>0</v>
      </c>
      <c r="I241" s="95"/>
      <c r="J241" s="96"/>
      <c r="K241" s="99">
        <v>2541</v>
      </c>
      <c r="L241" s="98"/>
      <c r="M241" s="95">
        <v>100</v>
      </c>
      <c r="N241" s="95">
        <v>1351</v>
      </c>
      <c r="O241" s="95"/>
      <c r="P241" s="95"/>
      <c r="Q241" s="95">
        <f t="shared" si="21"/>
        <v>4911.8500000000004</v>
      </c>
    </row>
    <row r="242" spans="1:18" s="93" customFormat="1">
      <c r="A242" s="141" t="s">
        <v>533</v>
      </c>
      <c r="B242" s="141" t="s">
        <v>534</v>
      </c>
      <c r="C242" s="99">
        <v>369.47</v>
      </c>
      <c r="D242" s="99">
        <v>290.64999999999998</v>
      </c>
      <c r="E242" s="99">
        <v>68.75</v>
      </c>
      <c r="F242" s="99">
        <v>150</v>
      </c>
      <c r="G242" s="99">
        <v>773.5</v>
      </c>
      <c r="H242" s="87"/>
      <c r="I242" s="99"/>
      <c r="J242" s="142"/>
      <c r="K242" s="89">
        <v>2142</v>
      </c>
      <c r="L242" s="143"/>
      <c r="M242" s="99">
        <v>225</v>
      </c>
      <c r="N242" s="99">
        <v>1775</v>
      </c>
      <c r="O242" s="99"/>
      <c r="P242" s="99">
        <v>313</v>
      </c>
      <c r="Q242" s="99">
        <f t="shared" si="21"/>
        <v>6107.37</v>
      </c>
      <c r="R242" s="92"/>
    </row>
    <row r="243" spans="1:18" s="93" customFormat="1">
      <c r="A243" s="197" t="s">
        <v>535</v>
      </c>
      <c r="B243" s="197" t="s">
        <v>536</v>
      </c>
      <c r="C243" s="87">
        <v>202.57</v>
      </c>
      <c r="D243" s="87">
        <v>218</v>
      </c>
      <c r="E243" s="87">
        <v>62.5</v>
      </c>
      <c r="F243" s="87">
        <v>150</v>
      </c>
      <c r="G243" s="87"/>
      <c r="H243" s="87"/>
      <c r="I243" s="87"/>
      <c r="J243" s="88"/>
      <c r="K243" s="89"/>
      <c r="L243" s="90"/>
      <c r="M243" s="87">
        <v>200</v>
      </c>
      <c r="N243" s="87"/>
      <c r="O243" s="87"/>
      <c r="P243" s="87"/>
      <c r="Q243" s="87">
        <f t="shared" si="21"/>
        <v>833.06999999999994</v>
      </c>
      <c r="R243" s="101"/>
    </row>
    <row r="244" spans="1:18">
      <c r="A244" s="86" t="s">
        <v>537</v>
      </c>
      <c r="B244" s="86" t="s">
        <v>538</v>
      </c>
      <c r="C244" s="87">
        <v>186.76</v>
      </c>
      <c r="D244" s="87">
        <v>236.15</v>
      </c>
      <c r="E244" s="87">
        <v>62.5</v>
      </c>
      <c r="F244" s="87">
        <v>150</v>
      </c>
      <c r="G244" s="87"/>
      <c r="H244" s="87"/>
      <c r="I244" s="87"/>
      <c r="J244" s="88"/>
      <c r="K244" s="99">
        <v>100</v>
      </c>
      <c r="L244" s="90"/>
      <c r="M244" s="87">
        <v>100</v>
      </c>
      <c r="N244" s="87">
        <v>362</v>
      </c>
      <c r="O244" s="87"/>
      <c r="P244" s="87"/>
      <c r="Q244" s="87">
        <f t="shared" si="21"/>
        <v>1197.4099999999999</v>
      </c>
    </row>
    <row r="245" spans="1:18" s="156" customFormat="1">
      <c r="A245" s="194" t="s">
        <v>539</v>
      </c>
      <c r="B245" s="194" t="s">
        <v>540</v>
      </c>
      <c r="C245" s="87">
        <v>195.01</v>
      </c>
      <c r="D245" s="87">
        <v>272.5</v>
      </c>
      <c r="E245" s="87">
        <v>62.5</v>
      </c>
      <c r="F245" s="87">
        <v>150</v>
      </c>
      <c r="G245" s="166">
        <v>183.7</v>
      </c>
      <c r="H245" s="111"/>
      <c r="I245" s="166"/>
      <c r="J245" s="166"/>
      <c r="K245" s="166">
        <v>1059</v>
      </c>
      <c r="L245" s="167"/>
      <c r="M245" s="166">
        <v>100</v>
      </c>
      <c r="N245" s="166">
        <v>809</v>
      </c>
      <c r="O245" s="166"/>
      <c r="P245" s="166"/>
      <c r="Q245" s="166">
        <f t="shared" si="21"/>
        <v>2831.71</v>
      </c>
      <c r="R245" s="155">
        <f>SUM(Q240:Q245)</f>
        <v>16572.71</v>
      </c>
    </row>
    <row r="246" spans="1:18">
      <c r="A246" s="137" t="s">
        <v>541</v>
      </c>
      <c r="B246" s="137"/>
      <c r="C246" s="111"/>
      <c r="D246" s="111"/>
      <c r="E246" s="111"/>
      <c r="F246" s="111"/>
      <c r="G246" s="111"/>
      <c r="H246" s="95"/>
      <c r="I246" s="111"/>
      <c r="J246" s="111"/>
      <c r="K246" s="111"/>
      <c r="L246" s="112"/>
      <c r="M246" s="111"/>
      <c r="N246" s="111"/>
      <c r="O246" s="111"/>
      <c r="P246" s="111"/>
      <c r="Q246" s="111"/>
    </row>
    <row r="247" spans="1:18">
      <c r="A247" s="94" t="s">
        <v>542</v>
      </c>
      <c r="B247" s="94" t="s">
        <v>543</v>
      </c>
      <c r="C247" s="95">
        <v>195.01</v>
      </c>
      <c r="D247" s="95">
        <v>290.64999999999998</v>
      </c>
      <c r="E247" s="95">
        <v>62.5</v>
      </c>
      <c r="F247" s="95">
        <v>150</v>
      </c>
      <c r="G247" s="95"/>
      <c r="H247" s="87">
        <v>0</v>
      </c>
      <c r="I247" s="95">
        <v>0</v>
      </c>
      <c r="J247" s="95"/>
      <c r="K247" s="95">
        <v>2906</v>
      </c>
      <c r="L247" s="108"/>
      <c r="M247" s="95">
        <v>125</v>
      </c>
      <c r="N247" s="95">
        <v>536</v>
      </c>
      <c r="O247" s="95"/>
      <c r="P247" s="95"/>
      <c r="Q247" s="87">
        <f t="shared" ref="Q247:Q252" si="22">SUM(C247:P247)</f>
        <v>4265.16</v>
      </c>
    </row>
    <row r="248" spans="1:18" s="93" customFormat="1">
      <c r="A248" s="86" t="s">
        <v>544</v>
      </c>
      <c r="B248" s="86" t="s">
        <v>545</v>
      </c>
      <c r="C248" s="87">
        <v>387.85</v>
      </c>
      <c r="D248" s="87">
        <v>290.64999999999998</v>
      </c>
      <c r="E248" s="87">
        <v>62.5</v>
      </c>
      <c r="F248" s="87">
        <v>150</v>
      </c>
      <c r="G248" s="87">
        <v>562.30999999999995</v>
      </c>
      <c r="H248" s="87">
        <v>646.03</v>
      </c>
      <c r="I248" s="87"/>
      <c r="J248" s="87"/>
      <c r="K248" s="87">
        <v>800</v>
      </c>
      <c r="L248" s="103"/>
      <c r="M248" s="87">
        <v>100</v>
      </c>
      <c r="N248" s="87"/>
      <c r="O248" s="87"/>
      <c r="P248" s="87">
        <v>250</v>
      </c>
      <c r="Q248" s="87">
        <f t="shared" si="22"/>
        <v>3249.34</v>
      </c>
      <c r="R248" s="92"/>
    </row>
    <row r="249" spans="1:18" s="93" customFormat="1">
      <c r="A249" s="197" t="s">
        <v>546</v>
      </c>
      <c r="B249" s="197" t="s">
        <v>547</v>
      </c>
      <c r="C249" s="95">
        <v>202.57</v>
      </c>
      <c r="D249" s="95">
        <v>218</v>
      </c>
      <c r="E249" s="95">
        <v>62.5</v>
      </c>
      <c r="F249" s="95">
        <v>150</v>
      </c>
      <c r="G249" s="87"/>
      <c r="H249" s="87"/>
      <c r="I249" s="87"/>
      <c r="J249" s="87"/>
      <c r="K249" s="87">
        <v>676</v>
      </c>
      <c r="L249" s="103"/>
      <c r="M249" s="87">
        <v>100</v>
      </c>
      <c r="N249" s="91">
        <v>459</v>
      </c>
      <c r="O249" s="87"/>
      <c r="P249" s="87"/>
      <c r="Q249" s="87">
        <f t="shared" si="22"/>
        <v>1868.07</v>
      </c>
      <c r="R249" s="92"/>
    </row>
    <row r="250" spans="1:18" s="93" customFormat="1">
      <c r="A250" s="86" t="s">
        <v>548</v>
      </c>
      <c r="B250" s="86" t="s">
        <v>549</v>
      </c>
      <c r="C250" s="95">
        <v>195.01</v>
      </c>
      <c r="D250" s="95">
        <v>290.64999999999998</v>
      </c>
      <c r="E250" s="95">
        <v>62.5</v>
      </c>
      <c r="F250" s="95">
        <v>150</v>
      </c>
      <c r="G250" s="87"/>
      <c r="H250" s="87"/>
      <c r="I250" s="87"/>
      <c r="J250" s="87"/>
      <c r="K250" s="87"/>
      <c r="L250" s="103"/>
      <c r="M250" s="87">
        <v>100</v>
      </c>
      <c r="N250" s="87"/>
      <c r="O250" s="87"/>
      <c r="P250" s="87"/>
      <c r="Q250" s="87">
        <f t="shared" si="22"/>
        <v>798.16</v>
      </c>
      <c r="R250" s="92"/>
    </row>
    <row r="251" spans="1:18" s="93" customFormat="1">
      <c r="A251" s="86" t="s">
        <v>550</v>
      </c>
      <c r="B251" s="86" t="s">
        <v>551</v>
      </c>
      <c r="C251" s="95">
        <v>202.57</v>
      </c>
      <c r="D251" s="95">
        <v>254.35</v>
      </c>
      <c r="E251" s="95">
        <v>62.5</v>
      </c>
      <c r="F251" s="95">
        <v>150</v>
      </c>
      <c r="G251" s="87"/>
      <c r="H251" s="87"/>
      <c r="I251" s="87"/>
      <c r="J251" s="87"/>
      <c r="K251" s="87">
        <v>100</v>
      </c>
      <c r="L251" s="103"/>
      <c r="M251" s="87">
        <v>116.67</v>
      </c>
      <c r="N251" s="87"/>
      <c r="O251" s="87"/>
      <c r="P251" s="87"/>
      <c r="Q251" s="122">
        <f t="shared" si="22"/>
        <v>886.08999999999992</v>
      </c>
      <c r="R251" s="101"/>
    </row>
    <row r="252" spans="1:18">
      <c r="A252" s="86" t="s">
        <v>552</v>
      </c>
      <c r="B252" s="86" t="s">
        <v>553</v>
      </c>
      <c r="C252" s="95">
        <v>195.01</v>
      </c>
      <c r="D252" s="95">
        <v>254.35</v>
      </c>
      <c r="E252" s="95">
        <v>62.5</v>
      </c>
      <c r="F252" s="95">
        <v>150</v>
      </c>
      <c r="G252" s="87"/>
      <c r="I252" s="87">
        <v>0</v>
      </c>
      <c r="J252" s="87"/>
      <c r="K252" s="87">
        <v>2812</v>
      </c>
      <c r="L252" s="103"/>
      <c r="M252" s="87">
        <v>116.67</v>
      </c>
      <c r="N252" s="87">
        <v>375</v>
      </c>
      <c r="O252" s="87"/>
      <c r="P252" s="88"/>
      <c r="Q252" s="99">
        <f t="shared" si="22"/>
        <v>3965.53</v>
      </c>
      <c r="R252" s="100">
        <f>SUM(Q247:Q252)</f>
        <v>15032.35</v>
      </c>
    </row>
    <row r="253" spans="1:18">
      <c r="A253" s="137" t="s">
        <v>554</v>
      </c>
      <c r="B253" s="137"/>
      <c r="H253" s="99"/>
      <c r="Q253" s="78"/>
    </row>
    <row r="254" spans="1:18">
      <c r="A254" s="199" t="s">
        <v>555</v>
      </c>
      <c r="B254" s="199" t="s">
        <v>556</v>
      </c>
      <c r="C254" s="99">
        <v>202.57</v>
      </c>
      <c r="D254" s="99">
        <v>218</v>
      </c>
      <c r="E254" s="99">
        <v>62.5</v>
      </c>
      <c r="F254" s="99">
        <v>150</v>
      </c>
      <c r="G254" s="99"/>
      <c r="H254" s="95"/>
      <c r="I254" s="99"/>
      <c r="J254" s="99"/>
      <c r="K254" s="99">
        <v>100</v>
      </c>
      <c r="L254" s="129"/>
      <c r="M254" s="99">
        <v>200</v>
      </c>
      <c r="N254" s="99">
        <v>500</v>
      </c>
      <c r="O254" s="99"/>
      <c r="P254" s="99"/>
      <c r="Q254" s="99">
        <f>SUM(C254:P254)</f>
        <v>1433.07</v>
      </c>
    </row>
    <row r="255" spans="1:18">
      <c r="A255" s="86" t="s">
        <v>557</v>
      </c>
      <c r="B255" s="86" t="s">
        <v>558</v>
      </c>
      <c r="C255" s="95">
        <v>202.57</v>
      </c>
      <c r="D255" s="95">
        <v>254.35</v>
      </c>
      <c r="E255" s="95">
        <v>62.5</v>
      </c>
      <c r="F255" s="95">
        <v>150</v>
      </c>
      <c r="G255" s="95"/>
      <c r="H255" s="122"/>
      <c r="I255" s="95"/>
      <c r="J255" s="95"/>
      <c r="K255" s="95">
        <v>300</v>
      </c>
      <c r="L255" s="108"/>
      <c r="M255" s="95"/>
      <c r="N255" s="95">
        <v>460</v>
      </c>
      <c r="O255" s="95"/>
      <c r="P255" s="95"/>
      <c r="Q255" s="95">
        <f>SUM(C255:P255)</f>
        <v>1429.42</v>
      </c>
      <c r="R255" s="100"/>
    </row>
    <row r="256" spans="1:18">
      <c r="A256" s="200" t="s">
        <v>559</v>
      </c>
      <c r="B256" s="200" t="s">
        <v>560</v>
      </c>
      <c r="C256" s="139"/>
      <c r="D256" s="139">
        <v>199.85</v>
      </c>
      <c r="E256" s="139">
        <v>62.5</v>
      </c>
      <c r="F256" s="139">
        <v>150</v>
      </c>
      <c r="G256" s="139"/>
      <c r="H256" s="122"/>
      <c r="I256" s="139"/>
      <c r="J256" s="139"/>
      <c r="K256" s="139"/>
      <c r="L256" s="140"/>
      <c r="M256" s="139">
        <v>325</v>
      </c>
      <c r="N256" s="139"/>
      <c r="O256" s="139"/>
      <c r="P256" s="139"/>
      <c r="Q256" s="139">
        <f>SUM(C256:P256)</f>
        <v>737.35</v>
      </c>
      <c r="R256" s="100"/>
    </row>
    <row r="257" spans="1:18" s="156" customFormat="1">
      <c r="A257" s="200" t="s">
        <v>561</v>
      </c>
      <c r="B257" s="200" t="s">
        <v>562</v>
      </c>
      <c r="C257" s="122">
        <v>195.01</v>
      </c>
      <c r="D257" s="122">
        <v>290.64999999999998</v>
      </c>
      <c r="E257" s="122">
        <v>62.5</v>
      </c>
      <c r="F257" s="122">
        <v>150</v>
      </c>
      <c r="G257" s="122">
        <v>265.49</v>
      </c>
      <c r="H257" s="87">
        <v>0</v>
      </c>
      <c r="I257" s="122"/>
      <c r="J257" s="122"/>
      <c r="K257" s="122">
        <v>400</v>
      </c>
      <c r="L257" s="196"/>
      <c r="M257" s="122">
        <v>100</v>
      </c>
      <c r="N257" s="122"/>
      <c r="O257" s="122"/>
      <c r="P257" s="122"/>
      <c r="Q257" s="122">
        <f>SUM(C257:P257)</f>
        <v>1463.65</v>
      </c>
      <c r="R257" s="201"/>
    </row>
    <row r="258" spans="1:18">
      <c r="A258" s="86" t="s">
        <v>563</v>
      </c>
      <c r="B258" s="86" t="s">
        <v>564</v>
      </c>
      <c r="C258" s="87">
        <v>218.35</v>
      </c>
      <c r="D258" s="87">
        <v>290.64999999999998</v>
      </c>
      <c r="E258" s="87">
        <v>62.5</v>
      </c>
      <c r="F258" s="87">
        <v>150</v>
      </c>
      <c r="G258" s="87">
        <v>770.54</v>
      </c>
      <c r="H258" s="78">
        <v>669.1</v>
      </c>
      <c r="I258" s="87">
        <v>0</v>
      </c>
      <c r="J258" s="87"/>
      <c r="K258" s="87">
        <v>3399</v>
      </c>
      <c r="L258" s="103"/>
      <c r="M258" s="87">
        <v>250</v>
      </c>
      <c r="N258" s="87">
        <v>1266</v>
      </c>
      <c r="O258" s="87"/>
      <c r="P258" s="87"/>
      <c r="Q258" s="87">
        <f>SUM(C258:P258)</f>
        <v>7076.1399999999994</v>
      </c>
      <c r="R258" s="100">
        <f>SUM(Q254:Q258)</f>
        <v>12139.63</v>
      </c>
    </row>
    <row r="259" spans="1:18" s="156" customFormat="1">
      <c r="A259" s="202" t="s">
        <v>565</v>
      </c>
      <c r="B259" s="202"/>
      <c r="C259" s="78"/>
      <c r="D259" s="78"/>
      <c r="E259" s="78"/>
      <c r="F259" s="78"/>
      <c r="G259" s="78"/>
      <c r="H259" s="87"/>
      <c r="I259" s="78"/>
      <c r="J259" s="78"/>
      <c r="K259" s="78"/>
      <c r="L259" s="79"/>
      <c r="M259" s="78"/>
      <c r="N259" s="78"/>
      <c r="O259" s="78"/>
      <c r="P259" s="78"/>
      <c r="Q259" s="78"/>
      <c r="R259" s="155"/>
    </row>
    <row r="260" spans="1:18" s="93" customFormat="1">
      <c r="A260" s="86" t="s">
        <v>566</v>
      </c>
      <c r="B260" s="86" t="s">
        <v>567</v>
      </c>
      <c r="C260" s="87">
        <v>387.86</v>
      </c>
      <c r="D260" s="87">
        <v>290.64999999999998</v>
      </c>
      <c r="E260" s="87">
        <v>62.5</v>
      </c>
      <c r="F260" s="87">
        <v>150</v>
      </c>
      <c r="G260" s="87">
        <v>666.57</v>
      </c>
      <c r="H260" s="95">
        <v>576.80999999999995</v>
      </c>
      <c r="I260" s="87">
        <v>0</v>
      </c>
      <c r="J260" s="88"/>
      <c r="K260" s="89">
        <v>2800</v>
      </c>
      <c r="L260" s="90"/>
      <c r="M260" s="87"/>
      <c r="N260" s="87">
        <v>2000</v>
      </c>
      <c r="O260" s="87"/>
      <c r="P260" s="87">
        <v>250</v>
      </c>
      <c r="Q260" s="87">
        <f>SUM(C260:P260)</f>
        <v>7184.3899999999994</v>
      </c>
      <c r="R260" s="101"/>
    </row>
    <row r="261" spans="1:18">
      <c r="A261" s="86" t="s">
        <v>568</v>
      </c>
      <c r="B261" s="86" t="s">
        <v>569</v>
      </c>
      <c r="C261" s="95">
        <v>0</v>
      </c>
      <c r="D261" s="95">
        <v>218</v>
      </c>
      <c r="E261" s="95">
        <v>62.5</v>
      </c>
      <c r="F261" s="95">
        <v>150</v>
      </c>
      <c r="G261" s="95"/>
      <c r="H261" s="95"/>
      <c r="I261" s="95"/>
      <c r="J261" s="95"/>
      <c r="K261" s="95">
        <v>100</v>
      </c>
      <c r="L261" s="108"/>
      <c r="M261" s="95">
        <v>100</v>
      </c>
      <c r="N261" s="95"/>
      <c r="O261" s="95"/>
      <c r="P261" s="95"/>
      <c r="Q261" s="87">
        <f>SUM(C261:P261)</f>
        <v>630.5</v>
      </c>
    </row>
    <row r="262" spans="1:18">
      <c r="A262" s="86" t="s">
        <v>570</v>
      </c>
      <c r="B262" s="86" t="s">
        <v>571</v>
      </c>
      <c r="C262" s="95">
        <v>202.57</v>
      </c>
      <c r="D262" s="95">
        <v>218</v>
      </c>
      <c r="E262" s="95">
        <v>62.5</v>
      </c>
      <c r="F262" s="95">
        <v>150</v>
      </c>
      <c r="G262" s="95"/>
      <c r="H262" s="95"/>
      <c r="I262" s="95"/>
      <c r="J262" s="95"/>
      <c r="K262" s="95">
        <v>200</v>
      </c>
      <c r="L262" s="108"/>
      <c r="M262" s="95">
        <v>600</v>
      </c>
      <c r="N262" s="95"/>
      <c r="O262" s="95"/>
      <c r="P262" s="95"/>
      <c r="Q262" s="87">
        <f>SUM(C262:P262)</f>
        <v>1433.07</v>
      </c>
    </row>
    <row r="263" spans="1:18" s="93" customFormat="1">
      <c r="A263" s="149" t="s">
        <v>572</v>
      </c>
      <c r="B263" s="149" t="s">
        <v>573</v>
      </c>
      <c r="C263" s="95">
        <v>186.76</v>
      </c>
      <c r="D263" s="95">
        <v>236.15</v>
      </c>
      <c r="E263" s="95">
        <v>62.5</v>
      </c>
      <c r="F263" s="95">
        <v>150</v>
      </c>
      <c r="G263" s="95"/>
      <c r="H263" s="87"/>
      <c r="I263" s="95"/>
      <c r="J263" s="95"/>
      <c r="K263" s="95">
        <v>1572</v>
      </c>
      <c r="L263" s="108"/>
      <c r="M263" s="95"/>
      <c r="N263" s="95"/>
      <c r="O263" s="95"/>
      <c r="P263" s="95"/>
      <c r="Q263" s="87">
        <f>SUM(C263:P263)</f>
        <v>2207.41</v>
      </c>
      <c r="R263" s="92"/>
    </row>
    <row r="264" spans="1:18">
      <c r="A264" s="145" t="s">
        <v>574</v>
      </c>
      <c r="B264" s="145" t="s">
        <v>575</v>
      </c>
      <c r="C264" s="87">
        <v>195.01</v>
      </c>
      <c r="D264" s="87">
        <v>290.64999999999998</v>
      </c>
      <c r="E264" s="87">
        <v>62.5</v>
      </c>
      <c r="F264" s="87">
        <v>150</v>
      </c>
      <c r="G264" s="87"/>
      <c r="I264" s="87"/>
      <c r="J264" s="87"/>
      <c r="K264" s="87">
        <v>1272</v>
      </c>
      <c r="L264" s="103"/>
      <c r="M264" s="87"/>
      <c r="N264" s="87">
        <v>461</v>
      </c>
      <c r="O264" s="87"/>
      <c r="P264" s="87"/>
      <c r="Q264" s="87">
        <f>SUM(C264:P264)</f>
        <v>2431.16</v>
      </c>
      <c r="R264" s="100">
        <f>SUM(Q260:Q264)</f>
        <v>13886.529999999999</v>
      </c>
    </row>
    <row r="265" spans="1:18" s="93" customFormat="1">
      <c r="A265" s="202" t="s">
        <v>576</v>
      </c>
      <c r="B265" s="202"/>
      <c r="C265" s="78"/>
      <c r="D265" s="78"/>
      <c r="E265" s="78"/>
      <c r="F265" s="78"/>
      <c r="G265" s="78"/>
      <c r="H265" s="99"/>
      <c r="I265" s="78"/>
      <c r="J265" s="78"/>
      <c r="K265" s="78"/>
      <c r="L265" s="79"/>
      <c r="M265" s="78"/>
      <c r="N265" s="78"/>
      <c r="O265" s="78"/>
      <c r="P265" s="78"/>
      <c r="Q265" s="78"/>
      <c r="R265" s="101"/>
    </row>
    <row r="266" spans="1:18" s="93" customFormat="1">
      <c r="A266" s="151" t="s">
        <v>577</v>
      </c>
      <c r="B266" s="152" t="s">
        <v>578</v>
      </c>
      <c r="C266" s="99">
        <v>202.57</v>
      </c>
      <c r="D266" s="99">
        <v>218</v>
      </c>
      <c r="E266" s="99">
        <v>62.5</v>
      </c>
      <c r="F266" s="99">
        <v>150</v>
      </c>
      <c r="G266" s="99"/>
      <c r="H266" s="95"/>
      <c r="I266" s="99"/>
      <c r="J266" s="99"/>
      <c r="K266" s="99">
        <v>225</v>
      </c>
      <c r="L266" s="129"/>
      <c r="M266" s="99">
        <v>275</v>
      </c>
      <c r="N266" s="99">
        <v>781</v>
      </c>
      <c r="O266" s="99"/>
      <c r="P266" s="99"/>
      <c r="Q266" s="99">
        <f>SUM(C266:P266)</f>
        <v>1914.07</v>
      </c>
      <c r="R266" s="101"/>
    </row>
    <row r="267" spans="1:18" s="93" customFormat="1">
      <c r="A267" s="94" t="s">
        <v>579</v>
      </c>
      <c r="B267" s="94" t="s">
        <v>580</v>
      </c>
      <c r="C267" s="95">
        <v>202.57</v>
      </c>
      <c r="D267" s="95">
        <v>236.15</v>
      </c>
      <c r="E267" s="95">
        <v>62.5</v>
      </c>
      <c r="F267" s="95">
        <v>150</v>
      </c>
      <c r="G267" s="95"/>
      <c r="H267" s="87"/>
      <c r="I267" s="95"/>
      <c r="J267" s="95"/>
      <c r="K267" s="139">
        <v>100</v>
      </c>
      <c r="L267" s="108"/>
      <c r="M267" s="95">
        <v>116.67</v>
      </c>
      <c r="N267" s="95">
        <v>1115</v>
      </c>
      <c r="O267" s="95"/>
      <c r="P267" s="95"/>
      <c r="Q267" s="95">
        <f>SUM(C267:P267)</f>
        <v>1982.8899999999999</v>
      </c>
      <c r="R267" s="92"/>
    </row>
    <row r="268" spans="1:18" s="93" customFormat="1">
      <c r="A268" s="86" t="s">
        <v>581</v>
      </c>
      <c r="B268" s="86" t="s">
        <v>582</v>
      </c>
      <c r="C268" s="87">
        <v>62.59</v>
      </c>
      <c r="D268" s="87">
        <v>254.35</v>
      </c>
      <c r="E268" s="87">
        <v>62.5</v>
      </c>
      <c r="F268" s="87">
        <v>150</v>
      </c>
      <c r="G268" s="87"/>
      <c r="H268" s="87">
        <v>0</v>
      </c>
      <c r="I268" s="87"/>
      <c r="J268" s="88"/>
      <c r="K268" s="89">
        <v>100</v>
      </c>
      <c r="L268" s="90"/>
      <c r="M268" s="87">
        <v>116.67</v>
      </c>
      <c r="N268" s="87">
        <v>250</v>
      </c>
      <c r="O268" s="87"/>
      <c r="P268" s="87"/>
      <c r="Q268" s="87">
        <f>SUM(C268:P268)</f>
        <v>996.11</v>
      </c>
      <c r="R268" s="92"/>
    </row>
    <row r="269" spans="1:18" s="93" customFormat="1">
      <c r="A269" s="86" t="s">
        <v>583</v>
      </c>
      <c r="B269" s="193" t="s">
        <v>584</v>
      </c>
      <c r="C269" s="87">
        <v>0</v>
      </c>
      <c r="D269" s="87">
        <v>290.64999999999998</v>
      </c>
      <c r="E269" s="87">
        <v>62.5</v>
      </c>
      <c r="F269" s="87">
        <v>150</v>
      </c>
      <c r="G269" s="87">
        <v>556.11</v>
      </c>
      <c r="H269" s="87">
        <v>715.25</v>
      </c>
      <c r="I269" s="87">
        <v>0</v>
      </c>
      <c r="J269" s="88"/>
      <c r="K269" s="89">
        <v>3223</v>
      </c>
      <c r="L269" s="90"/>
      <c r="M269" s="87">
        <v>175</v>
      </c>
      <c r="N269" s="87">
        <v>1261</v>
      </c>
      <c r="O269" s="87"/>
      <c r="P269" s="87"/>
      <c r="Q269" s="87">
        <f>SUM(C269:P269)</f>
        <v>6433.51</v>
      </c>
      <c r="R269" s="92"/>
    </row>
    <row r="270" spans="1:18" s="93" customFormat="1">
      <c r="A270" s="86" t="s">
        <v>585</v>
      </c>
      <c r="B270" s="86" t="s">
        <v>586</v>
      </c>
      <c r="C270" s="87">
        <v>0</v>
      </c>
      <c r="D270" s="87">
        <v>281.60000000000002</v>
      </c>
      <c r="E270" s="87">
        <v>62.5</v>
      </c>
      <c r="F270" s="87">
        <v>150</v>
      </c>
      <c r="G270" s="87">
        <v>0</v>
      </c>
      <c r="H270" s="166">
        <v>599.89</v>
      </c>
      <c r="I270" s="87">
        <v>0</v>
      </c>
      <c r="J270" s="88"/>
      <c r="K270" s="89">
        <v>3281</v>
      </c>
      <c r="L270" s="90"/>
      <c r="M270" s="87">
        <v>133.33000000000001</v>
      </c>
      <c r="N270" s="87">
        <v>1841</v>
      </c>
      <c r="O270" s="87"/>
      <c r="P270" s="87"/>
      <c r="Q270" s="87">
        <f>SUM(C270:P270)</f>
        <v>6349.32</v>
      </c>
      <c r="R270" s="101">
        <f>SUM(Q266:Q270)</f>
        <v>17675.900000000001</v>
      </c>
    </row>
    <row r="271" spans="1:18">
      <c r="A271" s="137" t="s">
        <v>587</v>
      </c>
      <c r="B271" s="137"/>
      <c r="C271" s="77"/>
      <c r="Q271" s="78"/>
    </row>
    <row r="272" spans="1:18" s="93" customFormat="1">
      <c r="A272" s="86" t="s">
        <v>237</v>
      </c>
      <c r="B272" s="86" t="s">
        <v>588</v>
      </c>
      <c r="C272" s="87">
        <v>202.58</v>
      </c>
      <c r="D272" s="87">
        <v>272.5</v>
      </c>
      <c r="E272" s="87">
        <v>62.5</v>
      </c>
      <c r="F272" s="87">
        <v>150</v>
      </c>
      <c r="G272" s="87"/>
      <c r="H272" s="87">
        <v>576.80999999999995</v>
      </c>
      <c r="I272" s="87"/>
      <c r="J272" s="87"/>
      <c r="K272" s="87"/>
      <c r="L272" s="103"/>
      <c r="M272" s="87">
        <v>100</v>
      </c>
      <c r="N272" s="87"/>
      <c r="O272" s="87"/>
      <c r="P272" s="87"/>
      <c r="Q272" s="87">
        <f t="shared" ref="Q272:Q277" si="23">SUM(C272:P272)</f>
        <v>1364.3899999999999</v>
      </c>
      <c r="R272" s="92"/>
    </row>
    <row r="273" spans="1:255" s="93" customFormat="1">
      <c r="A273" s="86" t="s">
        <v>589</v>
      </c>
      <c r="B273" s="86" t="s">
        <v>590</v>
      </c>
      <c r="C273" s="87">
        <v>202.57</v>
      </c>
      <c r="D273" s="87">
        <v>227.1</v>
      </c>
      <c r="E273" s="87">
        <v>62.5</v>
      </c>
      <c r="F273" s="87">
        <v>150</v>
      </c>
      <c r="G273" s="87"/>
      <c r="H273" s="122"/>
      <c r="I273" s="87"/>
      <c r="J273" s="87"/>
      <c r="K273" s="87">
        <v>1557</v>
      </c>
      <c r="L273" s="103"/>
      <c r="M273" s="87">
        <v>216.67</v>
      </c>
      <c r="N273" s="87">
        <v>1177.5</v>
      </c>
      <c r="O273" s="87"/>
      <c r="P273" s="87"/>
      <c r="Q273" s="87">
        <f t="shared" si="23"/>
        <v>3593.34</v>
      </c>
      <c r="R273" s="92"/>
    </row>
    <row r="274" spans="1:255" s="93" customFormat="1">
      <c r="A274" s="200" t="s">
        <v>591</v>
      </c>
      <c r="B274" s="200" t="s">
        <v>592</v>
      </c>
      <c r="C274" s="87">
        <v>186.76</v>
      </c>
      <c r="D274" s="87">
        <v>236.15</v>
      </c>
      <c r="E274" s="87">
        <v>62.5</v>
      </c>
      <c r="F274" s="87">
        <v>150</v>
      </c>
      <c r="G274" s="122"/>
      <c r="H274" s="99"/>
      <c r="I274" s="122"/>
      <c r="J274" s="122"/>
      <c r="K274" s="122">
        <v>687</v>
      </c>
      <c r="L274" s="196"/>
      <c r="M274" s="122">
        <v>216.67</v>
      </c>
      <c r="N274" s="122"/>
      <c r="O274" s="122"/>
      <c r="P274" s="122"/>
      <c r="Q274" s="122">
        <f t="shared" si="23"/>
        <v>1539.08</v>
      </c>
      <c r="R274" s="92"/>
    </row>
    <row r="275" spans="1:255" s="93" customFormat="1">
      <c r="A275" s="141" t="s">
        <v>593</v>
      </c>
      <c r="B275" s="141" t="s">
        <v>449</v>
      </c>
      <c r="C275" s="87">
        <v>202.57</v>
      </c>
      <c r="D275" s="87">
        <v>227.1</v>
      </c>
      <c r="E275" s="87">
        <v>62.5</v>
      </c>
      <c r="F275" s="87">
        <v>150</v>
      </c>
      <c r="G275" s="99"/>
      <c r="H275" s="87">
        <v>0</v>
      </c>
      <c r="I275" s="99"/>
      <c r="J275" s="99"/>
      <c r="K275" s="99">
        <v>100</v>
      </c>
      <c r="L275" s="129"/>
      <c r="M275" s="99">
        <v>216.67</v>
      </c>
      <c r="N275" s="99"/>
      <c r="O275" s="99"/>
      <c r="P275" s="99"/>
      <c r="Q275" s="99">
        <f t="shared" si="23"/>
        <v>958.83999999999992</v>
      </c>
      <c r="R275" s="92"/>
    </row>
    <row r="276" spans="1:255" s="93" customFormat="1">
      <c r="A276" s="86" t="s">
        <v>594</v>
      </c>
      <c r="B276" s="86" t="s">
        <v>595</v>
      </c>
      <c r="C276" s="87">
        <v>195.01</v>
      </c>
      <c r="D276" s="87">
        <v>290.64999999999998</v>
      </c>
      <c r="E276" s="87">
        <v>62.5</v>
      </c>
      <c r="F276" s="87">
        <v>150</v>
      </c>
      <c r="G276" s="87">
        <v>0</v>
      </c>
      <c r="H276" s="87">
        <v>576.80999999999995</v>
      </c>
      <c r="I276" s="87">
        <v>0</v>
      </c>
      <c r="J276" s="87"/>
      <c r="K276" s="87">
        <v>2209</v>
      </c>
      <c r="L276" s="103"/>
      <c r="M276" s="87"/>
      <c r="N276" s="87">
        <v>1836</v>
      </c>
      <c r="O276" s="87"/>
      <c r="P276" s="87"/>
      <c r="Q276" s="87">
        <f t="shared" si="23"/>
        <v>5319.9699999999993</v>
      </c>
      <c r="R276" s="92"/>
    </row>
    <row r="277" spans="1:255" s="93" customFormat="1">
      <c r="A277" s="149" t="s">
        <v>407</v>
      </c>
      <c r="B277" s="149" t="s">
        <v>428</v>
      </c>
      <c r="C277" s="87">
        <v>18.77</v>
      </c>
      <c r="D277" s="87">
        <v>290.64999999999998</v>
      </c>
      <c r="E277" s="87">
        <v>62.5</v>
      </c>
      <c r="F277" s="87">
        <v>150</v>
      </c>
      <c r="G277" s="87">
        <v>972.77</v>
      </c>
      <c r="H277" s="78">
        <v>738.32</v>
      </c>
      <c r="I277" s="87">
        <v>0</v>
      </c>
      <c r="J277" s="87"/>
      <c r="K277" s="87">
        <v>3727</v>
      </c>
      <c r="L277" s="103"/>
      <c r="M277" s="87">
        <v>325</v>
      </c>
      <c r="N277" s="87">
        <v>1713</v>
      </c>
      <c r="O277" s="87"/>
      <c r="P277" s="87">
        <v>204.07</v>
      </c>
      <c r="Q277" s="87">
        <f t="shared" si="23"/>
        <v>8202.08</v>
      </c>
      <c r="R277" s="101">
        <f>SUM(Q272:Q277)</f>
        <v>20977.699999999997</v>
      </c>
    </row>
    <row r="278" spans="1:255" s="93" customFormat="1">
      <c r="A278" s="203"/>
      <c r="B278" s="203"/>
      <c r="C278" s="78"/>
      <c r="D278" s="78"/>
      <c r="E278" s="78"/>
      <c r="F278" s="78"/>
      <c r="G278" s="78"/>
      <c r="H278" s="78"/>
      <c r="I278" s="78"/>
      <c r="J278" s="78"/>
      <c r="K278" s="78"/>
      <c r="L278" s="79"/>
      <c r="M278" s="78"/>
      <c r="N278" s="78"/>
      <c r="O278" s="78"/>
      <c r="P278" s="78"/>
      <c r="Q278" s="78"/>
      <c r="R278" s="101"/>
    </row>
    <row r="279" spans="1:255">
      <c r="A279" s="137" t="s">
        <v>596</v>
      </c>
      <c r="B279" s="137"/>
      <c r="C279" s="77"/>
      <c r="H279" s="87">
        <v>0</v>
      </c>
      <c r="Q279" s="78"/>
    </row>
    <row r="280" spans="1:255" s="93" customFormat="1">
      <c r="A280" s="86" t="s">
        <v>597</v>
      </c>
      <c r="B280" s="86" t="s">
        <v>598</v>
      </c>
      <c r="C280" s="87">
        <v>216.08</v>
      </c>
      <c r="D280" s="87">
        <v>290.64999999999998</v>
      </c>
      <c r="E280" s="87">
        <v>68.75</v>
      </c>
      <c r="F280" s="87">
        <v>150</v>
      </c>
      <c r="G280" s="87">
        <v>0</v>
      </c>
      <c r="H280" s="87">
        <v>715.25</v>
      </c>
      <c r="I280" s="87"/>
      <c r="J280" s="87"/>
      <c r="K280" s="87">
        <v>1290</v>
      </c>
      <c r="L280" s="103"/>
      <c r="M280" s="87">
        <v>100</v>
      </c>
      <c r="N280" s="87">
        <v>2077</v>
      </c>
      <c r="O280" s="87">
        <v>0</v>
      </c>
      <c r="P280" s="87">
        <v>250</v>
      </c>
      <c r="Q280" s="87">
        <f t="shared" ref="Q280:Q285" si="24">SUM(C280:P280)</f>
        <v>5157.7299999999996</v>
      </c>
      <c r="R280" s="92"/>
      <c r="X280" s="93">
        <v>250</v>
      </c>
      <c r="IU280" s="154">
        <f>SUM(Q280)</f>
        <v>5157.7299999999996</v>
      </c>
    </row>
    <row r="281" spans="1:255" s="93" customFormat="1">
      <c r="A281" s="149" t="s">
        <v>599</v>
      </c>
      <c r="B281" s="149" t="s">
        <v>600</v>
      </c>
      <c r="C281" s="87">
        <v>195.01</v>
      </c>
      <c r="D281" s="87">
        <v>281.60000000000002</v>
      </c>
      <c r="E281" s="87">
        <v>62.5</v>
      </c>
      <c r="F281" s="87">
        <v>150</v>
      </c>
      <c r="G281" s="87">
        <v>698.71</v>
      </c>
      <c r="H281" s="99">
        <v>622.96</v>
      </c>
      <c r="I281" s="87"/>
      <c r="J281" s="87"/>
      <c r="K281" s="87">
        <v>2142</v>
      </c>
      <c r="L281" s="103"/>
      <c r="M281" s="87">
        <v>116.67</v>
      </c>
      <c r="N281" s="87">
        <v>1354.5</v>
      </c>
      <c r="O281" s="87"/>
      <c r="P281" s="87"/>
      <c r="Q281" s="87">
        <f t="shared" si="24"/>
        <v>5623.9500000000007</v>
      </c>
      <c r="R281" s="92"/>
    </row>
    <row r="282" spans="1:255" s="93" customFormat="1">
      <c r="A282" s="141" t="s">
        <v>319</v>
      </c>
      <c r="B282" s="141" t="s">
        <v>601</v>
      </c>
      <c r="C282" s="122">
        <v>3.01</v>
      </c>
      <c r="D282" s="122">
        <v>281.60000000000002</v>
      </c>
      <c r="E282" s="122">
        <v>62.5</v>
      </c>
      <c r="F282" s="122">
        <v>150</v>
      </c>
      <c r="G282" s="99"/>
      <c r="H282" s="87"/>
      <c r="I282" s="99"/>
      <c r="J282" s="99"/>
      <c r="K282" s="99">
        <v>100</v>
      </c>
      <c r="L282" s="129"/>
      <c r="M282" s="99">
        <v>150</v>
      </c>
      <c r="N282" s="99"/>
      <c r="O282" s="99"/>
      <c r="P282" s="99"/>
      <c r="Q282" s="99">
        <f t="shared" si="24"/>
        <v>747.11</v>
      </c>
      <c r="R282" s="92"/>
    </row>
    <row r="283" spans="1:255" s="93" customFormat="1">
      <c r="A283" s="149" t="s">
        <v>602</v>
      </c>
      <c r="B283" s="149" t="s">
        <v>603</v>
      </c>
      <c r="C283" s="87">
        <v>202.57</v>
      </c>
      <c r="D283" s="87">
        <v>227.1</v>
      </c>
      <c r="E283" s="87">
        <v>62.5</v>
      </c>
      <c r="F283" s="87">
        <v>150</v>
      </c>
      <c r="G283" s="87"/>
      <c r="H283" s="87"/>
      <c r="I283" s="87"/>
      <c r="J283" s="87"/>
      <c r="K283" s="87">
        <v>1472</v>
      </c>
      <c r="L283" s="103"/>
      <c r="M283" s="87">
        <v>116.67</v>
      </c>
      <c r="N283" s="87">
        <v>697</v>
      </c>
      <c r="O283" s="87"/>
      <c r="P283" s="87"/>
      <c r="Q283" s="87">
        <f t="shared" si="24"/>
        <v>2927.84</v>
      </c>
      <c r="R283" s="92"/>
    </row>
    <row r="284" spans="1:255" s="93" customFormat="1">
      <c r="A284" s="149" t="s">
        <v>604</v>
      </c>
      <c r="B284" s="149" t="s">
        <v>605</v>
      </c>
      <c r="C284" s="87">
        <v>202.57</v>
      </c>
      <c r="D284" s="87">
        <v>218</v>
      </c>
      <c r="E284" s="87">
        <v>62.5</v>
      </c>
      <c r="F284" s="87">
        <v>150</v>
      </c>
      <c r="G284" s="87"/>
      <c r="H284" s="87">
        <v>0</v>
      </c>
      <c r="I284" s="87"/>
      <c r="J284" s="87"/>
      <c r="K284" s="87">
        <v>225</v>
      </c>
      <c r="L284" s="103"/>
      <c r="M284" s="87">
        <v>200</v>
      </c>
      <c r="N284" s="87"/>
      <c r="O284" s="87"/>
      <c r="P284" s="87"/>
      <c r="Q284" s="87">
        <f t="shared" si="24"/>
        <v>1058.07</v>
      </c>
      <c r="R284" s="92"/>
    </row>
    <row r="285" spans="1:255" s="93" customFormat="1">
      <c r="A285" s="86" t="s">
        <v>606</v>
      </c>
      <c r="B285" s="86" t="s">
        <v>607</v>
      </c>
      <c r="C285" s="87">
        <v>195.01</v>
      </c>
      <c r="D285" s="87">
        <v>290.64999999999998</v>
      </c>
      <c r="E285" s="87">
        <v>62.5</v>
      </c>
      <c r="F285" s="87">
        <v>150</v>
      </c>
      <c r="G285" s="87">
        <v>0</v>
      </c>
      <c r="H285" s="166">
        <v>288.41000000000003</v>
      </c>
      <c r="I285" s="87"/>
      <c r="J285" s="87"/>
      <c r="K285" s="87">
        <v>739</v>
      </c>
      <c r="L285" s="103"/>
      <c r="M285" s="87">
        <v>100</v>
      </c>
      <c r="N285" s="87">
        <v>1085</v>
      </c>
      <c r="O285" s="87"/>
      <c r="P285" s="87"/>
      <c r="Q285" s="87">
        <f t="shared" si="24"/>
        <v>2910.5699999999997</v>
      </c>
      <c r="R285" s="101">
        <f>SUM(Q280:Q285)</f>
        <v>18425.27</v>
      </c>
    </row>
    <row r="286" spans="1:255">
      <c r="A286" s="119" t="s">
        <v>608</v>
      </c>
      <c r="B286" s="119"/>
      <c r="C286" s="77"/>
      <c r="H286" s="99"/>
      <c r="Q286" s="78"/>
    </row>
    <row r="287" spans="1:255">
      <c r="A287" s="151" t="s">
        <v>609</v>
      </c>
      <c r="B287" s="151" t="s">
        <v>610</v>
      </c>
      <c r="C287" s="150">
        <v>202.57</v>
      </c>
      <c r="D287" s="99">
        <v>227.1</v>
      </c>
      <c r="E287" s="99">
        <v>62.5</v>
      </c>
      <c r="F287" s="99">
        <v>150</v>
      </c>
      <c r="G287" s="99"/>
      <c r="H287" s="99">
        <v>0</v>
      </c>
      <c r="I287" s="99"/>
      <c r="J287" s="99"/>
      <c r="K287" s="99">
        <v>670</v>
      </c>
      <c r="L287" s="129"/>
      <c r="M287" s="99">
        <v>116.67</v>
      </c>
      <c r="N287" s="99">
        <v>1636.5</v>
      </c>
      <c r="O287" s="99"/>
      <c r="P287" s="99"/>
      <c r="Q287" s="99">
        <f t="shared" ref="Q287:Q293" si="25">SUM(C287:P287)</f>
        <v>3065.34</v>
      </c>
    </row>
    <row r="288" spans="1:255" s="93" customFormat="1">
      <c r="A288" s="141" t="s">
        <v>611</v>
      </c>
      <c r="B288" s="141" t="s">
        <v>612</v>
      </c>
      <c r="C288" s="150">
        <v>211.55</v>
      </c>
      <c r="D288" s="150">
        <v>290.64999999999998</v>
      </c>
      <c r="E288" s="150">
        <v>68.75</v>
      </c>
      <c r="F288" s="150">
        <v>150</v>
      </c>
      <c r="G288" s="99">
        <v>1113.6300000000001</v>
      </c>
      <c r="H288" s="139">
        <v>652.58000000000004</v>
      </c>
      <c r="I288" s="99">
        <v>0</v>
      </c>
      <c r="J288" s="99"/>
      <c r="K288" s="99">
        <v>2000</v>
      </c>
      <c r="L288" s="129"/>
      <c r="M288" s="99">
        <v>216.67</v>
      </c>
      <c r="N288" s="99">
        <v>1450</v>
      </c>
      <c r="O288" s="99"/>
      <c r="P288" s="99">
        <v>250</v>
      </c>
      <c r="Q288" s="99">
        <f t="shared" si="25"/>
        <v>6403.83</v>
      </c>
      <c r="R288" s="92"/>
    </row>
    <row r="289" spans="1:24" s="93" customFormat="1">
      <c r="A289" s="138" t="s">
        <v>613</v>
      </c>
      <c r="B289" s="138" t="s">
        <v>614</v>
      </c>
      <c r="C289" s="204">
        <v>0</v>
      </c>
      <c r="D289" s="204">
        <v>0</v>
      </c>
      <c r="E289" s="204">
        <v>0</v>
      </c>
      <c r="F289" s="204">
        <v>0</v>
      </c>
      <c r="G289" s="139">
        <v>0</v>
      </c>
      <c r="H289" s="99"/>
      <c r="I289" s="139"/>
      <c r="J289" s="139"/>
      <c r="K289" s="139"/>
      <c r="L289" s="140"/>
      <c r="M289" s="139">
        <v>0</v>
      </c>
      <c r="N289" s="139">
        <v>0</v>
      </c>
      <c r="O289" s="139"/>
      <c r="P289" s="139"/>
      <c r="Q289" s="139">
        <f t="shared" si="25"/>
        <v>0</v>
      </c>
      <c r="R289" s="92"/>
    </row>
    <row r="290" spans="1:24" s="93" customFormat="1">
      <c r="A290" s="127" t="s">
        <v>615</v>
      </c>
      <c r="B290" s="127" t="s">
        <v>616</v>
      </c>
      <c r="C290" s="150">
        <v>0</v>
      </c>
      <c r="D290" s="150">
        <v>218</v>
      </c>
      <c r="E290" s="150">
        <v>62.5</v>
      </c>
      <c r="F290" s="150">
        <v>150</v>
      </c>
      <c r="G290" s="99"/>
      <c r="H290" s="99"/>
      <c r="I290" s="99"/>
      <c r="J290" s="99"/>
      <c r="K290" s="99">
        <v>225</v>
      </c>
      <c r="L290" s="129"/>
      <c r="M290" s="99">
        <v>316.67</v>
      </c>
      <c r="N290" s="99">
        <v>697</v>
      </c>
      <c r="O290" s="99"/>
      <c r="P290" s="99"/>
      <c r="Q290" s="99">
        <f t="shared" si="25"/>
        <v>1669.17</v>
      </c>
      <c r="R290" s="92"/>
    </row>
    <row r="291" spans="1:24" s="93" customFormat="1">
      <c r="A291" s="127" t="s">
        <v>617</v>
      </c>
      <c r="B291" s="127" t="s">
        <v>618</v>
      </c>
      <c r="C291" s="150">
        <v>202.57</v>
      </c>
      <c r="D291" s="150">
        <v>254.35</v>
      </c>
      <c r="E291" s="150">
        <v>62.5</v>
      </c>
      <c r="F291" s="150">
        <v>150</v>
      </c>
      <c r="G291" s="99"/>
      <c r="H291" s="99"/>
      <c r="I291" s="99"/>
      <c r="J291" s="99"/>
      <c r="K291" s="99">
        <v>1572</v>
      </c>
      <c r="L291" s="129"/>
      <c r="M291" s="99">
        <v>216.67</v>
      </c>
      <c r="N291" s="99"/>
      <c r="O291" s="99"/>
      <c r="P291" s="99"/>
      <c r="Q291" s="99">
        <f t="shared" si="25"/>
        <v>2458.09</v>
      </c>
      <c r="R291" s="92"/>
    </row>
    <row r="292" spans="1:24" s="93" customFormat="1">
      <c r="A292" s="127" t="s">
        <v>619</v>
      </c>
      <c r="B292" s="127" t="s">
        <v>620</v>
      </c>
      <c r="C292" s="150">
        <v>0</v>
      </c>
      <c r="D292" s="150">
        <v>218</v>
      </c>
      <c r="E292" s="150">
        <v>62.5</v>
      </c>
      <c r="F292" s="150">
        <v>150</v>
      </c>
      <c r="G292" s="99"/>
      <c r="H292" s="95"/>
      <c r="I292" s="99"/>
      <c r="J292" s="99"/>
      <c r="K292" s="99">
        <v>225</v>
      </c>
      <c r="L292" s="129"/>
      <c r="M292" s="99">
        <v>216.67</v>
      </c>
      <c r="N292" s="99"/>
      <c r="O292" s="99"/>
      <c r="P292" s="99"/>
      <c r="Q292" s="99">
        <f t="shared" si="25"/>
        <v>872.17</v>
      </c>
      <c r="R292" s="92"/>
    </row>
    <row r="293" spans="1:24" s="93" customFormat="1">
      <c r="A293" s="205" t="s">
        <v>621</v>
      </c>
      <c r="B293" s="205" t="s">
        <v>622</v>
      </c>
      <c r="C293" s="206">
        <v>202.57</v>
      </c>
      <c r="D293" s="206">
        <v>692.65</v>
      </c>
      <c r="E293" s="206">
        <v>62.5</v>
      </c>
      <c r="F293" s="206">
        <v>150</v>
      </c>
      <c r="G293" s="95">
        <v>235.55</v>
      </c>
      <c r="H293" s="78"/>
      <c r="I293" s="95"/>
      <c r="J293" s="95"/>
      <c r="K293" s="95">
        <v>377</v>
      </c>
      <c r="L293" s="108"/>
      <c r="M293" s="95"/>
      <c r="N293" s="95"/>
      <c r="O293" s="95"/>
      <c r="P293" s="95"/>
      <c r="Q293" s="95">
        <f t="shared" si="25"/>
        <v>1720.27</v>
      </c>
      <c r="R293" s="101">
        <f>SUM(Q287:Q293)</f>
        <v>16188.87</v>
      </c>
    </row>
    <row r="294" spans="1:24">
      <c r="A294" s="137" t="s">
        <v>623</v>
      </c>
      <c r="B294" s="137"/>
      <c r="C294" s="77"/>
      <c r="H294" s="122"/>
      <c r="Q294" s="78"/>
      <c r="X294" s="81">
        <v>350</v>
      </c>
    </row>
    <row r="295" spans="1:24" s="93" customFormat="1">
      <c r="A295" s="200" t="s">
        <v>624</v>
      </c>
      <c r="B295" s="200" t="s">
        <v>352</v>
      </c>
      <c r="C295" s="122">
        <v>74.61</v>
      </c>
      <c r="D295" s="122">
        <v>290.64999999999998</v>
      </c>
      <c r="E295" s="122">
        <v>68.75</v>
      </c>
      <c r="F295" s="122">
        <v>150</v>
      </c>
      <c r="G295" s="122">
        <v>610.51</v>
      </c>
      <c r="H295" s="122">
        <v>738.32</v>
      </c>
      <c r="I295" s="122"/>
      <c r="J295" s="122"/>
      <c r="K295" s="122">
        <v>885</v>
      </c>
      <c r="L295" s="196"/>
      <c r="M295" s="122">
        <v>100</v>
      </c>
      <c r="N295" s="122">
        <v>750</v>
      </c>
      <c r="O295" s="122"/>
      <c r="P295" s="122">
        <v>250</v>
      </c>
      <c r="Q295" s="122">
        <f t="shared" ref="Q295:Q301" si="26">SUM(C295:P295)</f>
        <v>3917.84</v>
      </c>
      <c r="R295" s="92"/>
    </row>
    <row r="296" spans="1:24" s="93" customFormat="1">
      <c r="A296" s="149" t="s">
        <v>625</v>
      </c>
      <c r="B296" s="149" t="s">
        <v>626</v>
      </c>
      <c r="C296" s="122">
        <v>45.57</v>
      </c>
      <c r="D296" s="122">
        <v>290.64999999999998</v>
      </c>
      <c r="E296" s="122">
        <v>62.5</v>
      </c>
      <c r="F296" s="122">
        <v>150</v>
      </c>
      <c r="G296" s="122">
        <v>433.09</v>
      </c>
      <c r="H296" s="99"/>
      <c r="I296" s="122"/>
      <c r="J296" s="122"/>
      <c r="K296" s="122">
        <v>1572</v>
      </c>
      <c r="L296" s="196"/>
      <c r="M296" s="122"/>
      <c r="N296" s="122">
        <v>2000</v>
      </c>
      <c r="O296" s="122"/>
      <c r="P296" s="122"/>
      <c r="Q296" s="122">
        <f t="shared" si="26"/>
        <v>4553.8099999999995</v>
      </c>
      <c r="R296" s="92"/>
    </row>
    <row r="297" spans="1:24" s="93" customFormat="1">
      <c r="A297" s="157" t="s">
        <v>627</v>
      </c>
      <c r="B297" s="157" t="s">
        <v>628</v>
      </c>
      <c r="C297" s="99">
        <v>0</v>
      </c>
      <c r="D297" s="99">
        <v>218</v>
      </c>
      <c r="E297" s="99">
        <v>62.5</v>
      </c>
      <c r="F297" s="99">
        <v>150</v>
      </c>
      <c r="G297" s="99"/>
      <c r="H297" s="134"/>
      <c r="I297" s="99"/>
      <c r="J297" s="99"/>
      <c r="K297" s="99">
        <v>225</v>
      </c>
      <c r="L297" s="129"/>
      <c r="M297" s="99">
        <v>100</v>
      </c>
      <c r="N297" s="99">
        <v>697</v>
      </c>
      <c r="O297" s="99"/>
      <c r="P297" s="99"/>
      <c r="Q297" s="99">
        <f t="shared" si="26"/>
        <v>1452.5</v>
      </c>
      <c r="R297" s="92"/>
    </row>
    <row r="298" spans="1:24" s="93" customFormat="1">
      <c r="A298" s="141" t="s">
        <v>629</v>
      </c>
      <c r="B298" s="141" t="s">
        <v>630</v>
      </c>
      <c r="C298" s="139">
        <v>202.57</v>
      </c>
      <c r="D298" s="139">
        <v>254.35</v>
      </c>
      <c r="E298" s="139">
        <v>62.5</v>
      </c>
      <c r="F298" s="139">
        <v>150</v>
      </c>
      <c r="G298" s="134"/>
      <c r="H298" s="99"/>
      <c r="I298" s="134"/>
      <c r="J298" s="134"/>
      <c r="K298" s="134">
        <v>500</v>
      </c>
      <c r="L298" s="207"/>
      <c r="M298" s="134">
        <v>100</v>
      </c>
      <c r="N298" s="134"/>
      <c r="O298" s="134"/>
      <c r="P298" s="134"/>
      <c r="Q298" s="134">
        <f t="shared" si="26"/>
        <v>1269.42</v>
      </c>
      <c r="R298" s="92"/>
    </row>
    <row r="299" spans="1:24" s="93" customFormat="1">
      <c r="A299" s="208" t="s">
        <v>631</v>
      </c>
      <c r="B299" s="208" t="s">
        <v>632</v>
      </c>
      <c r="C299" s="209">
        <v>202.57</v>
      </c>
      <c r="D299" s="122">
        <v>218</v>
      </c>
      <c r="E299" s="122">
        <v>62.5</v>
      </c>
      <c r="F299" s="123">
        <v>150</v>
      </c>
      <c r="G299" s="99"/>
      <c r="H299" s="99"/>
      <c r="I299" s="99"/>
      <c r="J299" s="99"/>
      <c r="K299" s="99">
        <v>250</v>
      </c>
      <c r="L299" s="129"/>
      <c r="M299" s="99">
        <v>200</v>
      </c>
      <c r="N299" s="99">
        <v>459</v>
      </c>
      <c r="O299" s="99"/>
      <c r="P299" s="99"/>
      <c r="Q299" s="99">
        <f t="shared" si="26"/>
        <v>1542.07</v>
      </c>
      <c r="R299" s="92"/>
    </row>
    <row r="300" spans="1:24" s="93" customFormat="1">
      <c r="A300" s="127" t="s">
        <v>633</v>
      </c>
      <c r="B300" s="127" t="s">
        <v>634</v>
      </c>
      <c r="C300" s="210">
        <v>186.76</v>
      </c>
      <c r="D300" s="166">
        <v>290.64999999999998</v>
      </c>
      <c r="E300" s="166">
        <v>62.5</v>
      </c>
      <c r="F300" s="211">
        <v>150</v>
      </c>
      <c r="G300" s="99"/>
      <c r="H300" s="99"/>
      <c r="I300" s="99"/>
      <c r="J300" s="99"/>
      <c r="K300" s="99">
        <v>100</v>
      </c>
      <c r="L300" s="129"/>
      <c r="M300" s="99"/>
      <c r="N300" s="99">
        <v>1177.5</v>
      </c>
      <c r="O300" s="99"/>
      <c r="P300" s="99">
        <v>0</v>
      </c>
      <c r="Q300" s="99">
        <f t="shared" si="26"/>
        <v>1967.4099999999999</v>
      </c>
      <c r="R300" s="101"/>
    </row>
    <row r="301" spans="1:24" s="93" customFormat="1">
      <c r="A301" s="141" t="s">
        <v>635</v>
      </c>
      <c r="B301" s="141" t="s">
        <v>636</v>
      </c>
      <c r="C301" s="99">
        <v>115.61</v>
      </c>
      <c r="D301" s="99">
        <v>227.1</v>
      </c>
      <c r="E301" s="99">
        <v>62.5</v>
      </c>
      <c r="F301" s="99">
        <v>150</v>
      </c>
      <c r="G301" s="99"/>
      <c r="H301" s="78"/>
      <c r="I301" s="99"/>
      <c r="J301" s="99"/>
      <c r="K301" s="99">
        <v>670</v>
      </c>
      <c r="L301" s="129"/>
      <c r="M301" s="99"/>
      <c r="N301" s="99">
        <v>712</v>
      </c>
      <c r="O301" s="99"/>
      <c r="P301" s="99">
        <v>0</v>
      </c>
      <c r="Q301" s="99">
        <f t="shared" si="26"/>
        <v>1937.21</v>
      </c>
      <c r="R301" s="101">
        <f>SUM(Q295:Q301)</f>
        <v>16640.259999999998</v>
      </c>
    </row>
    <row r="302" spans="1:24">
      <c r="A302" s="158" t="s">
        <v>637</v>
      </c>
      <c r="B302" s="158"/>
      <c r="C302" s="77"/>
      <c r="H302" s="87"/>
      <c r="Q302" s="78"/>
    </row>
    <row r="303" spans="1:24" s="93" customFormat="1">
      <c r="A303" s="86" t="s">
        <v>625</v>
      </c>
      <c r="B303" s="86" t="s">
        <v>638</v>
      </c>
      <c r="C303" s="87">
        <v>193.83</v>
      </c>
      <c r="D303" s="87">
        <v>290.64999999999998</v>
      </c>
      <c r="E303" s="87">
        <v>62.5</v>
      </c>
      <c r="F303" s="87">
        <v>150</v>
      </c>
      <c r="G303" s="87"/>
      <c r="H303" s="87">
        <v>299.94</v>
      </c>
      <c r="I303" s="87"/>
      <c r="J303" s="87"/>
      <c r="K303" s="87">
        <v>761</v>
      </c>
      <c r="L303" s="103"/>
      <c r="M303" s="87"/>
      <c r="N303" s="87">
        <v>1155.5</v>
      </c>
      <c r="O303" s="87"/>
      <c r="P303" s="87"/>
      <c r="Q303" s="87">
        <f t="shared" ref="Q303:Q311" si="27">SUM(C303:P303)</f>
        <v>2913.42</v>
      </c>
      <c r="R303" s="92"/>
    </row>
    <row r="304" spans="1:24" s="93" customFormat="1">
      <c r="A304" s="86" t="s">
        <v>639</v>
      </c>
      <c r="B304" s="86" t="s">
        <v>640</v>
      </c>
      <c r="C304" s="87">
        <v>216.08</v>
      </c>
      <c r="D304" s="87">
        <v>290.64999999999998</v>
      </c>
      <c r="E304" s="87">
        <v>68.75</v>
      </c>
      <c r="F304" s="87">
        <v>150</v>
      </c>
      <c r="G304" s="87"/>
      <c r="H304" s="87">
        <v>652.58000000000004</v>
      </c>
      <c r="I304" s="87"/>
      <c r="J304" s="87"/>
      <c r="K304" s="87">
        <v>100</v>
      </c>
      <c r="L304" s="103"/>
      <c r="M304" s="87">
        <v>216.67</v>
      </c>
      <c r="N304" s="91">
        <v>1875</v>
      </c>
      <c r="O304" s="87"/>
      <c r="P304" s="87">
        <v>300</v>
      </c>
      <c r="Q304" s="87">
        <f t="shared" si="27"/>
        <v>3869.73</v>
      </c>
      <c r="R304" s="101"/>
    </row>
    <row r="305" spans="1:255" s="93" customFormat="1">
      <c r="A305" s="86" t="s">
        <v>452</v>
      </c>
      <c r="B305" s="86" t="s">
        <v>641</v>
      </c>
      <c r="C305" s="87">
        <v>202.57</v>
      </c>
      <c r="D305" s="87">
        <v>218</v>
      </c>
      <c r="E305" s="87">
        <v>62.5</v>
      </c>
      <c r="F305" s="87">
        <v>150</v>
      </c>
      <c r="G305" s="87"/>
      <c r="H305" s="87"/>
      <c r="I305" s="87"/>
      <c r="J305" s="87"/>
      <c r="K305" s="87">
        <v>394</v>
      </c>
      <c r="L305" s="103"/>
      <c r="M305" s="87">
        <v>200</v>
      </c>
      <c r="N305" s="87">
        <v>950</v>
      </c>
      <c r="O305" s="87"/>
      <c r="P305" s="87"/>
      <c r="Q305" s="87">
        <f t="shared" si="27"/>
        <v>2177.0699999999997</v>
      </c>
      <c r="R305" s="101"/>
    </row>
    <row r="306" spans="1:255" s="93" customFormat="1">
      <c r="A306" s="86" t="s">
        <v>642</v>
      </c>
      <c r="B306" s="86" t="s">
        <v>643</v>
      </c>
      <c r="C306" s="87">
        <v>186.76</v>
      </c>
      <c r="D306" s="87">
        <v>254.35</v>
      </c>
      <c r="E306" s="87">
        <v>62.5</v>
      </c>
      <c r="F306" s="87">
        <v>150</v>
      </c>
      <c r="G306" s="87"/>
      <c r="H306" s="87"/>
      <c r="I306" s="87"/>
      <c r="J306" s="87"/>
      <c r="K306" s="87">
        <v>100</v>
      </c>
      <c r="L306" s="103"/>
      <c r="M306" s="87">
        <v>116.67</v>
      </c>
      <c r="N306" s="87">
        <v>688</v>
      </c>
      <c r="O306" s="87"/>
      <c r="P306" s="87"/>
      <c r="Q306" s="87">
        <f t="shared" si="27"/>
        <v>1558.28</v>
      </c>
      <c r="R306" s="92"/>
    </row>
    <row r="307" spans="1:255" s="93" customFormat="1">
      <c r="A307" s="86" t="s">
        <v>644</v>
      </c>
      <c r="B307" s="86" t="s">
        <v>645</v>
      </c>
      <c r="C307" s="87">
        <v>186.76</v>
      </c>
      <c r="D307" s="87">
        <v>254.35</v>
      </c>
      <c r="E307" s="87">
        <v>62.5</v>
      </c>
      <c r="F307" s="87">
        <v>150</v>
      </c>
      <c r="G307" s="87"/>
      <c r="H307" s="87"/>
      <c r="I307" s="87"/>
      <c r="J307" s="87"/>
      <c r="K307" s="87">
        <v>2245</v>
      </c>
      <c r="L307" s="103"/>
      <c r="M307" s="87"/>
      <c r="N307" s="87"/>
      <c r="O307" s="87"/>
      <c r="P307" s="87"/>
      <c r="Q307" s="87">
        <f t="shared" si="27"/>
        <v>2898.61</v>
      </c>
      <c r="R307" s="92"/>
      <c r="IU307" s="154"/>
    </row>
    <row r="308" spans="1:255" s="93" customFormat="1">
      <c r="A308" s="149" t="s">
        <v>646</v>
      </c>
      <c r="B308" s="149" t="s">
        <v>647</v>
      </c>
      <c r="C308" s="87">
        <v>62.58</v>
      </c>
      <c r="D308" s="87">
        <v>290.64999999999998</v>
      </c>
      <c r="E308" s="87">
        <v>62.5</v>
      </c>
      <c r="F308" s="87">
        <v>150</v>
      </c>
      <c r="G308" s="87">
        <v>0</v>
      </c>
      <c r="H308" s="91">
        <v>0</v>
      </c>
      <c r="I308" s="87"/>
      <c r="J308" s="87"/>
      <c r="K308" s="87"/>
      <c r="L308" s="103"/>
      <c r="M308" s="87"/>
      <c r="N308" s="87"/>
      <c r="O308" s="87"/>
      <c r="P308" s="87"/>
      <c r="Q308" s="87">
        <f t="shared" si="27"/>
        <v>565.73</v>
      </c>
      <c r="R308" s="92"/>
    </row>
    <row r="309" spans="1:255" s="93" customFormat="1">
      <c r="A309" s="197" t="s">
        <v>648</v>
      </c>
      <c r="B309" s="197" t="s">
        <v>649</v>
      </c>
      <c r="C309" s="91">
        <v>138.30000000000001</v>
      </c>
      <c r="D309" s="91">
        <v>290.64999999999998</v>
      </c>
      <c r="E309" s="91">
        <v>62.5</v>
      </c>
      <c r="F309" s="91">
        <v>150</v>
      </c>
      <c r="G309" s="91"/>
      <c r="H309" s="122">
        <v>0</v>
      </c>
      <c r="I309" s="87"/>
      <c r="J309" s="87"/>
      <c r="K309" s="87">
        <v>838.5</v>
      </c>
      <c r="L309" s="103"/>
      <c r="M309" s="87">
        <v>100</v>
      </c>
      <c r="N309" s="87">
        <v>1614.5</v>
      </c>
      <c r="O309" s="87"/>
      <c r="P309" s="87"/>
      <c r="Q309" s="91">
        <f t="shared" si="27"/>
        <v>3194.45</v>
      </c>
      <c r="R309" s="92"/>
    </row>
    <row r="310" spans="1:255" s="93" customFormat="1">
      <c r="A310" s="121" t="s">
        <v>650</v>
      </c>
      <c r="B310" s="121" t="s">
        <v>651</v>
      </c>
      <c r="C310" s="122">
        <v>195.01</v>
      </c>
      <c r="D310" s="122">
        <v>290.64999999999998</v>
      </c>
      <c r="E310" s="122">
        <v>62.5</v>
      </c>
      <c r="F310" s="122">
        <v>150</v>
      </c>
      <c r="G310" s="122">
        <v>0</v>
      </c>
      <c r="H310" s="212">
        <v>288.41000000000003</v>
      </c>
      <c r="I310" s="122"/>
      <c r="J310" s="122"/>
      <c r="K310" s="122">
        <v>1081</v>
      </c>
      <c r="L310" s="196"/>
      <c r="M310" s="122"/>
      <c r="N310" s="122">
        <v>452.5</v>
      </c>
      <c r="O310" s="122"/>
      <c r="P310" s="122"/>
      <c r="Q310" s="122">
        <f t="shared" si="27"/>
        <v>2520.0699999999997</v>
      </c>
      <c r="R310" s="101"/>
    </row>
    <row r="311" spans="1:255" s="216" customFormat="1">
      <c r="A311" s="213" t="s">
        <v>652</v>
      </c>
      <c r="B311" s="213" t="s">
        <v>653</v>
      </c>
      <c r="C311" s="212">
        <v>62.58</v>
      </c>
      <c r="D311" s="212">
        <v>227.1</v>
      </c>
      <c r="E311" s="212">
        <v>62.5</v>
      </c>
      <c r="F311" s="212">
        <v>150</v>
      </c>
      <c r="G311" s="212"/>
      <c r="H311" s="78"/>
      <c r="I311" s="212"/>
      <c r="J311" s="212"/>
      <c r="K311" s="212">
        <v>770</v>
      </c>
      <c r="L311" s="214"/>
      <c r="M311" s="212"/>
      <c r="N311" s="212">
        <v>550</v>
      </c>
      <c r="O311" s="212"/>
      <c r="P311" s="212"/>
      <c r="Q311" s="212">
        <f t="shared" si="27"/>
        <v>1822.18</v>
      </c>
      <c r="R311" s="215">
        <f>SUM(Q303:Q311)</f>
        <v>21519.54</v>
      </c>
    </row>
    <row r="312" spans="1:255" s="93" customFormat="1">
      <c r="A312" s="119" t="s">
        <v>654</v>
      </c>
      <c r="B312" s="119"/>
      <c r="C312" s="78"/>
      <c r="D312" s="78"/>
      <c r="E312" s="78"/>
      <c r="F312" s="78"/>
      <c r="G312" s="78"/>
      <c r="H312" s="87"/>
      <c r="I312" s="78"/>
      <c r="J312" s="78"/>
      <c r="K312" s="78"/>
      <c r="L312" s="79"/>
      <c r="M312" s="78"/>
      <c r="N312" s="78"/>
      <c r="O312" s="78"/>
      <c r="P312" s="78"/>
      <c r="Q312" s="78"/>
      <c r="R312" s="101"/>
    </row>
    <row r="313" spans="1:255" s="93" customFormat="1">
      <c r="A313" s="106" t="s">
        <v>655</v>
      </c>
      <c r="B313" s="193" t="s">
        <v>656</v>
      </c>
      <c r="C313" s="87">
        <v>365.14</v>
      </c>
      <c r="D313" s="87">
        <v>290.64999999999998</v>
      </c>
      <c r="E313" s="87">
        <v>68.75</v>
      </c>
      <c r="F313" s="87">
        <v>150</v>
      </c>
      <c r="G313" s="87">
        <v>745.13</v>
      </c>
      <c r="H313" s="95">
        <v>738.32</v>
      </c>
      <c r="I313" s="87">
        <v>262.5</v>
      </c>
      <c r="J313" s="87"/>
      <c r="K313" s="87">
        <v>3704</v>
      </c>
      <c r="L313" s="103"/>
      <c r="M313" s="87">
        <v>325</v>
      </c>
      <c r="N313" s="87">
        <v>2845</v>
      </c>
      <c r="O313" s="87"/>
      <c r="P313" s="87">
        <v>0</v>
      </c>
      <c r="Q313" s="87">
        <f>SUM(C313:P313)</f>
        <v>9494.49</v>
      </c>
      <c r="R313" s="92"/>
    </row>
    <row r="314" spans="1:255" s="93" customFormat="1">
      <c r="A314" s="149" t="s">
        <v>657</v>
      </c>
      <c r="B314" s="149" t="s">
        <v>658</v>
      </c>
      <c r="C314" s="87">
        <v>202.57</v>
      </c>
      <c r="D314" s="87">
        <v>254.35</v>
      </c>
      <c r="E314" s="87">
        <v>62.5</v>
      </c>
      <c r="F314" s="87">
        <v>150</v>
      </c>
      <c r="G314" s="95">
        <v>203.62</v>
      </c>
      <c r="H314" s="95">
        <v>0</v>
      </c>
      <c r="I314" s="95"/>
      <c r="J314" s="95"/>
      <c r="K314" s="95">
        <v>1572</v>
      </c>
      <c r="L314" s="108"/>
      <c r="M314" s="95"/>
      <c r="N314" s="95">
        <v>809</v>
      </c>
      <c r="O314" s="95"/>
      <c r="P314" s="95"/>
      <c r="Q314" s="87">
        <f>SUM(C314:P314)</f>
        <v>3254.04</v>
      </c>
      <c r="R314" s="92"/>
    </row>
    <row r="315" spans="1:255" s="93" customFormat="1">
      <c r="A315" s="149" t="s">
        <v>659</v>
      </c>
      <c r="B315" s="149" t="s">
        <v>660</v>
      </c>
      <c r="C315" s="87">
        <v>186.76</v>
      </c>
      <c r="D315" s="87">
        <v>290.64999999999998</v>
      </c>
      <c r="E315" s="87">
        <v>62.5</v>
      </c>
      <c r="F315" s="87">
        <v>150</v>
      </c>
      <c r="G315" s="95"/>
      <c r="H315" s="95">
        <v>553.74</v>
      </c>
      <c r="I315" s="95"/>
      <c r="J315" s="95"/>
      <c r="K315" s="95">
        <v>2489</v>
      </c>
      <c r="L315" s="108"/>
      <c r="M315" s="95">
        <v>117</v>
      </c>
      <c r="N315" s="95">
        <v>809</v>
      </c>
      <c r="O315" s="95"/>
      <c r="P315" s="95"/>
      <c r="Q315" s="87">
        <f>SUM(C315:P315)</f>
        <v>4658.6499999999996</v>
      </c>
      <c r="R315" s="92"/>
    </row>
    <row r="316" spans="1:255" s="93" customFormat="1">
      <c r="A316" s="149" t="s">
        <v>661</v>
      </c>
      <c r="B316" s="149" t="s">
        <v>662</v>
      </c>
      <c r="C316" s="87">
        <v>202.57</v>
      </c>
      <c r="D316" s="87">
        <v>254.35</v>
      </c>
      <c r="E316" s="87">
        <v>62.5</v>
      </c>
      <c r="F316" s="87">
        <v>150</v>
      </c>
      <c r="G316" s="95"/>
      <c r="H316" s="166">
        <v>0</v>
      </c>
      <c r="I316" s="95"/>
      <c r="J316" s="95"/>
      <c r="K316" s="95">
        <v>1925</v>
      </c>
      <c r="L316" s="108"/>
      <c r="M316" s="95"/>
      <c r="N316" s="95">
        <v>1177.5</v>
      </c>
      <c r="O316" s="95"/>
      <c r="P316" s="95"/>
      <c r="Q316" s="122">
        <f>SUM(C316:P316)</f>
        <v>3771.92</v>
      </c>
      <c r="R316" s="92"/>
    </row>
    <row r="317" spans="1:255" s="177" customFormat="1">
      <c r="A317" s="217" t="s">
        <v>663</v>
      </c>
      <c r="B317" s="217" t="s">
        <v>664</v>
      </c>
      <c r="C317" s="166">
        <v>203.26</v>
      </c>
      <c r="D317" s="166">
        <v>272.5</v>
      </c>
      <c r="E317" s="166">
        <v>62.5</v>
      </c>
      <c r="F317" s="166">
        <v>150</v>
      </c>
      <c r="G317" s="166">
        <v>197.45</v>
      </c>
      <c r="H317" s="218">
        <v>299.94</v>
      </c>
      <c r="I317" s="166"/>
      <c r="J317" s="166"/>
      <c r="K317" s="166">
        <v>1572</v>
      </c>
      <c r="L317" s="167"/>
      <c r="M317" s="166"/>
      <c r="N317" s="166">
        <v>900</v>
      </c>
      <c r="O317" s="166"/>
      <c r="P317" s="175"/>
      <c r="Q317" s="99">
        <f>SUM(C317:P317)</f>
        <v>3657.65</v>
      </c>
      <c r="R317" s="168">
        <f>SUM(Q313:Q317)</f>
        <v>24836.75</v>
      </c>
    </row>
    <row r="318" spans="1:255" s="93" customFormat="1">
      <c r="A318" s="185" t="s">
        <v>665</v>
      </c>
      <c r="B318" s="185"/>
      <c r="C318" s="218"/>
      <c r="D318" s="218"/>
      <c r="E318" s="218"/>
      <c r="F318" s="218"/>
      <c r="G318" s="218"/>
      <c r="H318" s="99"/>
      <c r="I318" s="218"/>
      <c r="J318" s="218"/>
      <c r="K318" s="218"/>
      <c r="L318" s="219"/>
      <c r="M318" s="218"/>
      <c r="N318" s="218"/>
      <c r="O318" s="218"/>
      <c r="P318" s="218"/>
      <c r="Q318" s="78"/>
      <c r="R318" s="101"/>
    </row>
    <row r="319" spans="1:255">
      <c r="A319" s="151" t="s">
        <v>666</v>
      </c>
      <c r="B319" s="151" t="s">
        <v>643</v>
      </c>
      <c r="C319" s="150">
        <v>202.57</v>
      </c>
      <c r="D319" s="150">
        <v>290.64999999999998</v>
      </c>
      <c r="E319" s="150">
        <v>62.5</v>
      </c>
      <c r="F319" s="150">
        <v>150</v>
      </c>
      <c r="G319" s="99"/>
      <c r="H319" s="87">
        <v>530.66999999999996</v>
      </c>
      <c r="I319" s="99"/>
      <c r="J319" s="99"/>
      <c r="K319" s="99">
        <v>2042</v>
      </c>
      <c r="L319" s="129"/>
      <c r="M319" s="99">
        <v>325</v>
      </c>
      <c r="N319" s="99">
        <v>529</v>
      </c>
      <c r="O319" s="99"/>
      <c r="P319" s="99"/>
      <c r="Q319" s="99">
        <f t="shared" ref="Q319:Q324" si="28">SUM(C319:P319)</f>
        <v>4132.3899999999994</v>
      </c>
    </row>
    <row r="320" spans="1:255" s="93" customFormat="1">
      <c r="A320" s="149" t="s">
        <v>247</v>
      </c>
      <c r="B320" s="149" t="s">
        <v>667</v>
      </c>
      <c r="C320" s="150">
        <v>220.24</v>
      </c>
      <c r="D320" s="150">
        <v>290.64999999999998</v>
      </c>
      <c r="E320" s="150">
        <v>62.5</v>
      </c>
      <c r="F320" s="150">
        <v>150</v>
      </c>
      <c r="G320" s="87">
        <v>588.28</v>
      </c>
      <c r="H320" s="87">
        <v>576.80999999999995</v>
      </c>
      <c r="I320" s="87"/>
      <c r="J320" s="87"/>
      <c r="K320" s="87">
        <v>3374</v>
      </c>
      <c r="L320" s="103"/>
      <c r="M320" s="87">
        <v>108.33</v>
      </c>
      <c r="N320" s="87">
        <v>1447</v>
      </c>
      <c r="O320" s="87"/>
      <c r="P320" s="87"/>
      <c r="Q320" s="87">
        <f t="shared" si="28"/>
        <v>6817.8099999999995</v>
      </c>
      <c r="R320" s="92"/>
    </row>
    <row r="321" spans="1:18" s="93" customFormat="1">
      <c r="A321" s="149" t="s">
        <v>668</v>
      </c>
      <c r="B321" s="149" t="s">
        <v>669</v>
      </c>
      <c r="C321" s="150">
        <v>202.57</v>
      </c>
      <c r="D321" s="150">
        <v>272.5</v>
      </c>
      <c r="E321" s="150">
        <v>62.5</v>
      </c>
      <c r="F321" s="150">
        <v>150</v>
      </c>
      <c r="G321" s="87"/>
      <c r="H321" s="87">
        <v>242.26</v>
      </c>
      <c r="I321" s="87"/>
      <c r="J321" s="87"/>
      <c r="K321" s="87">
        <v>2142</v>
      </c>
      <c r="L321" s="103"/>
      <c r="M321" s="87">
        <v>100</v>
      </c>
      <c r="N321" s="87"/>
      <c r="O321" s="87"/>
      <c r="P321" s="87">
        <v>0</v>
      </c>
      <c r="Q321" s="87">
        <f t="shared" si="28"/>
        <v>3171.83</v>
      </c>
      <c r="R321" s="101"/>
    </row>
    <row r="322" spans="1:18" s="93" customFormat="1">
      <c r="A322" s="149" t="s">
        <v>670</v>
      </c>
      <c r="B322" s="146" t="s">
        <v>671</v>
      </c>
      <c r="C322" s="150">
        <v>202.57</v>
      </c>
      <c r="D322" s="150">
        <v>218</v>
      </c>
      <c r="E322" s="150">
        <v>62.5</v>
      </c>
      <c r="F322" s="150">
        <v>150</v>
      </c>
      <c r="G322" s="220"/>
      <c r="H322" s="87"/>
      <c r="I322" s="87"/>
      <c r="J322" s="87"/>
      <c r="K322" s="87">
        <v>225</v>
      </c>
      <c r="L322" s="103"/>
      <c r="M322" s="87">
        <v>100</v>
      </c>
      <c r="N322" s="87">
        <v>459</v>
      </c>
      <c r="O322" s="87"/>
      <c r="P322" s="87"/>
      <c r="Q322" s="87">
        <f t="shared" si="28"/>
        <v>1417.07</v>
      </c>
      <c r="R322" s="101"/>
    </row>
    <row r="323" spans="1:18" s="93" customFormat="1">
      <c r="A323" s="149" t="s">
        <v>273</v>
      </c>
      <c r="B323" s="146" t="s">
        <v>672</v>
      </c>
      <c r="C323" s="150">
        <v>202.57</v>
      </c>
      <c r="D323" s="150">
        <v>227.1</v>
      </c>
      <c r="E323" s="150">
        <v>62.5</v>
      </c>
      <c r="F323" s="150">
        <v>150</v>
      </c>
      <c r="G323" s="220"/>
      <c r="H323" s="87">
        <v>0</v>
      </c>
      <c r="I323" s="87"/>
      <c r="J323" s="87"/>
      <c r="K323" s="87">
        <v>670</v>
      </c>
      <c r="L323" s="103"/>
      <c r="M323" s="87">
        <v>316.67</v>
      </c>
      <c r="N323" s="87">
        <v>459</v>
      </c>
      <c r="O323" s="87"/>
      <c r="P323" s="87"/>
      <c r="Q323" s="87">
        <f t="shared" si="28"/>
        <v>2087.84</v>
      </c>
      <c r="R323" s="101"/>
    </row>
    <row r="324" spans="1:18" s="93" customFormat="1">
      <c r="A324" s="149" t="s">
        <v>673</v>
      </c>
      <c r="B324" s="149" t="s">
        <v>674</v>
      </c>
      <c r="C324" s="95">
        <v>202.57</v>
      </c>
      <c r="D324" s="95">
        <v>254.35</v>
      </c>
      <c r="E324" s="95">
        <v>62.5</v>
      </c>
      <c r="F324" s="95">
        <v>150</v>
      </c>
      <c r="G324" s="87"/>
      <c r="H324" s="218">
        <v>242.26</v>
      </c>
      <c r="I324" s="87"/>
      <c r="J324" s="87"/>
      <c r="K324" s="87">
        <v>1572</v>
      </c>
      <c r="L324" s="103"/>
      <c r="M324" s="87">
        <v>116.67</v>
      </c>
      <c r="N324" s="87"/>
      <c r="O324" s="87"/>
      <c r="P324" s="87"/>
      <c r="Q324" s="87">
        <f t="shared" si="28"/>
        <v>2600.35</v>
      </c>
      <c r="R324" s="101">
        <f>SUM(Q319:Q324)</f>
        <v>20227.289999999997</v>
      </c>
    </row>
    <row r="325" spans="1:18" s="93" customFormat="1">
      <c r="A325" s="221" t="s">
        <v>675</v>
      </c>
      <c r="B325" s="221"/>
      <c r="C325" s="218"/>
      <c r="D325" s="218"/>
      <c r="E325" s="218"/>
      <c r="F325" s="218"/>
      <c r="G325" s="218"/>
      <c r="H325" s="99"/>
      <c r="I325" s="218"/>
      <c r="J325" s="218"/>
      <c r="K325" s="218"/>
      <c r="L325" s="219"/>
      <c r="M325" s="218"/>
      <c r="N325" s="218"/>
      <c r="O325" s="218"/>
      <c r="P325" s="218"/>
      <c r="Q325" s="218"/>
      <c r="R325" s="101"/>
    </row>
    <row r="326" spans="1:18" s="93" customFormat="1">
      <c r="A326" s="151" t="s">
        <v>676</v>
      </c>
      <c r="B326" s="151" t="s">
        <v>677</v>
      </c>
      <c r="C326" s="99">
        <v>0</v>
      </c>
      <c r="D326" s="99">
        <v>218</v>
      </c>
      <c r="E326" s="99">
        <v>62.5</v>
      </c>
      <c r="F326" s="99">
        <v>150</v>
      </c>
      <c r="G326" s="99"/>
      <c r="H326" s="95">
        <v>0</v>
      </c>
      <c r="I326" s="99"/>
      <c r="J326" s="99"/>
      <c r="K326" s="99">
        <v>225</v>
      </c>
      <c r="L326" s="129"/>
      <c r="M326" s="99">
        <v>250</v>
      </c>
      <c r="N326" s="99">
        <v>697</v>
      </c>
      <c r="O326" s="99"/>
      <c r="P326" s="99"/>
      <c r="Q326" s="99">
        <f>SUM(C326:P326)</f>
        <v>1602.5</v>
      </c>
      <c r="R326" s="101"/>
    </row>
    <row r="327" spans="1:18" s="93" customFormat="1">
      <c r="A327" s="222" t="s">
        <v>678</v>
      </c>
      <c r="B327" s="222" t="s">
        <v>679</v>
      </c>
      <c r="C327" s="95">
        <v>195.01</v>
      </c>
      <c r="D327" s="95">
        <v>290.64999999999998</v>
      </c>
      <c r="E327" s="95">
        <v>62.5</v>
      </c>
      <c r="F327" s="95">
        <v>150</v>
      </c>
      <c r="G327" s="95">
        <v>601.16999999999996</v>
      </c>
      <c r="H327" s="99"/>
      <c r="I327" s="95"/>
      <c r="J327" s="95"/>
      <c r="K327" s="95">
        <v>1444</v>
      </c>
      <c r="L327" s="108"/>
      <c r="M327" s="95"/>
      <c r="N327" s="95">
        <v>1532</v>
      </c>
      <c r="O327" s="95"/>
      <c r="P327" s="95"/>
      <c r="Q327" s="95">
        <f>SUM(C327:P327)</f>
        <v>4275.33</v>
      </c>
      <c r="R327" s="92"/>
    </row>
    <row r="328" spans="1:18" s="93" customFormat="1">
      <c r="A328" s="141" t="s">
        <v>344</v>
      </c>
      <c r="B328" s="141" t="s">
        <v>680</v>
      </c>
      <c r="C328" s="150">
        <v>202.57</v>
      </c>
      <c r="D328" s="150">
        <v>236.15</v>
      </c>
      <c r="E328" s="150">
        <v>62.5</v>
      </c>
      <c r="F328" s="150">
        <v>150</v>
      </c>
      <c r="G328" s="99"/>
      <c r="H328" s="87"/>
      <c r="I328" s="99"/>
      <c r="J328" s="99"/>
      <c r="K328" s="99">
        <v>100</v>
      </c>
      <c r="L328" s="129"/>
      <c r="M328" s="99"/>
      <c r="N328" s="99"/>
      <c r="O328" s="99"/>
      <c r="P328" s="99"/>
      <c r="Q328" s="99">
        <f>SUM(C328:P328)</f>
        <v>751.22</v>
      </c>
      <c r="R328" s="92"/>
    </row>
    <row r="329" spans="1:18">
      <c r="A329" s="149" t="s">
        <v>681</v>
      </c>
      <c r="B329" s="149" t="s">
        <v>682</v>
      </c>
      <c r="C329" s="87">
        <v>202.57</v>
      </c>
      <c r="D329" s="87">
        <v>254.35</v>
      </c>
      <c r="E329" s="87">
        <v>62.5</v>
      </c>
      <c r="F329" s="87">
        <v>150</v>
      </c>
      <c r="G329" s="87"/>
      <c r="H329" s="87">
        <v>0</v>
      </c>
      <c r="I329" s="87"/>
      <c r="J329" s="87"/>
      <c r="K329" s="87">
        <v>1063</v>
      </c>
      <c r="L329" s="103"/>
      <c r="M329" s="87"/>
      <c r="N329" s="87">
        <v>1854.5</v>
      </c>
      <c r="O329" s="87"/>
      <c r="P329" s="87"/>
      <c r="Q329" s="87">
        <f>SUM(C329:P329)</f>
        <v>3586.92</v>
      </c>
    </row>
    <row r="330" spans="1:18" s="93" customFormat="1">
      <c r="A330" s="86" t="s">
        <v>683</v>
      </c>
      <c r="B330" s="86" t="s">
        <v>684</v>
      </c>
      <c r="C330" s="87">
        <v>195.01</v>
      </c>
      <c r="D330" s="87">
        <v>254.35</v>
      </c>
      <c r="E330" s="87">
        <v>62.5</v>
      </c>
      <c r="F330" s="87">
        <v>150</v>
      </c>
      <c r="G330" s="87">
        <v>218.38</v>
      </c>
      <c r="H330" s="218"/>
      <c r="I330" s="87"/>
      <c r="J330" s="87"/>
      <c r="K330" s="87">
        <v>550</v>
      </c>
      <c r="L330" s="103"/>
      <c r="M330" s="87"/>
      <c r="N330" s="87"/>
      <c r="O330" s="87"/>
      <c r="P330" s="87"/>
      <c r="Q330" s="87">
        <f>SUM(C330:P330)</f>
        <v>1430.24</v>
      </c>
      <c r="R330" s="101">
        <f>SUM(Q326:Q330)</f>
        <v>11646.210000000001</v>
      </c>
    </row>
    <row r="331" spans="1:18" s="93" customFormat="1">
      <c r="A331" s="221" t="s">
        <v>685</v>
      </c>
      <c r="B331" s="221"/>
      <c r="C331" s="218"/>
      <c r="D331" s="218"/>
      <c r="E331" s="218"/>
      <c r="F331" s="218"/>
      <c r="G331" s="218"/>
      <c r="H331" s="122"/>
      <c r="I331" s="218"/>
      <c r="J331" s="218"/>
      <c r="K331" s="218"/>
      <c r="L331" s="219"/>
      <c r="M331" s="218"/>
      <c r="N331" s="218"/>
      <c r="O331" s="218"/>
      <c r="P331" s="218"/>
      <c r="Q331" s="218"/>
      <c r="R331" s="101"/>
    </row>
    <row r="332" spans="1:18" s="93" customFormat="1">
      <c r="A332" s="121" t="s">
        <v>686</v>
      </c>
      <c r="B332" s="121" t="s">
        <v>687</v>
      </c>
      <c r="C332" s="122">
        <v>195.01</v>
      </c>
      <c r="D332" s="122">
        <v>290.64999999999998</v>
      </c>
      <c r="E332" s="122">
        <v>62.5</v>
      </c>
      <c r="F332" s="122">
        <v>150</v>
      </c>
      <c r="G332" s="122">
        <v>326.57</v>
      </c>
      <c r="H332" s="99"/>
      <c r="I332" s="122"/>
      <c r="J332" s="122"/>
      <c r="K332" s="122">
        <v>3587</v>
      </c>
      <c r="L332" s="196"/>
      <c r="M332" s="122">
        <v>125</v>
      </c>
      <c r="N332" s="122">
        <v>1000</v>
      </c>
      <c r="O332" s="122"/>
      <c r="P332" s="122"/>
      <c r="Q332" s="122">
        <f>SUM(C332:P332)</f>
        <v>5736.73</v>
      </c>
      <c r="R332" s="92"/>
    </row>
    <row r="333" spans="1:18" s="93" customFormat="1">
      <c r="A333" s="127" t="s">
        <v>688</v>
      </c>
      <c r="B333" s="127" t="s">
        <v>689</v>
      </c>
      <c r="C333" s="99">
        <v>202.57</v>
      </c>
      <c r="D333" s="99">
        <v>227.1</v>
      </c>
      <c r="E333" s="99">
        <v>62.5</v>
      </c>
      <c r="F333" s="99">
        <v>150</v>
      </c>
      <c r="G333" s="99"/>
      <c r="H333" s="128">
        <v>0</v>
      </c>
      <c r="I333" s="99"/>
      <c r="J333" s="99"/>
      <c r="K333" s="99">
        <v>500</v>
      </c>
      <c r="L333" s="129"/>
      <c r="M333" s="99">
        <v>125</v>
      </c>
      <c r="N333" s="99">
        <v>459</v>
      </c>
      <c r="O333" s="99"/>
      <c r="P333" s="99">
        <v>0</v>
      </c>
      <c r="Q333" s="99">
        <f>SUM(C333:P333)</f>
        <v>1726.17</v>
      </c>
      <c r="R333" s="92"/>
    </row>
    <row r="334" spans="1:18" s="93" customFormat="1">
      <c r="A334" s="127" t="s">
        <v>690</v>
      </c>
      <c r="B334" s="127" t="s">
        <v>205</v>
      </c>
      <c r="C334" s="99">
        <v>373.18</v>
      </c>
      <c r="D334" s="99">
        <v>290.64999999999998</v>
      </c>
      <c r="E334" s="99">
        <v>68.75</v>
      </c>
      <c r="F334" s="99">
        <v>150</v>
      </c>
      <c r="G334" s="99">
        <v>869.33</v>
      </c>
      <c r="H334" s="99">
        <v>692.18</v>
      </c>
      <c r="I334" s="99">
        <v>0</v>
      </c>
      <c r="J334" s="99"/>
      <c r="K334" s="99">
        <v>5043</v>
      </c>
      <c r="L334" s="129"/>
      <c r="M334" s="99"/>
      <c r="N334" s="99">
        <v>3500</v>
      </c>
      <c r="O334" s="99"/>
      <c r="P334" s="99">
        <v>250</v>
      </c>
      <c r="Q334" s="99">
        <f>SUM(C334:P334)</f>
        <v>11237.09</v>
      </c>
      <c r="R334" s="92"/>
    </row>
    <row r="335" spans="1:18" s="93" customFormat="1">
      <c r="A335" s="127" t="s">
        <v>691</v>
      </c>
      <c r="B335" s="127" t="s">
        <v>692</v>
      </c>
      <c r="C335" s="99">
        <v>195.01</v>
      </c>
      <c r="D335" s="99">
        <v>263.39999999999998</v>
      </c>
      <c r="E335" s="99">
        <v>62.5</v>
      </c>
      <c r="F335" s="99">
        <v>150</v>
      </c>
      <c r="G335" s="99">
        <v>290.73</v>
      </c>
      <c r="H335" s="127">
        <v>288.41000000000003</v>
      </c>
      <c r="I335" s="99"/>
      <c r="J335" s="99"/>
      <c r="K335" s="99">
        <v>2300</v>
      </c>
      <c r="L335" s="129"/>
      <c r="M335" s="99">
        <v>125</v>
      </c>
      <c r="N335" s="99">
        <v>1500</v>
      </c>
      <c r="O335" s="99"/>
      <c r="P335" s="99"/>
      <c r="Q335" s="99">
        <f>SUM(C335:P335)</f>
        <v>5175.05</v>
      </c>
      <c r="R335" s="92"/>
    </row>
    <row r="336" spans="1:18" s="93" customFormat="1" ht="15">
      <c r="A336" s="127" t="s">
        <v>693</v>
      </c>
      <c r="B336" s="127" t="s">
        <v>694</v>
      </c>
      <c r="C336" s="99">
        <v>62.58</v>
      </c>
      <c r="D336" s="99">
        <v>227.1</v>
      </c>
      <c r="E336" s="99">
        <v>62.5</v>
      </c>
      <c r="F336" s="99">
        <v>150</v>
      </c>
      <c r="G336" s="127"/>
      <c r="H336" s="127"/>
      <c r="I336" s="127"/>
      <c r="J336" s="127"/>
      <c r="K336" s="89">
        <v>500</v>
      </c>
      <c r="L336" s="223"/>
      <c r="M336" s="89">
        <v>125</v>
      </c>
      <c r="N336" s="89">
        <v>250</v>
      </c>
      <c r="O336" s="127"/>
      <c r="P336" s="224">
        <v>0</v>
      </c>
      <c r="Q336" s="99">
        <f>SUM(C336:P336)</f>
        <v>1377.18</v>
      </c>
      <c r="R336" s="101">
        <f>SUM(Q332:Q336)</f>
        <v>25252.219999999998</v>
      </c>
    </row>
    <row r="337" spans="1:19" s="92" customFormat="1" thickBot="1">
      <c r="A337" s="198" t="s">
        <v>695</v>
      </c>
      <c r="B337" s="198"/>
      <c r="C337" s="225">
        <f t="shared" ref="C337:Q337" si="29">SUM(C4:C336)</f>
        <v>45831.670000000006</v>
      </c>
      <c r="D337" s="225">
        <f t="shared" si="29"/>
        <v>74629.60000000002</v>
      </c>
      <c r="E337" s="225">
        <f t="shared" si="29"/>
        <v>17712.5</v>
      </c>
      <c r="F337" s="225">
        <f t="shared" si="29"/>
        <v>41950</v>
      </c>
      <c r="G337" s="225">
        <f t="shared" si="29"/>
        <v>62059.240000000005</v>
      </c>
      <c r="H337" s="225">
        <f t="shared" si="29"/>
        <v>58398.31</v>
      </c>
      <c r="I337" s="225">
        <f t="shared" si="29"/>
        <v>2079.7200000000003</v>
      </c>
      <c r="J337" s="225">
        <f t="shared" si="29"/>
        <v>29361</v>
      </c>
      <c r="K337" s="225">
        <f t="shared" si="29"/>
        <v>429735.35</v>
      </c>
      <c r="L337" s="225">
        <f t="shared" si="29"/>
        <v>4350</v>
      </c>
      <c r="M337" s="225">
        <f t="shared" si="29"/>
        <v>39183.799999999967</v>
      </c>
      <c r="N337" s="225">
        <f t="shared" si="29"/>
        <v>249401.5</v>
      </c>
      <c r="O337" s="225">
        <f t="shared" si="29"/>
        <v>0</v>
      </c>
      <c r="P337" s="225">
        <f t="shared" si="29"/>
        <v>13908.89</v>
      </c>
      <c r="Q337" s="225">
        <f t="shared" si="29"/>
        <v>1068601.5799999994</v>
      </c>
      <c r="R337" s="226">
        <f>SUM(R19:R336)</f>
        <v>1067301.8800000001</v>
      </c>
      <c r="S337" s="101"/>
    </row>
    <row r="338" spans="1:19" ht="13.5" thickTop="1">
      <c r="A338" s="156"/>
      <c r="B338" s="156"/>
      <c r="H338" s="227"/>
      <c r="S338" s="118">
        <f>S337-Q337</f>
        <v>-1068601.5799999994</v>
      </c>
    </row>
    <row r="339" spans="1:19">
      <c r="A339" s="81" t="s">
        <v>696</v>
      </c>
      <c r="C339" s="227"/>
      <c r="D339" s="227"/>
      <c r="E339" s="227"/>
      <c r="F339" s="227"/>
      <c r="G339" s="227"/>
      <c r="H339" s="227"/>
      <c r="I339" s="227"/>
      <c r="J339" s="227"/>
      <c r="M339" s="227"/>
      <c r="N339" s="227"/>
      <c r="Q339" s="228"/>
      <c r="R339" s="229">
        <f>SUM(C337+D337+E337+F337+G337+H337+I337+J337+K337+L337+M337+N337+O337+P337)</f>
        <v>1068601.5799999998</v>
      </c>
    </row>
    <row r="340" spans="1:19">
      <c r="F340" s="227"/>
      <c r="G340" s="227"/>
      <c r="I340" s="227"/>
      <c r="J340" s="227"/>
      <c r="N340" s="230"/>
    </row>
    <row r="341" spans="1:19">
      <c r="B341" s="231" t="s">
        <v>697</v>
      </c>
    </row>
    <row r="342" spans="1:19">
      <c r="B342" s="81" t="s">
        <v>698</v>
      </c>
    </row>
    <row r="343" spans="1:19">
      <c r="A343" s="232"/>
      <c r="B343" s="232"/>
    </row>
    <row r="344" spans="1:19">
      <c r="A344" s="232"/>
      <c r="B344" s="232"/>
    </row>
    <row r="351" spans="1:19">
      <c r="A351" s="232"/>
      <c r="B351" s="232"/>
    </row>
    <row r="352" spans="1:19">
      <c r="A352" s="232"/>
      <c r="B352" s="232"/>
    </row>
    <row r="353" spans="1:2">
      <c r="A353" s="232"/>
      <c r="B353" s="232"/>
    </row>
    <row r="354" spans="1:2">
      <c r="A354" s="232"/>
      <c r="B354" s="232"/>
    </row>
    <row r="355" spans="1:2">
      <c r="A355" s="232"/>
      <c r="B355" s="232"/>
    </row>
    <row r="356" spans="1:2">
      <c r="A356" s="232"/>
      <c r="B356" s="232"/>
    </row>
    <row r="357" spans="1:2">
      <c r="A357" s="232"/>
      <c r="B357" s="232"/>
    </row>
    <row r="358" spans="1:2">
      <c r="A358" s="232"/>
      <c r="B358" s="232"/>
    </row>
    <row r="359" spans="1:2">
      <c r="A359" s="232"/>
      <c r="B359" s="232"/>
    </row>
    <row r="360" spans="1:2">
      <c r="A360" s="232"/>
      <c r="B360" s="232"/>
    </row>
    <row r="361" spans="1:2">
      <c r="A361" s="232"/>
      <c r="B361" s="232"/>
    </row>
    <row r="362" spans="1:2">
      <c r="A362" s="232"/>
      <c r="B362" s="232"/>
    </row>
    <row r="363" spans="1:2">
      <c r="A363" s="233"/>
      <c r="B363" s="233"/>
    </row>
    <row r="364" spans="1:2">
      <c r="A364" s="233"/>
      <c r="B364" s="233"/>
    </row>
    <row r="365" spans="1:2">
      <c r="A365" s="233"/>
      <c r="B365" s="233"/>
    </row>
    <row r="366" spans="1:2">
      <c r="A366" s="233"/>
      <c r="B366" s="233"/>
    </row>
    <row r="367" spans="1:2">
      <c r="A367" s="233"/>
      <c r="B367" s="233"/>
    </row>
    <row r="368" spans="1:2">
      <c r="A368" s="233"/>
      <c r="B368" s="233"/>
    </row>
    <row r="369" spans="1:2">
      <c r="A369" s="233"/>
      <c r="B369" s="233"/>
    </row>
    <row r="370" spans="1:2">
      <c r="A370" s="233"/>
      <c r="B370" s="233"/>
    </row>
    <row r="371" spans="1:2">
      <c r="A371" s="233"/>
      <c r="B371" s="233"/>
    </row>
    <row r="372" spans="1:2">
      <c r="A372" s="233"/>
      <c r="B372" s="233"/>
    </row>
    <row r="373" spans="1:2">
      <c r="A373" s="233"/>
      <c r="B373" s="233"/>
    </row>
    <row r="374" spans="1:2">
      <c r="A374" s="233"/>
      <c r="B374" s="233"/>
    </row>
    <row r="375" spans="1:2">
      <c r="A375" s="233"/>
      <c r="B375" s="233"/>
    </row>
    <row r="376" spans="1:2">
      <c r="A376" s="233"/>
      <c r="B376" s="233"/>
    </row>
    <row r="377" spans="1:2">
      <c r="A377" s="233"/>
      <c r="B377" s="233"/>
    </row>
    <row r="378" spans="1:2">
      <c r="A378" s="233"/>
      <c r="B378" s="233"/>
    </row>
    <row r="379" spans="1:2">
      <c r="A379" s="233"/>
      <c r="B379" s="233"/>
    </row>
    <row r="380" spans="1:2">
      <c r="A380" s="233"/>
      <c r="B380" s="233"/>
    </row>
    <row r="381" spans="1:2">
      <c r="A381" s="233"/>
      <c r="B381" s="233"/>
    </row>
    <row r="382" spans="1:2">
      <c r="A382" s="233"/>
      <c r="B382" s="233"/>
    </row>
    <row r="383" spans="1:2">
      <c r="A383" s="233"/>
      <c r="B383" s="233"/>
    </row>
    <row r="384" spans="1:2">
      <c r="A384" s="233"/>
      <c r="B384" s="233"/>
    </row>
    <row r="385" spans="1:2">
      <c r="A385" s="233"/>
      <c r="B385" s="233"/>
    </row>
    <row r="386" spans="1:2">
      <c r="A386" s="233"/>
      <c r="B386" s="233"/>
    </row>
    <row r="387" spans="1:2">
      <c r="A387" s="233"/>
      <c r="B387" s="233"/>
    </row>
    <row r="388" spans="1:2">
      <c r="A388" s="233"/>
      <c r="B388" s="233"/>
    </row>
    <row r="389" spans="1:2">
      <c r="A389" s="233"/>
      <c r="B389" s="233"/>
    </row>
    <row r="390" spans="1:2">
      <c r="A390" s="233"/>
      <c r="B390" s="233"/>
    </row>
    <row r="391" spans="1:2">
      <c r="A391" s="233"/>
      <c r="B391" s="233"/>
    </row>
    <row r="392" spans="1:2">
      <c r="A392" s="233"/>
      <c r="B392" s="233"/>
    </row>
    <row r="393" spans="1:2">
      <c r="A393" s="233"/>
      <c r="B393" s="233"/>
    </row>
    <row r="394" spans="1:2">
      <c r="A394" s="233"/>
      <c r="B394" s="233"/>
    </row>
    <row r="395" spans="1:2">
      <c r="A395" s="233"/>
      <c r="B395" s="233"/>
    </row>
    <row r="396" spans="1:2">
      <c r="A396" s="233"/>
      <c r="B396" s="233"/>
    </row>
    <row r="397" spans="1:2">
      <c r="A397" s="233"/>
      <c r="B397" s="233"/>
    </row>
    <row r="398" spans="1:2">
      <c r="A398" s="233"/>
      <c r="B398" s="233"/>
    </row>
    <row r="399" spans="1:2">
      <c r="A399" s="233"/>
      <c r="B399" s="233"/>
    </row>
    <row r="400" spans="1:2">
      <c r="A400" s="233"/>
      <c r="B400" s="233"/>
    </row>
    <row r="401" spans="1:2">
      <c r="A401" s="233"/>
      <c r="B401" s="233"/>
    </row>
    <row r="402" spans="1:2">
      <c r="A402" s="233"/>
      <c r="B402" s="233"/>
    </row>
    <row r="403" spans="1:2">
      <c r="A403" s="233"/>
      <c r="B403" s="233"/>
    </row>
    <row r="404" spans="1:2">
      <c r="A404" s="233"/>
      <c r="B404" s="233"/>
    </row>
    <row r="405" spans="1:2">
      <c r="A405" s="233"/>
      <c r="B405" s="233"/>
    </row>
    <row r="406" spans="1:2">
      <c r="A406" s="233"/>
      <c r="B406" s="233"/>
    </row>
    <row r="407" spans="1:2">
      <c r="A407" s="233"/>
      <c r="B407" s="233"/>
    </row>
    <row r="408" spans="1:2">
      <c r="A408" s="233"/>
      <c r="B408" s="233"/>
    </row>
    <row r="409" spans="1:2">
      <c r="A409" s="233"/>
      <c r="B409" s="233"/>
    </row>
    <row r="410" spans="1:2">
      <c r="A410" s="233"/>
      <c r="B410" s="233"/>
    </row>
    <row r="411" spans="1:2">
      <c r="A411" s="233"/>
      <c r="B411" s="233"/>
    </row>
    <row r="412" spans="1:2">
      <c r="A412" s="233"/>
      <c r="B412" s="233"/>
    </row>
    <row r="413" spans="1:2">
      <c r="A413" s="233"/>
      <c r="B413" s="233"/>
    </row>
    <row r="414" spans="1:2">
      <c r="A414" s="233"/>
      <c r="B414" s="233"/>
    </row>
    <row r="415" spans="1:2">
      <c r="A415" s="233"/>
      <c r="B415" s="233"/>
    </row>
    <row r="416" spans="1:2">
      <c r="A416" s="233"/>
      <c r="B416" s="233"/>
    </row>
    <row r="417" spans="1:2">
      <c r="A417" s="233"/>
      <c r="B417" s="233"/>
    </row>
    <row r="418" spans="1:2">
      <c r="A418" s="233"/>
      <c r="B418" s="233"/>
    </row>
    <row r="419" spans="1:2">
      <c r="A419" s="233"/>
      <c r="B419" s="233"/>
    </row>
    <row r="420" spans="1:2">
      <c r="A420" s="233"/>
      <c r="B420" s="233"/>
    </row>
    <row r="421" spans="1:2">
      <c r="A421" s="233"/>
      <c r="B421" s="233"/>
    </row>
    <row r="422" spans="1:2">
      <c r="A422" s="233"/>
      <c r="B422" s="233"/>
    </row>
    <row r="423" spans="1:2">
      <c r="A423" s="233"/>
      <c r="B423" s="233"/>
    </row>
    <row r="424" spans="1:2">
      <c r="A424" s="233"/>
      <c r="B424" s="233"/>
    </row>
    <row r="425" spans="1:2">
      <c r="A425" s="233"/>
      <c r="B425" s="233"/>
    </row>
    <row r="426" spans="1:2">
      <c r="A426" s="233"/>
      <c r="B426" s="233"/>
    </row>
    <row r="427" spans="1:2">
      <c r="A427" s="233"/>
      <c r="B427" s="233"/>
    </row>
    <row r="428" spans="1:2">
      <c r="A428" s="233"/>
      <c r="B428" s="233"/>
    </row>
    <row r="429" spans="1:2">
      <c r="A429" s="233"/>
      <c r="B429" s="233"/>
    </row>
    <row r="430" spans="1:2">
      <c r="A430" s="233"/>
      <c r="B430" s="233"/>
    </row>
    <row r="431" spans="1:2">
      <c r="A431" s="233"/>
      <c r="B431" s="233"/>
    </row>
    <row r="432" spans="1:2">
      <c r="A432" s="233"/>
      <c r="B432" s="233"/>
    </row>
    <row r="433" spans="1:2">
      <c r="A433" s="233"/>
      <c r="B433" s="233"/>
    </row>
    <row r="434" spans="1:2">
      <c r="A434" s="233"/>
      <c r="B434" s="233"/>
    </row>
    <row r="435" spans="1:2">
      <c r="A435" s="233"/>
      <c r="B435" s="233"/>
    </row>
    <row r="436" spans="1:2">
      <c r="A436" s="233"/>
      <c r="B436" s="233"/>
    </row>
    <row r="437" spans="1:2">
      <c r="A437" s="233"/>
      <c r="B437" s="233"/>
    </row>
    <row r="438" spans="1:2">
      <c r="A438" s="233"/>
      <c r="B438" s="233"/>
    </row>
    <row r="439" spans="1:2">
      <c r="A439" s="233"/>
      <c r="B439" s="233"/>
    </row>
    <row r="440" spans="1:2">
      <c r="A440" s="233"/>
      <c r="B440" s="233"/>
    </row>
    <row r="441" spans="1:2">
      <c r="A441" s="233"/>
      <c r="B441" s="233"/>
    </row>
    <row r="442" spans="1:2">
      <c r="A442" s="233"/>
      <c r="B442" s="233"/>
    </row>
    <row r="443" spans="1:2">
      <c r="A443" s="233"/>
      <c r="B443" s="233"/>
    </row>
    <row r="444" spans="1:2">
      <c r="A444" s="233"/>
      <c r="B444" s="233"/>
    </row>
    <row r="445" spans="1:2">
      <c r="A445" s="233"/>
      <c r="B445" s="233"/>
    </row>
    <row r="446" spans="1:2">
      <c r="A446" s="233"/>
      <c r="B446" s="233"/>
    </row>
    <row r="447" spans="1:2">
      <c r="A447" s="233"/>
      <c r="B447" s="233"/>
    </row>
    <row r="448" spans="1:2">
      <c r="A448" s="233"/>
      <c r="B448" s="233"/>
    </row>
    <row r="449" spans="1:2">
      <c r="A449" s="233"/>
      <c r="B449" s="233"/>
    </row>
    <row r="450" spans="1:2">
      <c r="A450" s="233"/>
      <c r="B450" s="233"/>
    </row>
    <row r="451" spans="1:2">
      <c r="A451" s="233"/>
      <c r="B451" s="233"/>
    </row>
    <row r="452" spans="1:2">
      <c r="A452" s="233"/>
      <c r="B452" s="233"/>
    </row>
    <row r="453" spans="1:2">
      <c r="A453" s="233"/>
      <c r="B453" s="233"/>
    </row>
    <row r="454" spans="1:2">
      <c r="A454" s="233"/>
      <c r="B454" s="233"/>
    </row>
    <row r="455" spans="1:2">
      <c r="A455" s="233"/>
      <c r="B455" s="233"/>
    </row>
    <row r="456" spans="1:2">
      <c r="A456" s="233"/>
      <c r="B456" s="233"/>
    </row>
  </sheetData>
  <mergeCells count="40">
    <mergeCell ref="A312:B312"/>
    <mergeCell ref="A318:B318"/>
    <mergeCell ref="A325:B325"/>
    <mergeCell ref="A331:B331"/>
    <mergeCell ref="A265:B265"/>
    <mergeCell ref="A271:B271"/>
    <mergeCell ref="A279:B279"/>
    <mergeCell ref="A286:B286"/>
    <mergeCell ref="A294:B294"/>
    <mergeCell ref="A302:B302"/>
    <mergeCell ref="A224:B224"/>
    <mergeCell ref="A231:B231"/>
    <mergeCell ref="A239:B239"/>
    <mergeCell ref="A246:B246"/>
    <mergeCell ref="A253:B253"/>
    <mergeCell ref="A259:B259"/>
    <mergeCell ref="A175:B175"/>
    <mergeCell ref="A182:B182"/>
    <mergeCell ref="A189:B189"/>
    <mergeCell ref="A200:B200"/>
    <mergeCell ref="A207:B207"/>
    <mergeCell ref="A216:B216"/>
    <mergeCell ref="A130:B130"/>
    <mergeCell ref="A138:B138"/>
    <mergeCell ref="A145:B145"/>
    <mergeCell ref="A150:B150"/>
    <mergeCell ref="A161:B161"/>
    <mergeCell ref="A168:B168"/>
    <mergeCell ref="A72:B72"/>
    <mergeCell ref="A84:B84"/>
    <mergeCell ref="A94:B94"/>
    <mergeCell ref="A103:B103"/>
    <mergeCell ref="A111:B111"/>
    <mergeCell ref="A122:B122"/>
    <mergeCell ref="A2:B2"/>
    <mergeCell ref="A40:B40"/>
    <mergeCell ref="A43:B43"/>
    <mergeCell ref="A54:B54"/>
    <mergeCell ref="A57:B57"/>
    <mergeCell ref="A63:B6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9"/>
  <sheetViews>
    <sheetView tabSelected="1" topLeftCell="A19" workbookViewId="0">
      <selection activeCell="L11" sqref="L11"/>
    </sheetView>
  </sheetViews>
  <sheetFormatPr defaultRowHeight="12.75"/>
  <cols>
    <col min="1" max="1" width="9.140625" style="30"/>
    <col min="2" max="2" width="12.85546875" style="30" customWidth="1"/>
    <col min="3" max="3" width="9.140625" style="67"/>
    <col min="4" max="4" width="13" style="30" customWidth="1"/>
    <col min="5" max="5" width="14.42578125" style="75" customWidth="1"/>
    <col min="6" max="8" width="9.140625" style="30"/>
    <col min="9" max="9" width="12.28515625" style="30" customWidth="1"/>
    <col min="10" max="11" width="9.140625" style="30"/>
    <col min="12" max="12" width="21.7109375" style="234" customWidth="1"/>
    <col min="13" max="16384" width="9.140625" style="30"/>
  </cols>
  <sheetData>
    <row r="1" spans="1:12">
      <c r="A1" s="29"/>
      <c r="B1" s="29"/>
      <c r="C1" s="29"/>
      <c r="D1" s="29"/>
      <c r="E1" s="29"/>
      <c r="F1" s="29"/>
      <c r="G1" s="29"/>
      <c r="H1" s="29"/>
      <c r="I1" s="29"/>
      <c r="J1" s="29"/>
    </row>
    <row r="2" spans="1:12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2">
      <c r="A3" s="32"/>
      <c r="B3" s="32"/>
      <c r="C3" s="32"/>
      <c r="D3" s="32"/>
      <c r="E3" s="32"/>
      <c r="F3" s="32"/>
      <c r="G3" s="32"/>
      <c r="H3" s="32"/>
      <c r="I3" s="32"/>
      <c r="J3" s="33"/>
    </row>
    <row r="4" spans="1:12">
      <c r="A4" s="34" t="s">
        <v>81</v>
      </c>
      <c r="B4" s="34"/>
      <c r="C4" s="34"/>
      <c r="D4" s="34"/>
      <c r="E4" s="34"/>
      <c r="F4" s="34"/>
      <c r="G4" s="34"/>
      <c r="H4" s="34"/>
      <c r="I4" s="34"/>
      <c r="J4" s="33"/>
    </row>
    <row r="5" spans="1:12">
      <c r="A5" s="35">
        <v>42415</v>
      </c>
      <c r="B5" s="35"/>
      <c r="C5" s="35"/>
      <c r="D5" s="35"/>
      <c r="E5" s="35"/>
      <c r="F5" s="35"/>
      <c r="G5" s="35"/>
      <c r="H5" s="35"/>
      <c r="I5" s="35"/>
      <c r="J5" s="33"/>
    </row>
    <row r="6" spans="1:12">
      <c r="A6" s="36"/>
      <c r="B6" s="2"/>
      <c r="C6" s="8"/>
      <c r="D6" s="8"/>
      <c r="E6" s="37"/>
      <c r="F6" s="38"/>
      <c r="G6" s="39"/>
      <c r="H6" s="2"/>
      <c r="I6" s="2"/>
      <c r="J6" s="33"/>
      <c r="L6" s="235" t="s">
        <v>699</v>
      </c>
    </row>
    <row r="7" spans="1:12" ht="13.5" thickBot="1">
      <c r="A7" s="36" t="s">
        <v>82</v>
      </c>
      <c r="B7" s="2"/>
      <c r="C7" s="8"/>
      <c r="D7" s="8" t="s">
        <v>83</v>
      </c>
      <c r="E7" s="40">
        <v>4350</v>
      </c>
      <c r="F7" s="39"/>
      <c r="G7" s="2" t="s">
        <v>84</v>
      </c>
      <c r="H7" s="2"/>
      <c r="I7" s="2"/>
      <c r="J7" s="33"/>
      <c r="L7" s="236" t="s">
        <v>700</v>
      </c>
    </row>
    <row r="8" spans="1:12" ht="13.5" thickTop="1">
      <c r="A8" s="36"/>
      <c r="B8" s="2"/>
      <c r="C8" s="8"/>
      <c r="D8" s="8"/>
      <c r="E8" s="14"/>
      <c r="F8" s="39"/>
      <c r="G8" s="2"/>
      <c r="H8" s="2"/>
      <c r="I8" s="2"/>
      <c r="J8" s="33"/>
      <c r="L8" s="236"/>
    </row>
    <row r="9" spans="1:12" ht="13.5" thickBot="1">
      <c r="A9" s="36" t="s">
        <v>85</v>
      </c>
      <c r="B9" s="2"/>
      <c r="C9" s="8"/>
      <c r="D9" s="8" t="s">
        <v>83</v>
      </c>
      <c r="E9" s="41">
        <v>150</v>
      </c>
      <c r="F9" s="39"/>
      <c r="G9" s="2" t="s">
        <v>84</v>
      </c>
      <c r="H9" s="2"/>
      <c r="I9" s="2"/>
      <c r="J9" s="33"/>
      <c r="L9" s="236" t="s">
        <v>700</v>
      </c>
    </row>
    <row r="10" spans="1:12" ht="13.5" thickTop="1">
      <c r="A10" s="36"/>
      <c r="B10" s="42"/>
      <c r="C10" s="8"/>
      <c r="D10" s="8"/>
      <c r="E10" s="43"/>
      <c r="F10" s="39"/>
      <c r="G10" s="2"/>
      <c r="H10" s="2"/>
      <c r="I10" s="2"/>
      <c r="J10" s="33"/>
      <c r="L10" s="236"/>
    </row>
    <row r="11" spans="1:12" ht="13.5" thickBot="1">
      <c r="A11" s="36" t="s">
        <v>86</v>
      </c>
      <c r="B11" s="10"/>
      <c r="C11" s="8"/>
      <c r="D11" s="8" t="s">
        <v>87</v>
      </c>
      <c r="E11" s="41">
        <v>400</v>
      </c>
      <c r="F11" s="39"/>
      <c r="G11" s="2"/>
      <c r="H11" s="2"/>
      <c r="I11" s="2"/>
      <c r="J11" s="33"/>
      <c r="L11" s="236" t="s">
        <v>701</v>
      </c>
    </row>
    <row r="12" spans="1:12" ht="13.5" thickTop="1">
      <c r="A12" s="36"/>
      <c r="B12" s="42"/>
      <c r="C12" s="8"/>
      <c r="D12" s="8"/>
      <c r="E12" s="6"/>
      <c r="F12" s="39"/>
      <c r="G12" s="2"/>
      <c r="H12" s="2"/>
      <c r="I12" s="2"/>
      <c r="J12" s="33"/>
      <c r="L12" s="236"/>
    </row>
    <row r="13" spans="1:12">
      <c r="A13" s="36" t="s">
        <v>88</v>
      </c>
      <c r="B13" s="42"/>
      <c r="C13" s="8"/>
      <c r="D13" s="8"/>
      <c r="E13" s="19"/>
      <c r="F13" s="39"/>
      <c r="G13" s="2"/>
      <c r="H13" s="2"/>
      <c r="I13" s="2"/>
      <c r="J13" s="33"/>
      <c r="K13" s="44"/>
      <c r="L13" s="236"/>
    </row>
    <row r="14" spans="1:12">
      <c r="A14" s="36"/>
      <c r="B14" s="2" t="s">
        <v>89</v>
      </c>
      <c r="C14" s="45" t="s">
        <v>90</v>
      </c>
      <c r="D14" s="8">
        <f>SUM([1]deductions!$D$337)</f>
        <v>74629.60000000002</v>
      </c>
      <c r="E14" s="43"/>
      <c r="F14" s="39"/>
      <c r="G14" s="2"/>
      <c r="H14" s="10"/>
      <c r="I14" s="10"/>
      <c r="J14" s="33"/>
      <c r="K14" s="44"/>
      <c r="L14" s="236" t="s">
        <v>702</v>
      </c>
    </row>
    <row r="15" spans="1:12">
      <c r="A15" s="36"/>
      <c r="B15" s="2" t="s">
        <v>91</v>
      </c>
      <c r="C15" s="8"/>
      <c r="D15" s="46">
        <f>SUM([1]deductions!$E$337)</f>
        <v>17712.5</v>
      </c>
      <c r="E15" s="42"/>
      <c r="F15" s="13"/>
      <c r="G15" s="2"/>
      <c r="H15" s="47"/>
      <c r="I15" s="47"/>
      <c r="J15" s="33"/>
      <c r="L15" s="236" t="s">
        <v>703</v>
      </c>
    </row>
    <row r="16" spans="1:12">
      <c r="A16" s="36"/>
      <c r="B16" s="2" t="s">
        <v>92</v>
      </c>
      <c r="C16" s="8"/>
      <c r="D16" s="46">
        <f>SUM([1]deductions!$F$337)</f>
        <v>41950</v>
      </c>
      <c r="E16" s="48"/>
      <c r="F16" s="2"/>
      <c r="G16" s="8"/>
      <c r="H16" s="10"/>
      <c r="I16" s="6"/>
      <c r="J16" s="33"/>
      <c r="L16" s="236" t="s">
        <v>704</v>
      </c>
    </row>
    <row r="17" spans="1:15">
      <c r="A17" s="36"/>
      <c r="B17" s="2" t="s">
        <v>93</v>
      </c>
      <c r="C17" s="8"/>
      <c r="D17" s="46">
        <f>SUM([1]deductions!$H$337)</f>
        <v>58398.31</v>
      </c>
      <c r="E17" s="42"/>
      <c r="F17" s="2"/>
      <c r="G17" s="47"/>
      <c r="H17" s="2"/>
      <c r="I17" s="2"/>
      <c r="J17" s="33"/>
      <c r="L17" s="236" t="s">
        <v>705</v>
      </c>
    </row>
    <row r="18" spans="1:15">
      <c r="A18" s="36"/>
      <c r="B18" s="2" t="s">
        <v>94</v>
      </c>
      <c r="C18" s="8"/>
      <c r="D18" s="8">
        <f>SUM([1]deductions!$G$337)</f>
        <v>62059.240000000005</v>
      </c>
      <c r="E18" s="42"/>
      <c r="F18" s="2"/>
      <c r="G18" s="2"/>
      <c r="H18" s="2"/>
      <c r="I18" s="2"/>
      <c r="J18" s="33"/>
      <c r="L18" s="236" t="s">
        <v>706</v>
      </c>
    </row>
    <row r="19" spans="1:15">
      <c r="A19" s="36"/>
      <c r="B19" s="2" t="s">
        <v>95</v>
      </c>
      <c r="C19" s="8"/>
      <c r="D19" s="8">
        <f>SUM([1]deductions!$C$337)</f>
        <v>45831.670000000006</v>
      </c>
      <c r="E19" s="48"/>
      <c r="F19" s="2"/>
      <c r="G19" s="2"/>
      <c r="H19" s="2"/>
      <c r="I19" s="2"/>
      <c r="J19" s="33"/>
      <c r="L19" s="236" t="s">
        <v>707</v>
      </c>
    </row>
    <row r="20" spans="1:15">
      <c r="A20" s="36"/>
      <c r="B20" s="2" t="s">
        <v>96</v>
      </c>
      <c r="C20" s="8"/>
      <c r="D20" s="8">
        <f>SUM('[2]2.5.16'!$C$166)</f>
        <v>31440.720000000001</v>
      </c>
      <c r="E20" s="48"/>
      <c r="F20" s="2"/>
      <c r="G20" s="2"/>
      <c r="H20" s="2"/>
      <c r="I20" s="2"/>
      <c r="J20" s="33"/>
      <c r="L20" s="236" t="s">
        <v>700</v>
      </c>
    </row>
    <row r="21" spans="1:15">
      <c r="A21" s="36"/>
      <c r="B21" s="2" t="s">
        <v>97</v>
      </c>
      <c r="C21" s="8"/>
      <c r="D21" s="14">
        <v>166262.5</v>
      </c>
      <c r="E21" s="48"/>
      <c r="F21" s="2"/>
      <c r="G21" s="2"/>
      <c r="H21" s="2"/>
      <c r="I21" s="2"/>
      <c r="J21" s="33"/>
      <c r="L21" s="236" t="s">
        <v>700</v>
      </c>
    </row>
    <row r="22" spans="1:15" ht="13.5" thickBot="1">
      <c r="A22" s="2"/>
      <c r="B22" s="49" t="s">
        <v>98</v>
      </c>
      <c r="C22" s="8"/>
      <c r="D22" s="50">
        <v>0</v>
      </c>
      <c r="E22" s="51">
        <f>SUM(D14:D22)</f>
        <v>498284.54000000004</v>
      </c>
      <c r="F22" s="39"/>
      <c r="G22" s="2" t="s">
        <v>84</v>
      </c>
      <c r="H22" s="2"/>
      <c r="I22" s="2"/>
      <c r="J22" s="33"/>
      <c r="L22" s="236"/>
    </row>
    <row r="23" spans="1:15" ht="13.5" thickTop="1">
      <c r="A23" s="36"/>
      <c r="B23" s="49"/>
      <c r="C23" s="8"/>
      <c r="D23" s="6"/>
      <c r="E23" s="43"/>
      <c r="F23" s="39"/>
      <c r="G23" s="2"/>
      <c r="H23" s="2"/>
      <c r="I23" s="2"/>
      <c r="J23" s="33"/>
      <c r="L23" s="236"/>
    </row>
    <row r="24" spans="1:15">
      <c r="A24" s="36"/>
      <c r="B24" s="2"/>
      <c r="C24" s="8"/>
      <c r="D24" s="14"/>
      <c r="E24" s="43"/>
      <c r="F24" s="2"/>
      <c r="G24" s="2"/>
      <c r="H24" s="2"/>
      <c r="I24" s="2"/>
      <c r="J24" s="33"/>
      <c r="L24" s="236"/>
    </row>
    <row r="25" spans="1:15" ht="13.5" thickBot="1">
      <c r="A25" s="36" t="s">
        <v>99</v>
      </c>
      <c r="B25" s="52"/>
      <c r="C25" s="6"/>
      <c r="D25" s="6"/>
      <c r="E25" s="40">
        <v>429735.35</v>
      </c>
      <c r="F25" s="39"/>
      <c r="G25" s="2" t="s">
        <v>84</v>
      </c>
      <c r="H25" s="2"/>
      <c r="I25" s="2"/>
      <c r="K25" s="44"/>
      <c r="L25" s="236" t="s">
        <v>708</v>
      </c>
    </row>
    <row r="26" spans="1:15" ht="13.5" thickTop="1">
      <c r="A26" s="36"/>
      <c r="B26" s="52"/>
      <c r="C26" s="6"/>
      <c r="D26" s="6"/>
      <c r="E26" s="14"/>
      <c r="F26" s="39"/>
      <c r="G26" s="2"/>
      <c r="H26" s="2"/>
      <c r="I26" s="2"/>
      <c r="J26" s="53"/>
      <c r="K26" s="53"/>
      <c r="L26" s="236"/>
      <c r="M26" s="54"/>
      <c r="N26" s="55"/>
      <c r="O26" s="56"/>
    </row>
    <row r="27" spans="1:15" ht="13.5" thickBot="1">
      <c r="A27" s="2" t="s">
        <v>100</v>
      </c>
      <c r="B27" s="52"/>
      <c r="C27" s="6"/>
      <c r="D27" s="10"/>
      <c r="E27" s="57">
        <v>57046</v>
      </c>
      <c r="F27" s="39"/>
      <c r="G27" s="2"/>
      <c r="H27" s="2"/>
      <c r="I27" s="2"/>
      <c r="J27" s="58"/>
      <c r="K27" s="59"/>
      <c r="L27" s="236" t="s">
        <v>709</v>
      </c>
      <c r="M27" s="59"/>
      <c r="N27" s="59"/>
      <c r="O27" s="59"/>
    </row>
    <row r="28" spans="1:15" ht="13.5" thickTop="1">
      <c r="A28" s="36"/>
      <c r="B28" s="52"/>
      <c r="C28" s="6"/>
      <c r="D28" s="10"/>
      <c r="E28" s="14"/>
      <c r="F28" s="39"/>
      <c r="G28" s="2"/>
      <c r="H28" s="2"/>
      <c r="I28" s="2"/>
      <c r="J28" s="33"/>
      <c r="L28" s="236"/>
    </row>
    <row r="29" spans="1:15" ht="13.5" thickBot="1">
      <c r="A29" s="36" t="s">
        <v>101</v>
      </c>
      <c r="B29" s="52"/>
      <c r="C29" s="6"/>
      <c r="D29" s="10"/>
      <c r="E29" s="40">
        <v>26093</v>
      </c>
      <c r="F29" s="39"/>
      <c r="G29" s="2"/>
      <c r="H29" s="2"/>
      <c r="I29" s="2"/>
      <c r="J29" s="33"/>
      <c r="L29" s="236" t="s">
        <v>710</v>
      </c>
    </row>
    <row r="30" spans="1:15" ht="13.5" thickTop="1">
      <c r="A30" s="36"/>
      <c r="B30" s="52"/>
      <c r="C30" s="6"/>
      <c r="D30" s="10"/>
      <c r="E30" s="14"/>
      <c r="F30" s="39"/>
      <c r="G30" s="2"/>
      <c r="H30" s="2"/>
      <c r="I30" s="2"/>
      <c r="J30" s="33"/>
      <c r="L30" s="236"/>
    </row>
    <row r="31" spans="1:15">
      <c r="A31" s="2"/>
      <c r="B31" s="2"/>
      <c r="C31" s="8"/>
      <c r="D31" s="10"/>
      <c r="E31" s="10"/>
      <c r="F31" s="2"/>
      <c r="G31" s="2" t="s">
        <v>84</v>
      </c>
      <c r="H31" s="10"/>
      <c r="I31" s="2"/>
      <c r="J31" s="33"/>
      <c r="K31" s="44"/>
      <c r="L31" s="236"/>
    </row>
    <row r="32" spans="1:15">
      <c r="A32" s="2"/>
      <c r="B32" s="2"/>
      <c r="C32" s="8"/>
      <c r="D32" s="46"/>
      <c r="E32" s="14"/>
      <c r="F32" s="2"/>
      <c r="G32" s="2"/>
      <c r="H32" s="10"/>
      <c r="I32" s="2"/>
      <c r="J32" s="33"/>
      <c r="K32" s="44"/>
      <c r="L32" s="237"/>
    </row>
    <row r="33" spans="1:13">
      <c r="A33" s="2" t="s">
        <v>102</v>
      </c>
      <c r="B33" s="2"/>
      <c r="C33" s="8"/>
      <c r="D33" s="46"/>
      <c r="E33" s="14"/>
      <c r="F33" s="2"/>
      <c r="G33" s="2"/>
      <c r="H33" s="10"/>
      <c r="I33" s="2"/>
      <c r="J33" s="33"/>
      <c r="K33" s="44"/>
      <c r="L33" s="237"/>
    </row>
    <row r="34" spans="1:13">
      <c r="A34" s="52"/>
      <c r="B34" s="2" t="s">
        <v>103</v>
      </c>
      <c r="C34" s="8"/>
      <c r="D34" s="8">
        <v>13908.89</v>
      </c>
      <c r="E34" s="43"/>
      <c r="F34" s="60"/>
      <c r="G34" s="2"/>
      <c r="H34" s="2"/>
      <c r="I34" s="2"/>
      <c r="J34" s="33"/>
      <c r="L34" s="236" t="s">
        <v>711</v>
      </c>
    </row>
    <row r="35" spans="1:13" ht="13.5" thickBot="1">
      <c r="A35" s="52"/>
      <c r="B35" s="2" t="s">
        <v>104</v>
      </c>
      <c r="C35" s="8"/>
      <c r="D35" s="50">
        <v>38633.800000000003</v>
      </c>
      <c r="E35" s="61">
        <f>SUM(D34:D35)</f>
        <v>52542.69</v>
      </c>
      <c r="F35" s="2"/>
      <c r="G35" s="2" t="s">
        <v>84</v>
      </c>
      <c r="H35" s="2"/>
      <c r="I35" s="2"/>
      <c r="J35" s="33"/>
      <c r="L35" s="236" t="s">
        <v>712</v>
      </c>
    </row>
    <row r="36" spans="1:13" ht="13.5" thickTop="1">
      <c r="A36" s="2"/>
      <c r="B36" s="52"/>
      <c r="C36" s="62"/>
      <c r="D36" s="6"/>
      <c r="E36" s="43"/>
      <c r="F36" s="2"/>
      <c r="G36" s="63"/>
      <c r="H36" s="2"/>
      <c r="I36" s="2"/>
      <c r="J36" s="33"/>
      <c r="L36" s="237"/>
    </row>
    <row r="37" spans="1:13">
      <c r="A37" s="48"/>
      <c r="B37" s="8"/>
      <c r="C37" s="10"/>
      <c r="D37" s="8"/>
      <c r="E37" s="2"/>
      <c r="F37" s="10"/>
      <c r="G37" s="46"/>
      <c r="H37" s="8"/>
      <c r="I37" s="10"/>
      <c r="J37" s="33"/>
    </row>
    <row r="38" spans="1:13">
      <c r="A38" s="48"/>
      <c r="B38" s="10"/>
      <c r="C38" s="46"/>
      <c r="D38" s="46"/>
      <c r="E38" s="6"/>
      <c r="F38" s="10"/>
      <c r="G38" s="46"/>
      <c r="H38" s="8"/>
      <c r="I38" s="10"/>
      <c r="J38" s="33"/>
      <c r="L38" s="238"/>
    </row>
    <row r="39" spans="1:13">
      <c r="A39" s="64"/>
      <c r="B39" s="52"/>
      <c r="C39" s="6"/>
      <c r="D39" s="6"/>
      <c r="E39" s="6"/>
      <c r="F39" s="10"/>
      <c r="G39" s="46"/>
      <c r="H39" s="8"/>
      <c r="I39" s="10"/>
      <c r="J39" s="33"/>
    </row>
    <row r="40" spans="1:13">
      <c r="A40" s="2"/>
      <c r="B40" s="8"/>
      <c r="C40" s="10"/>
      <c r="D40" s="6"/>
      <c r="E40" s="6"/>
      <c r="F40" s="10"/>
      <c r="G40" s="46"/>
      <c r="H40" s="10" t="s">
        <v>105</v>
      </c>
      <c r="I40" s="9">
        <f>SUM(E22+E35)</f>
        <v>550827.23</v>
      </c>
      <c r="J40" s="33"/>
    </row>
    <row r="41" spans="1:13">
      <c r="A41" s="2"/>
      <c r="B41" s="8"/>
      <c r="C41" s="10"/>
      <c r="D41" s="6"/>
      <c r="E41" s="2"/>
      <c r="F41" s="10"/>
      <c r="G41" s="46"/>
      <c r="H41" s="10" t="s">
        <v>106</v>
      </c>
      <c r="I41" s="46">
        <f>SUM(E7+E9+E11+E25+E27+E29)</f>
        <v>517774.35</v>
      </c>
      <c r="J41" s="33"/>
    </row>
    <row r="42" spans="1:13">
      <c r="A42" s="2"/>
      <c r="B42" s="8"/>
      <c r="C42" s="10"/>
      <c r="D42" s="8"/>
      <c r="E42" s="2"/>
      <c r="F42" s="10"/>
      <c r="G42" s="46"/>
      <c r="H42" s="10"/>
      <c r="I42" s="46">
        <f>SUM(I40:I41)</f>
        <v>1068601.58</v>
      </c>
      <c r="J42" s="33"/>
      <c r="L42" s="238">
        <f>SUM(F39:F43)</f>
        <v>0</v>
      </c>
    </row>
    <row r="43" spans="1:13">
      <c r="A43" s="2"/>
      <c r="B43" s="8"/>
      <c r="C43" s="10"/>
      <c r="D43" s="8"/>
      <c r="E43" s="2"/>
      <c r="F43" s="10"/>
      <c r="G43" s="46"/>
      <c r="H43" s="10"/>
      <c r="I43" s="10"/>
      <c r="J43" s="33"/>
    </row>
    <row r="44" spans="1:13">
      <c r="A44" s="2"/>
      <c r="B44" s="8"/>
      <c r="C44" s="10"/>
      <c r="D44" s="8"/>
      <c r="E44" s="2"/>
      <c r="F44" s="10"/>
      <c r="G44" s="46"/>
      <c r="H44" s="10"/>
      <c r="I44" s="10"/>
      <c r="J44" s="33"/>
    </row>
    <row r="45" spans="1:13">
      <c r="A45" s="10"/>
      <c r="B45" s="8"/>
      <c r="C45" s="10"/>
      <c r="D45" s="8"/>
      <c r="E45" s="2"/>
      <c r="F45" s="10"/>
      <c r="G45" s="46"/>
      <c r="H45" s="8"/>
      <c r="I45" s="9"/>
      <c r="J45" s="33"/>
    </row>
    <row r="46" spans="1:13">
      <c r="A46" s="10"/>
      <c r="B46" s="2"/>
      <c r="C46" s="46"/>
      <c r="D46" s="8"/>
      <c r="E46" s="65"/>
      <c r="F46" s="10"/>
      <c r="G46" s="10"/>
      <c r="H46" s="10"/>
      <c r="I46" s="2"/>
      <c r="J46" s="33"/>
      <c r="L46" s="238"/>
    </row>
    <row r="47" spans="1:13">
      <c r="A47" s="10"/>
      <c r="B47" s="2"/>
      <c r="C47" s="46"/>
      <c r="D47" s="8"/>
      <c r="E47" s="65"/>
      <c r="F47" s="10"/>
      <c r="G47" s="10"/>
      <c r="H47" s="10"/>
      <c r="I47" s="2"/>
      <c r="J47" s="33"/>
    </row>
    <row r="48" spans="1:13">
      <c r="A48" s="10"/>
      <c r="B48" s="2"/>
      <c r="C48" s="46"/>
      <c r="D48" s="8"/>
      <c r="E48" s="65"/>
      <c r="F48" s="10"/>
      <c r="G48" s="10"/>
      <c r="H48" s="10"/>
      <c r="I48" s="2"/>
      <c r="L48" s="239">
        <f>SUM(D33+F39+F41)</f>
        <v>0</v>
      </c>
      <c r="M48" s="30" t="s">
        <v>107</v>
      </c>
    </row>
    <row r="49" spans="1:14">
      <c r="A49" s="2"/>
      <c r="B49" s="10"/>
      <c r="C49" s="46"/>
      <c r="D49" s="8"/>
      <c r="E49" s="65"/>
      <c r="F49" s="10"/>
      <c r="G49" s="10"/>
      <c r="H49" s="10"/>
      <c r="I49" s="2"/>
      <c r="L49" s="238"/>
    </row>
    <row r="50" spans="1:14">
      <c r="A50" s="2"/>
      <c r="B50" s="2"/>
      <c r="C50" s="8"/>
      <c r="D50" s="8"/>
      <c r="E50" s="66"/>
      <c r="F50" s="60"/>
      <c r="G50" s="63"/>
      <c r="H50" s="63"/>
      <c r="I50" s="2"/>
      <c r="L50" s="238"/>
    </row>
    <row r="51" spans="1:14">
      <c r="A51" s="2"/>
      <c r="B51" s="2"/>
      <c r="C51" s="8"/>
      <c r="D51" s="8"/>
      <c r="E51" s="66"/>
      <c r="F51" s="60"/>
      <c r="G51" s="63"/>
      <c r="H51" s="63"/>
      <c r="I51" s="2"/>
      <c r="J51" s="44"/>
      <c r="L51" s="240"/>
    </row>
    <row r="52" spans="1:14">
      <c r="A52" s="2"/>
      <c r="B52" s="2"/>
      <c r="C52" s="8"/>
      <c r="D52" s="8"/>
      <c r="E52" s="66"/>
      <c r="F52" s="60"/>
      <c r="G52" s="63"/>
      <c r="H52" s="63"/>
      <c r="I52" s="2"/>
      <c r="J52" s="67"/>
      <c r="L52" s="238">
        <f>SUM(L49:L51)</f>
        <v>0</v>
      </c>
    </row>
    <row r="53" spans="1:14">
      <c r="A53" s="2"/>
      <c r="B53" s="2"/>
      <c r="C53" s="8"/>
      <c r="D53" s="8"/>
      <c r="E53" s="66"/>
      <c r="F53" s="60"/>
      <c r="G53" s="63"/>
      <c r="H53" s="63"/>
      <c r="I53" s="2"/>
      <c r="J53" s="67"/>
    </row>
    <row r="54" spans="1:14">
      <c r="A54" s="2"/>
      <c r="B54" s="2"/>
      <c r="C54" s="8"/>
      <c r="D54" s="8"/>
      <c r="E54" s="66"/>
      <c r="F54" s="60"/>
      <c r="G54" s="63"/>
      <c r="H54" s="63"/>
      <c r="I54" s="2"/>
      <c r="M54" s="44">
        <f>SUM(F8:F47)</f>
        <v>0</v>
      </c>
    </row>
    <row r="55" spans="1:14">
      <c r="A55" s="2"/>
      <c r="B55" s="2"/>
      <c r="C55" s="8"/>
      <c r="D55" s="8"/>
      <c r="E55" s="66"/>
      <c r="F55" s="60"/>
      <c r="G55" s="63"/>
      <c r="H55" s="63"/>
      <c r="I55" s="2"/>
    </row>
    <row r="56" spans="1:14">
      <c r="A56" s="2"/>
      <c r="B56" s="2"/>
      <c r="C56" s="8"/>
      <c r="D56" s="8"/>
      <c r="E56" s="66"/>
      <c r="F56" s="60"/>
      <c r="G56" s="63"/>
      <c r="H56" s="63"/>
      <c r="I56" s="2"/>
      <c r="J56" s="44"/>
    </row>
    <row r="57" spans="1:14">
      <c r="A57" s="2"/>
      <c r="B57" s="2"/>
      <c r="C57" s="8"/>
      <c r="D57" s="8"/>
      <c r="E57" s="66"/>
      <c r="F57" s="60"/>
      <c r="G57" s="63"/>
      <c r="H57" s="63"/>
      <c r="I57" s="2"/>
      <c r="J57" s="33"/>
      <c r="K57" s="68"/>
      <c r="L57" s="241"/>
      <c r="M57" s="68">
        <v>841384.37</v>
      </c>
      <c r="N57" s="33"/>
    </row>
    <row r="58" spans="1:14">
      <c r="A58" s="2"/>
      <c r="B58" s="2"/>
      <c r="C58" s="8"/>
      <c r="D58" s="8"/>
      <c r="E58" s="66"/>
      <c r="F58" s="60"/>
      <c r="G58" s="63"/>
      <c r="H58" s="63"/>
      <c r="I58" s="2"/>
      <c r="J58" s="33"/>
      <c r="K58" s="68"/>
      <c r="L58" s="241"/>
      <c r="M58" s="68"/>
      <c r="N58" s="33"/>
    </row>
    <row r="59" spans="1:14">
      <c r="A59" s="2"/>
      <c r="B59" s="2"/>
      <c r="C59" s="8"/>
      <c r="D59" s="8"/>
      <c r="E59" s="66"/>
      <c r="F59" s="60"/>
      <c r="G59" s="63"/>
      <c r="H59" s="63"/>
      <c r="I59" s="2"/>
      <c r="J59" s="33"/>
      <c r="K59" s="68"/>
      <c r="L59" s="241"/>
      <c r="M59" s="68"/>
      <c r="N59" s="33"/>
    </row>
    <row r="60" spans="1:14">
      <c r="A60" s="2"/>
      <c r="B60" s="2"/>
      <c r="C60" s="8"/>
      <c r="D60" s="8"/>
      <c r="E60" s="66"/>
      <c r="F60" s="60"/>
      <c r="G60" s="63"/>
      <c r="H60" s="63"/>
      <c r="I60" s="2"/>
      <c r="J60" s="33"/>
      <c r="K60" s="68"/>
      <c r="L60" s="241"/>
      <c r="M60" s="68"/>
      <c r="N60" s="33"/>
    </row>
    <row r="61" spans="1:14">
      <c r="A61" s="2"/>
      <c r="B61" s="2"/>
      <c r="C61" s="8"/>
      <c r="D61" s="8"/>
      <c r="E61" s="66"/>
      <c r="F61" s="60"/>
      <c r="G61" s="63"/>
      <c r="H61" s="63"/>
      <c r="I61" s="2"/>
      <c r="J61" s="33"/>
      <c r="K61" s="68"/>
      <c r="L61" s="241"/>
      <c r="M61" s="68"/>
      <c r="N61" s="33"/>
    </row>
    <row r="62" spans="1:14">
      <c r="A62" s="33"/>
      <c r="B62" s="33"/>
      <c r="C62" s="69"/>
      <c r="D62" s="69"/>
      <c r="E62" s="70"/>
      <c r="F62" s="71"/>
      <c r="G62" s="68"/>
      <c r="H62" s="68"/>
      <c r="I62" s="33"/>
      <c r="J62" s="33"/>
      <c r="K62" s="68"/>
      <c r="L62" s="241"/>
      <c r="M62" s="68"/>
      <c r="N62" s="33"/>
    </row>
    <row r="63" spans="1:14">
      <c r="A63" s="33"/>
      <c r="B63" s="33"/>
      <c r="C63" s="69"/>
      <c r="D63" s="69"/>
      <c r="E63" s="70"/>
      <c r="F63" s="71"/>
      <c r="G63" s="68"/>
      <c r="H63" s="68"/>
      <c r="I63" s="33"/>
      <c r="J63" s="33"/>
      <c r="K63" s="68"/>
      <c r="L63" s="241"/>
      <c r="M63" s="68"/>
      <c r="N63" s="33"/>
    </row>
    <row r="64" spans="1:14">
      <c r="A64" s="33"/>
      <c r="B64" s="33"/>
      <c r="C64" s="69"/>
      <c r="D64" s="69"/>
      <c r="E64" s="70"/>
      <c r="F64" s="71"/>
      <c r="G64" s="68"/>
      <c r="H64" s="68"/>
      <c r="I64" s="33"/>
      <c r="J64" s="33"/>
      <c r="K64" s="68"/>
      <c r="L64" s="241"/>
      <c r="M64" s="68"/>
      <c r="N64" s="33"/>
    </row>
    <row r="65" spans="1:14">
      <c r="A65" s="33"/>
      <c r="B65" s="33"/>
      <c r="C65" s="69"/>
      <c r="D65" s="69"/>
      <c r="E65" s="70"/>
      <c r="F65" s="71"/>
      <c r="G65" s="68"/>
      <c r="H65" s="68"/>
      <c r="I65" s="33"/>
      <c r="J65" s="33"/>
      <c r="K65" s="68"/>
      <c r="L65" s="241"/>
      <c r="M65" s="68"/>
      <c r="N65" s="33"/>
    </row>
    <row r="66" spans="1:14">
      <c r="A66" s="33"/>
      <c r="B66" s="33"/>
      <c r="C66" s="69"/>
      <c r="D66" s="69"/>
      <c r="E66" s="70"/>
      <c r="F66" s="71"/>
      <c r="G66" s="68"/>
      <c r="H66" s="68"/>
      <c r="I66" s="33"/>
      <c r="J66" s="33"/>
      <c r="K66" s="68"/>
      <c r="L66" s="241"/>
      <c r="M66" s="68"/>
      <c r="N66" s="33"/>
    </row>
    <row r="67" spans="1:14">
      <c r="A67" s="33"/>
      <c r="B67" s="33"/>
      <c r="C67" s="69"/>
      <c r="D67" s="69"/>
      <c r="E67" s="70"/>
      <c r="F67" s="71"/>
      <c r="G67" s="68"/>
      <c r="H67" s="68"/>
      <c r="I67" s="33"/>
      <c r="J67" s="33"/>
      <c r="K67" s="68"/>
      <c r="L67" s="241"/>
      <c r="M67" s="68"/>
      <c r="N67" s="33"/>
    </row>
    <row r="68" spans="1:14">
      <c r="A68" s="33"/>
      <c r="B68" s="33"/>
      <c r="C68" s="69"/>
      <c r="D68" s="69"/>
      <c r="E68" s="70"/>
      <c r="F68" s="71"/>
      <c r="G68" s="68"/>
      <c r="H68" s="68"/>
      <c r="I68" s="33"/>
      <c r="J68" s="33"/>
      <c r="K68" s="68"/>
      <c r="L68" s="241"/>
      <c r="M68" s="68"/>
      <c r="N68" s="33"/>
    </row>
    <row r="69" spans="1:14">
      <c r="A69" s="33"/>
      <c r="B69" s="33"/>
      <c r="C69" s="69"/>
      <c r="D69" s="69"/>
      <c r="E69" s="70"/>
      <c r="F69" s="71"/>
      <c r="G69" s="68"/>
      <c r="H69" s="68"/>
      <c r="I69" s="33"/>
      <c r="J69" s="33"/>
      <c r="K69" s="33"/>
      <c r="L69" s="242"/>
      <c r="M69" s="69"/>
      <c r="N69" s="33"/>
    </row>
    <row r="70" spans="1:14">
      <c r="A70" s="33"/>
      <c r="B70" s="33"/>
      <c r="C70" s="69"/>
      <c r="D70" s="69"/>
      <c r="E70" s="70"/>
      <c r="F70" s="71"/>
      <c r="G70" s="68"/>
      <c r="H70" s="68"/>
      <c r="I70" s="33"/>
      <c r="J70" s="33"/>
      <c r="K70" s="33"/>
      <c r="L70" s="242"/>
      <c r="M70" s="69"/>
      <c r="N70" s="33"/>
    </row>
    <row r="71" spans="1:14">
      <c r="A71" s="33"/>
      <c r="B71" s="33"/>
      <c r="C71" s="69"/>
      <c r="D71" s="69"/>
      <c r="E71" s="70"/>
      <c r="F71" s="71"/>
      <c r="G71" s="68"/>
      <c r="H71" s="68"/>
      <c r="I71" s="33"/>
      <c r="J71" s="33"/>
      <c r="K71" s="33"/>
      <c r="L71" s="242"/>
      <c r="M71" s="69"/>
      <c r="N71" s="33"/>
    </row>
    <row r="72" spans="1:14">
      <c r="A72" s="33"/>
      <c r="B72" s="33"/>
      <c r="C72" s="69"/>
      <c r="D72" s="69"/>
      <c r="E72" s="70"/>
      <c r="F72" s="71"/>
      <c r="G72" s="68"/>
      <c r="H72" s="68"/>
      <c r="I72" s="33"/>
      <c r="J72" s="33"/>
      <c r="K72" s="33"/>
      <c r="L72" s="242"/>
      <c r="M72" s="69"/>
      <c r="N72" s="33"/>
    </row>
    <row r="73" spans="1:14">
      <c r="A73" s="33"/>
      <c r="B73" s="33"/>
      <c r="C73" s="69"/>
      <c r="D73" s="69"/>
      <c r="E73" s="70"/>
      <c r="F73" s="71"/>
      <c r="G73" s="68"/>
      <c r="H73" s="68"/>
      <c r="I73" s="33"/>
      <c r="J73" s="33"/>
      <c r="K73" s="33"/>
      <c r="L73" s="242"/>
      <c r="M73" s="69"/>
      <c r="N73" s="33"/>
    </row>
    <row r="74" spans="1:14">
      <c r="A74" s="33"/>
      <c r="B74" s="33"/>
      <c r="C74" s="69"/>
      <c r="D74" s="69"/>
      <c r="E74" s="70"/>
      <c r="F74" s="71"/>
      <c r="G74" s="68"/>
      <c r="H74" s="68"/>
      <c r="I74" s="33"/>
      <c r="J74" s="33"/>
      <c r="K74" s="33"/>
      <c r="L74" s="242"/>
      <c r="M74" s="69"/>
      <c r="N74" s="33"/>
    </row>
    <row r="75" spans="1:14">
      <c r="A75" s="33"/>
      <c r="B75" s="33"/>
      <c r="C75" s="69"/>
      <c r="D75" s="69"/>
      <c r="E75" s="70"/>
      <c r="F75" s="71"/>
      <c r="G75" s="68"/>
      <c r="H75" s="68"/>
      <c r="I75" s="33"/>
      <c r="J75" s="33"/>
      <c r="K75" s="33"/>
      <c r="L75" s="242"/>
      <c r="M75" s="69"/>
      <c r="N75" s="33"/>
    </row>
    <row r="76" spans="1:14">
      <c r="B76" s="33"/>
      <c r="C76" s="69"/>
      <c r="D76" s="69"/>
      <c r="E76" s="70"/>
      <c r="F76" s="71"/>
      <c r="J76" s="33"/>
      <c r="K76" s="33"/>
      <c r="L76" s="242"/>
      <c r="M76" s="69"/>
      <c r="N76" s="33"/>
    </row>
    <row r="77" spans="1:14">
      <c r="A77" s="44"/>
      <c r="C77" s="69" t="s">
        <v>108</v>
      </c>
      <c r="E77" s="72">
        <f>SUM(E7:E36)</f>
        <v>1068601.58</v>
      </c>
      <c r="J77" s="33"/>
      <c r="K77" s="33"/>
      <c r="L77" s="242"/>
      <c r="M77" s="69"/>
      <c r="N77" s="33"/>
    </row>
    <row r="78" spans="1:14">
      <c r="C78" s="69" t="s">
        <v>109</v>
      </c>
      <c r="E78" s="73"/>
      <c r="J78" s="33"/>
      <c r="K78" s="33"/>
      <c r="L78" s="242"/>
      <c r="M78" s="69"/>
      <c r="N78" s="33"/>
    </row>
    <row r="79" spans="1:14">
      <c r="C79" s="69" t="s">
        <v>110</v>
      </c>
      <c r="E79" s="74"/>
      <c r="J79" s="33"/>
      <c r="K79" s="33"/>
      <c r="L79" s="242"/>
      <c r="M79" s="69"/>
      <c r="N79" s="33"/>
    </row>
    <row r="80" spans="1:14">
      <c r="J80" s="33"/>
      <c r="K80" s="33"/>
      <c r="L80" s="242"/>
      <c r="M80" s="69"/>
      <c r="N80" s="33"/>
    </row>
    <row r="81" spans="10:14">
      <c r="J81" s="33"/>
      <c r="K81" s="33"/>
      <c r="L81" s="242"/>
      <c r="M81" s="69"/>
      <c r="N81" s="33"/>
    </row>
    <row r="82" spans="10:14">
      <c r="J82" s="33"/>
      <c r="K82" s="33"/>
      <c r="L82" s="242"/>
      <c r="M82" s="69"/>
      <c r="N82" s="33"/>
    </row>
    <row r="83" spans="10:14">
      <c r="J83" s="33"/>
      <c r="K83" s="33"/>
      <c r="L83" s="242"/>
      <c r="M83" s="69"/>
      <c r="N83" s="33"/>
    </row>
    <row r="84" spans="10:14">
      <c r="J84" s="33"/>
      <c r="K84" s="33"/>
      <c r="L84" s="242"/>
      <c r="M84" s="69"/>
      <c r="N84" s="33"/>
    </row>
    <row r="85" spans="10:14">
      <c r="J85" s="33"/>
      <c r="K85" s="33"/>
      <c r="L85" s="242"/>
      <c r="M85" s="69"/>
      <c r="N85" s="33"/>
    </row>
    <row r="86" spans="10:14">
      <c r="J86" s="33"/>
      <c r="K86" s="33"/>
      <c r="L86" s="242"/>
      <c r="M86" s="69"/>
      <c r="N86" s="33"/>
    </row>
    <row r="89" spans="10:14">
      <c r="K89" s="44"/>
      <c r="L89" s="238"/>
    </row>
  </sheetData>
  <mergeCells count="5">
    <mergeCell ref="A1:J1"/>
    <mergeCell ref="A2:J2"/>
    <mergeCell ref="A3:I3"/>
    <mergeCell ref="A4:I4"/>
    <mergeCell ref="A5:I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Payments</vt:lpstr>
      <vt:lpstr>summary of ded</vt:lpstr>
      <vt:lpstr>received by</vt:lpstr>
    </vt:vector>
  </TitlesOfParts>
  <Company>HEAVEN KILLERS RELEASE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Maribeth A. Borlaza</dc:creator>
  <cp:lastModifiedBy>Maribeth A. Borlaza</cp:lastModifiedBy>
  <dcterms:created xsi:type="dcterms:W3CDTF">2016-02-12T01:07:06Z</dcterms:created>
  <dcterms:modified xsi:type="dcterms:W3CDTF">2016-02-12T01:17:08Z</dcterms:modified>
</cp:coreProperties>
</file>