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 tabRatio="637" firstSheet="5" activeTab="7"/>
  </bookViews>
  <sheets>
    <sheet name="Кількість населення" sheetId="2" r:id="rId1"/>
    <sheet name="Екологія" sheetId="3" r:id="rId2"/>
    <sheet name="Інфраструктура" sheetId="4" r:id="rId3"/>
    <sheet name="Культурний потенціал" sheetId="5" r:id="rId4"/>
    <sheet name="Рівень безробіття" sheetId="6" r:id="rId5"/>
    <sheet name="Середня зарплата" sheetId="7" r:id="rId6"/>
    <sheet name="Ваги" sheetId="8" r:id="rId7"/>
    <sheet name="Порівняння" sheetId="1" r:id="rId8"/>
  </sheets>
  <calcPr calcId="124519"/>
</workbook>
</file>

<file path=xl/calcChain.xml><?xml version="1.0" encoding="utf-8"?>
<calcChain xmlns="http://schemas.openxmlformats.org/spreadsheetml/2006/main">
  <c r="G12" i="1"/>
  <c r="F12"/>
  <c r="E12"/>
  <c r="D12"/>
  <c r="C12"/>
  <c r="G9"/>
  <c r="F9"/>
  <c r="E9"/>
  <c r="D9"/>
  <c r="G8"/>
  <c r="F8"/>
  <c r="E8"/>
  <c r="D8"/>
  <c r="G7"/>
  <c r="F7"/>
  <c r="E7"/>
  <c r="D7"/>
  <c r="G6"/>
  <c r="F6"/>
  <c r="E6"/>
  <c r="D6"/>
  <c r="G5"/>
  <c r="F5"/>
  <c r="E5"/>
  <c r="D5"/>
  <c r="G4"/>
  <c r="F4"/>
  <c r="E4"/>
  <c r="D4"/>
  <c r="C4"/>
  <c r="C9"/>
  <c r="C8"/>
  <c r="C7"/>
  <c r="C6"/>
  <c r="C5"/>
  <c r="B9"/>
  <c r="B8"/>
  <c r="B7"/>
  <c r="B6"/>
  <c r="B5"/>
  <c r="B4"/>
  <c r="E8" i="2"/>
  <c r="E7"/>
  <c r="E5"/>
  <c r="F5"/>
  <c r="G7"/>
  <c r="G5"/>
  <c r="G4"/>
  <c r="G9" s="1"/>
  <c r="G16" s="1"/>
  <c r="F4"/>
  <c r="C5"/>
  <c r="E4"/>
  <c r="G7" i="5"/>
  <c r="G6"/>
  <c r="G5"/>
  <c r="E7"/>
  <c r="E5"/>
  <c r="D7"/>
  <c r="C8"/>
  <c r="C7"/>
  <c r="C6"/>
  <c r="C5"/>
  <c r="F8" i="6"/>
  <c r="E8"/>
  <c r="C8"/>
  <c r="C5"/>
  <c r="G5"/>
  <c r="G9" s="1"/>
  <c r="G16" s="1"/>
  <c r="F4"/>
  <c r="F6"/>
  <c r="F5"/>
  <c r="E5"/>
  <c r="E4"/>
  <c r="I22" i="8"/>
  <c r="J19"/>
  <c r="J18"/>
  <c r="J17"/>
  <c r="J16"/>
  <c r="J15"/>
  <c r="J14"/>
  <c r="H16"/>
  <c r="H19"/>
  <c r="H18"/>
  <c r="H17"/>
  <c r="H15"/>
  <c r="H14"/>
  <c r="G19"/>
  <c r="F19"/>
  <c r="E19"/>
  <c r="D19"/>
  <c r="C19"/>
  <c r="H4"/>
  <c r="G9"/>
  <c r="G4"/>
  <c r="F9"/>
  <c r="F8"/>
  <c r="F10" s="1"/>
  <c r="F16" s="1"/>
  <c r="F5"/>
  <c r="F4"/>
  <c r="D9"/>
  <c r="D8"/>
  <c r="E9"/>
  <c r="E8"/>
  <c r="E7"/>
  <c r="E5"/>
  <c r="E4"/>
  <c r="D4"/>
  <c r="H10"/>
  <c r="C10"/>
  <c r="G10"/>
  <c r="G5" i="3"/>
  <c r="G4"/>
  <c r="G9" s="1"/>
  <c r="F8"/>
  <c r="F5"/>
  <c r="F4"/>
  <c r="C5"/>
  <c r="E8"/>
  <c r="E7"/>
  <c r="E5"/>
  <c r="E4"/>
  <c r="F8" i="4"/>
  <c r="G6"/>
  <c r="G9" s="1"/>
  <c r="G16" s="1"/>
  <c r="F6"/>
  <c r="D8"/>
  <c r="D7"/>
  <c r="D6"/>
  <c r="C8"/>
  <c r="C7"/>
  <c r="C6"/>
  <c r="D4"/>
  <c r="C9"/>
  <c r="C16" s="1"/>
  <c r="E9"/>
  <c r="E13" s="1"/>
  <c r="F9"/>
  <c r="F15" s="1"/>
  <c r="F13" i="2"/>
  <c r="F9"/>
  <c r="F15" s="1"/>
  <c r="F17" i="5"/>
  <c r="F9"/>
  <c r="F15" s="1"/>
  <c r="D9"/>
  <c r="D9" i="6"/>
  <c r="E13" i="7"/>
  <c r="F13"/>
  <c r="E17"/>
  <c r="F17"/>
  <c r="E9"/>
  <c r="E14" s="1"/>
  <c r="F9"/>
  <c r="F16" s="1"/>
  <c r="G4"/>
  <c r="G6"/>
  <c r="G7"/>
  <c r="D8"/>
  <c r="C7"/>
  <c r="C6"/>
  <c r="D4"/>
  <c r="D6"/>
  <c r="D7"/>
  <c r="E9" i="2" l="1"/>
  <c r="E14" s="1"/>
  <c r="E13"/>
  <c r="F17"/>
  <c r="G9" i="5"/>
  <c r="G16" s="1"/>
  <c r="E9"/>
  <c r="E14" s="1"/>
  <c r="F13"/>
  <c r="F9" i="6"/>
  <c r="F13" s="1"/>
  <c r="E9"/>
  <c r="E15" s="1"/>
  <c r="G15"/>
  <c r="E17"/>
  <c r="E16"/>
  <c r="I19" i="8"/>
  <c r="D10"/>
  <c r="E10"/>
  <c r="E15" s="1"/>
  <c r="C15"/>
  <c r="E14"/>
  <c r="F18"/>
  <c r="G17"/>
  <c r="F14"/>
  <c r="F15"/>
  <c r="D14"/>
  <c r="F17"/>
  <c r="F9" i="3"/>
  <c r="F15" s="1"/>
  <c r="E9"/>
  <c r="E14" s="1"/>
  <c r="F13"/>
  <c r="D9" i="4"/>
  <c r="E16"/>
  <c r="E14"/>
  <c r="C14"/>
  <c r="E17"/>
  <c r="F13"/>
  <c r="F17"/>
  <c r="G17" i="2"/>
  <c r="G14"/>
  <c r="G15"/>
  <c r="C9"/>
  <c r="D9"/>
  <c r="D17" s="1"/>
  <c r="G13"/>
  <c r="E15"/>
  <c r="F16"/>
  <c r="F14"/>
  <c r="G14" i="3"/>
  <c r="G17"/>
  <c r="G15"/>
  <c r="G16"/>
  <c r="C9"/>
  <c r="C16" s="1"/>
  <c r="D9"/>
  <c r="G13"/>
  <c r="G17" i="4"/>
  <c r="G14"/>
  <c r="G15"/>
  <c r="F14"/>
  <c r="C15"/>
  <c r="C13"/>
  <c r="G13"/>
  <c r="E15"/>
  <c r="F16"/>
  <c r="C17"/>
  <c r="G14" i="5"/>
  <c r="D15"/>
  <c r="D14"/>
  <c r="D16"/>
  <c r="D17"/>
  <c r="C9"/>
  <c r="F14"/>
  <c r="D13"/>
  <c r="F16"/>
  <c r="D14" i="6"/>
  <c r="D16"/>
  <c r="D15"/>
  <c r="G17"/>
  <c r="G14"/>
  <c r="D17"/>
  <c r="C9"/>
  <c r="D13"/>
  <c r="G13"/>
  <c r="G13" i="7"/>
  <c r="G9"/>
  <c r="G16" s="1"/>
  <c r="F14"/>
  <c r="F15"/>
  <c r="G17"/>
  <c r="D9"/>
  <c r="C9"/>
  <c r="E16"/>
  <c r="E15"/>
  <c r="E17" i="2" l="1"/>
  <c r="E16"/>
  <c r="G15" i="5"/>
  <c r="G17"/>
  <c r="G13"/>
  <c r="E16"/>
  <c r="E13"/>
  <c r="E15"/>
  <c r="E17"/>
  <c r="F16" i="6"/>
  <c r="F14"/>
  <c r="F17"/>
  <c r="F15"/>
  <c r="E14"/>
  <c r="E13"/>
  <c r="E17" i="8"/>
  <c r="E18"/>
  <c r="E16"/>
  <c r="G18"/>
  <c r="C16"/>
  <c r="G15"/>
  <c r="C18"/>
  <c r="C14"/>
  <c r="G16"/>
  <c r="C17"/>
  <c r="G14"/>
  <c r="D16"/>
  <c r="D15"/>
  <c r="D17"/>
  <c r="D18"/>
  <c r="F16" i="3"/>
  <c r="F14"/>
  <c r="F17"/>
  <c r="E17"/>
  <c r="E13"/>
  <c r="E15"/>
  <c r="E16"/>
  <c r="C14" i="2"/>
  <c r="H14" s="1"/>
  <c r="C17"/>
  <c r="C13"/>
  <c r="C15"/>
  <c r="D15"/>
  <c r="D14"/>
  <c r="D16"/>
  <c r="C16"/>
  <c r="D13"/>
  <c r="D15" i="3"/>
  <c r="D14"/>
  <c r="D16"/>
  <c r="H16" s="1"/>
  <c r="C17"/>
  <c r="C13"/>
  <c r="C15"/>
  <c r="C14"/>
  <c r="D17"/>
  <c r="D13"/>
  <c r="D16" i="4"/>
  <c r="H16" s="1"/>
  <c r="D15"/>
  <c r="H15" s="1"/>
  <c r="D14"/>
  <c r="H14" s="1"/>
  <c r="D17"/>
  <c r="H17" s="1"/>
  <c r="D13"/>
  <c r="H13" s="1"/>
  <c r="C17" i="5"/>
  <c r="C13"/>
  <c r="C15"/>
  <c r="H15" s="1"/>
  <c r="C14"/>
  <c r="H14" s="1"/>
  <c r="C16"/>
  <c r="C17" i="6"/>
  <c r="H17" s="1"/>
  <c r="C13"/>
  <c r="H13" s="1"/>
  <c r="C15"/>
  <c r="H15" s="1"/>
  <c r="C14"/>
  <c r="C16"/>
  <c r="H16" s="1"/>
  <c r="G15" i="7"/>
  <c r="G14"/>
  <c r="D15"/>
  <c r="D14"/>
  <c r="D16"/>
  <c r="C14"/>
  <c r="H14" s="1"/>
  <c r="C16"/>
  <c r="C17"/>
  <c r="C13"/>
  <c r="D17"/>
  <c r="C15"/>
  <c r="D13"/>
  <c r="H17" i="2" l="1"/>
  <c r="H17" i="5"/>
  <c r="I14" s="1"/>
  <c r="H13"/>
  <c r="I15" s="1"/>
  <c r="H16"/>
  <c r="H14" i="6"/>
  <c r="I17" s="1"/>
  <c r="I17" i="8"/>
  <c r="I15"/>
  <c r="I16"/>
  <c r="I14"/>
  <c r="I18"/>
  <c r="H15" i="3"/>
  <c r="H13" i="2"/>
  <c r="H16"/>
  <c r="H15"/>
  <c r="H14" i="3"/>
  <c r="H17"/>
  <c r="H13"/>
  <c r="I14" i="4"/>
  <c r="I15"/>
  <c r="I17"/>
  <c r="I13"/>
  <c r="I16"/>
  <c r="I14" i="6"/>
  <c r="I16"/>
  <c r="I13"/>
  <c r="H15" i="7"/>
  <c r="H16"/>
  <c r="H17"/>
  <c r="H13"/>
  <c r="I16" i="5" l="1"/>
  <c r="I17"/>
  <c r="I13"/>
  <c r="I15" i="6"/>
  <c r="I14" i="2"/>
  <c r="I15"/>
  <c r="I17"/>
  <c r="I13"/>
  <c r="I16"/>
  <c r="I14" i="3"/>
  <c r="I13"/>
  <c r="I15"/>
  <c r="I17"/>
  <c r="I16"/>
  <c r="I20" i="4"/>
  <c r="I22" s="1"/>
  <c r="I20" i="6"/>
  <c r="I22" s="1"/>
  <c r="I16" i="7"/>
  <c r="I17"/>
  <c r="I13"/>
  <c r="I14"/>
  <c r="I15"/>
  <c r="I20" i="5" l="1"/>
  <c r="I22" s="1"/>
  <c r="I24" i="8"/>
  <c r="I20" i="3"/>
  <c r="I22" s="1"/>
  <c r="I20" i="2"/>
  <c r="I22" s="1"/>
  <c r="I20" i="7"/>
  <c r="I22" s="1"/>
</calcChain>
</file>

<file path=xl/sharedStrings.xml><?xml version="1.0" encoding="utf-8"?>
<sst xmlns="http://schemas.openxmlformats.org/spreadsheetml/2006/main" count="215" uniqueCount="22">
  <si>
    <t>Львів</t>
  </si>
  <si>
    <t>Київ</t>
  </si>
  <si>
    <t>Вінниця</t>
  </si>
  <si>
    <t>Ужгород</t>
  </si>
  <si>
    <t>СУМА</t>
  </si>
  <si>
    <t>СЕРЕДНЄ</t>
  </si>
  <si>
    <t>Міра узгодженості</t>
  </si>
  <si>
    <t>Індекс узгодженості</t>
  </si>
  <si>
    <t>Індекс рандомізації</t>
  </si>
  <si>
    <t>Коефіцієнт узгодженості</t>
  </si>
  <si>
    <t>міста</t>
  </si>
  <si>
    <t>Кількість населення</t>
  </si>
  <si>
    <t>Екологія</t>
  </si>
  <si>
    <t>Інфраструктура</t>
  </si>
  <si>
    <t>Культурний потенціал</t>
  </si>
  <si>
    <t>Рівень безробіття</t>
  </si>
  <si>
    <t>Середня зарплата</t>
  </si>
  <si>
    <t>Критерії</t>
  </si>
  <si>
    <t>Ваги</t>
  </si>
  <si>
    <t>Рейтинги</t>
  </si>
  <si>
    <t>Зважене середнє рейтингів</t>
  </si>
  <si>
    <t>Черкаси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</si>
</sst>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1" fillId="2" borderId="1" xfId="1"/>
    <xf numFmtId="0" fontId="2" fillId="3" borderId="2" xfId="2"/>
    <xf numFmtId="0" fontId="3" fillId="4" borderId="1" xfId="1" applyFont="1" applyFill="1"/>
    <xf numFmtId="0" fontId="0" fillId="0" borderId="0" xfId="0" applyNumberFormat="1"/>
    <xf numFmtId="0" fontId="0" fillId="0" borderId="0" xfId="0" applyBorder="1"/>
    <xf numFmtId="0" fontId="2" fillId="3" borderId="2" xfId="2" applyAlignment="1">
      <alignment wrapText="1"/>
    </xf>
    <xf numFmtId="0" fontId="3" fillId="4" borderId="1" xfId="1" applyFont="1" applyFill="1" applyAlignment="1">
      <alignment horizontal="center"/>
    </xf>
    <xf numFmtId="0" fontId="2" fillId="3" borderId="2" xfId="2" applyAlignment="1">
      <alignment horizont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3" name="Таблица114" displayName="Таблица114" ref="B3:G9" totalsRowShown="0">
  <autoFilter ref="B3:G9"/>
  <tableColumns count="6">
    <tableColumn id="1" name="міста"/>
    <tableColumn id="2" name="Львів"/>
    <tableColumn id="3" name="Київ"/>
    <tableColumn id="4" name="Ужгород"/>
    <tableColumn id="5" name="Вінниця"/>
    <tableColumn id="6" name="Черкаси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4" name="Таблица215" displayName="Таблица215" ref="B12:I17" totalsRowShown="0">
  <autoFilter ref="B12:I17"/>
  <tableColumns count="8">
    <tableColumn id="1" name="міста"/>
    <tableColumn id="2" name="Львів"/>
    <tableColumn id="3" name="Київ"/>
    <tableColumn id="4" name="Ужгород"/>
    <tableColumn id="5" name="Вінниця"/>
    <tableColumn id="6" name="Черкаси"/>
    <tableColumn id="7" name="СЕРЕДНЄ">
      <calculatedColumnFormula>AVERAGE(C13:G13)</calculatedColumnFormula>
    </tableColumn>
    <tableColumn id="8" name="Міра узгодженості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1" name="Таблица112" displayName="Таблица112" ref="B3:G9" totalsRowShown="0">
  <autoFilter ref="B3:G9"/>
  <tableColumns count="6">
    <tableColumn id="1" name="міста"/>
    <tableColumn id="2" name="Львів"/>
    <tableColumn id="3" name="Київ"/>
    <tableColumn id="4" name="Ужгород"/>
    <tableColumn id="5" name="Вінниця"/>
    <tableColumn id="6" name="Черкаси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12" name="Таблица213" displayName="Таблица213" ref="B12:I17" totalsRowShown="0">
  <autoFilter ref="B12:I17"/>
  <tableColumns count="8">
    <tableColumn id="1" name="міста"/>
    <tableColumn id="2" name="Львів"/>
    <tableColumn id="3" name="Київ"/>
    <tableColumn id="4" name="Ужгород"/>
    <tableColumn id="5" name="Вінниця"/>
    <tableColumn id="6" name="Черкаси"/>
    <tableColumn id="7" name="СЕРЕДНЄ">
      <calculatedColumnFormula>AVERAGE(C13:G13)</calculatedColumnFormula>
    </tableColumn>
    <tableColumn id="8" name="Міра узгодженості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9" name="Таблица110" displayName="Таблица110" ref="B3:G9" totalsRowShown="0">
  <autoFilter ref="B3:G9"/>
  <tableColumns count="6">
    <tableColumn id="1" name="міста"/>
    <tableColumn id="2" name="Львів"/>
    <tableColumn id="3" name="Київ"/>
    <tableColumn id="4" name="Ужгород"/>
    <tableColumn id="5" name="Вінниця"/>
    <tableColumn id="6" name="Черкаси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10" name="Таблица211" displayName="Таблица211" ref="B12:I17" totalsRowShown="0">
  <autoFilter ref="B12:I17"/>
  <tableColumns count="8">
    <tableColumn id="1" name="міста"/>
    <tableColumn id="2" name="Львів"/>
    <tableColumn id="3" name="Київ"/>
    <tableColumn id="4" name="Ужгород"/>
    <tableColumn id="5" name="Вінниця"/>
    <tableColumn id="6" name="Черкаси"/>
    <tableColumn id="7" name="СЕРЕДНЄ">
      <calculatedColumnFormula>AVERAGE(C13:G13)</calculatedColumnFormula>
    </tableColumn>
    <tableColumn id="8" name="Міра узгодженості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Таблица18" displayName="Таблица18" ref="B3:G9" totalsRowShown="0">
  <autoFilter ref="B3:G9"/>
  <tableColumns count="6">
    <tableColumn id="1" name="міста"/>
    <tableColumn id="2" name="Львів"/>
    <tableColumn id="3" name="Київ"/>
    <tableColumn id="4" name="Ужгород"/>
    <tableColumn id="5" name="Вінниця"/>
    <tableColumn id="6" name="Черкаси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Таблица29" displayName="Таблица29" ref="B12:I17" totalsRowShown="0">
  <autoFilter ref="B12:I17"/>
  <tableColumns count="8">
    <tableColumn id="1" name="міста"/>
    <tableColumn id="2" name="Львів"/>
    <tableColumn id="3" name="Київ"/>
    <tableColumn id="4" name="Ужгород"/>
    <tableColumn id="5" name="Вінниця"/>
    <tableColumn id="6" name="Черкаси"/>
    <tableColumn id="7" name="СЕРЕДНЄ">
      <calculatedColumnFormula>AVERAGE(C13:G13)</calculatedColumnFormula>
    </tableColumn>
    <tableColumn id="8" name="Міра узгодженості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5" name="Таблица16" displayName="Таблица16" ref="B3:G9" totalsRowShown="0">
  <autoFilter ref="B3:G9"/>
  <tableColumns count="6">
    <tableColumn id="1" name="міста"/>
    <tableColumn id="2" name="Львів"/>
    <tableColumn id="3" name="Київ"/>
    <tableColumn id="4" name="Ужгород"/>
    <tableColumn id="5" name="Вінниця"/>
    <tableColumn id="6" name="Черкаси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6" name="Таблица27" displayName="Таблица27" ref="B12:I17" totalsRowShown="0">
  <autoFilter ref="B12:I17"/>
  <tableColumns count="8">
    <tableColumn id="1" name="міста"/>
    <tableColumn id="2" name="Львів"/>
    <tableColumn id="3" name="Київ"/>
    <tableColumn id="4" name="Ужгород"/>
    <tableColumn id="5" name="Вінниця"/>
    <tableColumn id="6" name="Черкаси"/>
    <tableColumn id="7" name="СЕРЕДНЄ">
      <calculatedColumnFormula>AVERAGE(C13:G13)</calculatedColumnFormula>
    </tableColumn>
    <tableColumn id="8" name="Міра узгодженості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" name="Таблица1" displayName="Таблица1" ref="B3:G9" totalsRowShown="0">
  <autoFilter ref="B3:G9"/>
  <tableColumns count="6">
    <tableColumn id="1" name="міста"/>
    <tableColumn id="2" name="Львів"/>
    <tableColumn id="3" name="Київ"/>
    <tableColumn id="4" name="Ужгород"/>
    <tableColumn id="5" name="Вінниця"/>
    <tableColumn id="6" name="Черкаси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2" name="Таблица2" displayName="Таблица2" ref="B12:I17" totalsRowShown="0">
  <autoFilter ref="B12:I17"/>
  <tableColumns count="8">
    <tableColumn id="1" name="міста"/>
    <tableColumn id="2" name="Львів"/>
    <tableColumn id="3" name="Київ"/>
    <tableColumn id="4" name="Ужгород"/>
    <tableColumn id="5" name="Вінниця"/>
    <tableColumn id="6" name="Черкаси"/>
    <tableColumn id="7" name="СЕРЕДНЄ">
      <calculatedColumnFormula>AVERAGE(C13:G13)</calculatedColumnFormula>
    </tableColumn>
    <tableColumn id="8" name="Міра узгодженості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5" name="Таблица116" displayName="Таблица116" ref="B3:H10" totalsRowShown="0">
  <autoFilter ref="B3:H10">
    <filterColumn colId="6"/>
  </autoFilter>
  <tableColumns count="7">
    <tableColumn id="1" name="міста"/>
    <tableColumn id="2" name="Кількість населення"/>
    <tableColumn id="3" name="Екологія"/>
    <tableColumn id="4" name="Інфраструктура"/>
    <tableColumn id="5" name="Культурний потенціал"/>
    <tableColumn id="6" name="Рівень безробіття"/>
    <tableColumn id="8" name="Середня зарплата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6" name="Таблица217" displayName="Таблица217" ref="B13:J19" totalsRowShown="0">
  <autoFilter ref="B13:J19">
    <filterColumn colId="6"/>
  </autoFilter>
  <tableColumns count="9">
    <tableColumn id="1" name="міста"/>
    <tableColumn id="2" name="Кількість населення"/>
    <tableColumn id="3" name="Екологія"/>
    <tableColumn id="4" name="Інфраструктура"/>
    <tableColumn id="5" name="Культурний потенціал"/>
    <tableColumn id="6" name="Рівень безробіття"/>
    <tableColumn id="11" name="Середня зарплата" dataDxfId="0">
      <calculatedColumnFormula>H4/H10</calculatedColumnFormula>
    </tableColumn>
    <tableColumn id="7" name="СЕРЕДНЄ">
      <calculatedColumnFormula>AVERAGE(C14:G14)</calculatedColumnFormula>
    </tableColumn>
    <tableColumn id="8" name="Міра узгодженості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2"/>
  <sheetViews>
    <sheetView topLeftCell="A13" workbookViewId="0">
      <selection activeCell="I7" sqref="I7"/>
    </sheetView>
  </sheetViews>
  <sheetFormatPr defaultRowHeight="15"/>
  <cols>
    <col min="2" max="2" width="10.42578125" customWidth="1"/>
    <col min="5" max="5" width="11.7109375" customWidth="1"/>
    <col min="6" max="6" width="11" customWidth="1"/>
    <col min="7" max="8" width="12" customWidth="1"/>
    <col min="9" max="9" width="22.140625" customWidth="1"/>
  </cols>
  <sheetData>
    <row r="1" spans="2:9">
      <c r="C1">
        <v>4</v>
      </c>
      <c r="D1">
        <v>1</v>
      </c>
      <c r="E1">
        <v>9</v>
      </c>
      <c r="F1">
        <v>6</v>
      </c>
      <c r="G1">
        <v>7</v>
      </c>
    </row>
    <row r="3" spans="2:9">
      <c r="B3" t="s">
        <v>10</v>
      </c>
      <c r="C3" t="s">
        <v>0</v>
      </c>
      <c r="D3" t="s">
        <v>1</v>
      </c>
      <c r="E3" t="s">
        <v>3</v>
      </c>
      <c r="F3" t="s">
        <v>2</v>
      </c>
      <c r="G3" t="s">
        <v>21</v>
      </c>
    </row>
    <row r="4" spans="2:9">
      <c r="B4" t="s">
        <v>0</v>
      </c>
      <c r="C4">
        <v>1</v>
      </c>
      <c r="D4">
        <v>3</v>
      </c>
      <c r="E4">
        <f>1/C6</f>
        <v>0.2</v>
      </c>
      <c r="F4">
        <f>1/C7</f>
        <v>0.5</v>
      </c>
      <c r="G4">
        <f>1/C8</f>
        <v>0.33333333333333331</v>
      </c>
    </row>
    <row r="5" spans="2:9">
      <c r="B5" t="s">
        <v>1</v>
      </c>
      <c r="C5">
        <f>1/D4</f>
        <v>0.33333333333333331</v>
      </c>
      <c r="D5">
        <v>1</v>
      </c>
      <c r="E5">
        <f>1/D6</f>
        <v>0.125</v>
      </c>
      <c r="F5">
        <f>1/D7</f>
        <v>0.2</v>
      </c>
      <c r="G5">
        <f>1/D8</f>
        <v>0.16666666666666666</v>
      </c>
    </row>
    <row r="6" spans="2:9">
      <c r="B6" t="s">
        <v>3</v>
      </c>
      <c r="C6">
        <v>5</v>
      </c>
      <c r="D6">
        <v>8</v>
      </c>
      <c r="E6">
        <v>1</v>
      </c>
      <c r="F6">
        <v>3</v>
      </c>
      <c r="G6">
        <v>2</v>
      </c>
    </row>
    <row r="7" spans="2:9">
      <c r="B7" t="s">
        <v>2</v>
      </c>
      <c r="C7">
        <v>2</v>
      </c>
      <c r="D7">
        <v>5</v>
      </c>
      <c r="E7">
        <f>1/F6</f>
        <v>0.33333333333333331</v>
      </c>
      <c r="F7">
        <v>1</v>
      </c>
      <c r="G7">
        <f>1/F8</f>
        <v>1</v>
      </c>
    </row>
    <row r="8" spans="2:9">
      <c r="B8" t="s">
        <v>21</v>
      </c>
      <c r="C8">
        <v>3</v>
      </c>
      <c r="D8">
        <v>6</v>
      </c>
      <c r="E8">
        <f>1/G6</f>
        <v>0.5</v>
      </c>
      <c r="F8">
        <v>1</v>
      </c>
      <c r="G8">
        <v>1</v>
      </c>
    </row>
    <row r="9" spans="2:9">
      <c r="B9" t="s">
        <v>4</v>
      </c>
      <c r="C9">
        <f>SUM(C4:C8)</f>
        <v>11.333333333333332</v>
      </c>
      <c r="D9">
        <f>SUM(D4:D8)</f>
        <v>23</v>
      </c>
      <c r="E9">
        <f t="shared" ref="E9:G9" si="0">SUM(E4:E8)</f>
        <v>2.1583333333333332</v>
      </c>
      <c r="F9">
        <f t="shared" si="0"/>
        <v>5.7</v>
      </c>
      <c r="G9">
        <f t="shared" si="0"/>
        <v>4.5</v>
      </c>
    </row>
    <row r="12" spans="2:9">
      <c r="B12" t="s">
        <v>10</v>
      </c>
      <c r="C12" t="s">
        <v>0</v>
      </c>
      <c r="D12" t="s">
        <v>1</v>
      </c>
      <c r="E12" t="s">
        <v>3</v>
      </c>
      <c r="F12" t="s">
        <v>2</v>
      </c>
      <c r="G12" t="s">
        <v>21</v>
      </c>
      <c r="H12" t="s">
        <v>5</v>
      </c>
      <c r="I12" t="s">
        <v>6</v>
      </c>
    </row>
    <row r="13" spans="2:9">
      <c r="B13" t="s">
        <v>0</v>
      </c>
      <c r="C13">
        <f>C4/C9</f>
        <v>8.8235294117647065E-2</v>
      </c>
      <c r="D13">
        <f>D4/D9</f>
        <v>0.13043478260869565</v>
      </c>
      <c r="E13">
        <f t="shared" ref="E13:G13" si="1">E4/E9</f>
        <v>9.2664092664092673E-2</v>
      </c>
      <c r="F13">
        <f t="shared" si="1"/>
        <v>8.771929824561403E-2</v>
      </c>
      <c r="G13">
        <f t="shared" si="1"/>
        <v>7.407407407407407E-2</v>
      </c>
      <c r="H13">
        <f>AVERAGE(C13:G13)</f>
        <v>9.4625508342024683E-2</v>
      </c>
      <c r="I13">
        <f>MMULT(C4:G4,H13:H17)/H13</f>
        <v>5.0398263345829895</v>
      </c>
    </row>
    <row r="14" spans="2:9">
      <c r="B14" t="s">
        <v>1</v>
      </c>
      <c r="C14">
        <f>C5/C9</f>
        <v>2.9411764705882356E-2</v>
      </c>
      <c r="D14">
        <f>D5/D9</f>
        <v>4.3478260869565216E-2</v>
      </c>
      <c r="E14">
        <f t="shared" ref="E14:G14" si="2">E5/E9</f>
        <v>5.7915057915057917E-2</v>
      </c>
      <c r="F14">
        <f t="shared" si="2"/>
        <v>3.5087719298245612E-2</v>
      </c>
      <c r="G14">
        <f t="shared" si="2"/>
        <v>3.7037037037037035E-2</v>
      </c>
      <c r="H14">
        <f>AVERAGE(C14:G14)</f>
        <v>4.0585967965157628E-2</v>
      </c>
      <c r="I14">
        <f>MMULT(C5:G5,H13:H17)/H14</f>
        <v>5.0273520686965156</v>
      </c>
    </row>
    <row r="15" spans="2:9">
      <c r="B15" t="s">
        <v>3</v>
      </c>
      <c r="C15">
        <f>C6/C9</f>
        <v>0.44117647058823534</v>
      </c>
      <c r="D15">
        <f>D6/D9</f>
        <v>0.34782608695652173</v>
      </c>
      <c r="E15">
        <f t="shared" ref="E15:G15" si="3">E6/E9</f>
        <v>0.46332046332046334</v>
      </c>
      <c r="F15">
        <f t="shared" si="3"/>
        <v>0.52631578947368418</v>
      </c>
      <c r="G15">
        <f t="shared" si="3"/>
        <v>0.44444444444444442</v>
      </c>
      <c r="H15">
        <f t="shared" ref="H15:H17" si="4">AVERAGE(C15:G15)</f>
        <v>0.4446166509566698</v>
      </c>
      <c r="I15">
        <f>MMULT(C6:G6,H13:H17)/H15</f>
        <v>5.1099486492895885</v>
      </c>
    </row>
    <row r="16" spans="2:9">
      <c r="B16" t="s">
        <v>2</v>
      </c>
      <c r="C16">
        <f>C7/C9</f>
        <v>0.17647058823529413</v>
      </c>
      <c r="D16">
        <f>D7/D9</f>
        <v>0.21739130434782608</v>
      </c>
      <c r="E16">
        <f t="shared" ref="E16:G16" si="5">E7/E9</f>
        <v>0.15444015444015444</v>
      </c>
      <c r="F16">
        <f t="shared" si="5"/>
        <v>0.17543859649122806</v>
      </c>
      <c r="G16">
        <f t="shared" si="5"/>
        <v>0.22222222222222221</v>
      </c>
      <c r="H16">
        <f t="shared" si="4"/>
        <v>0.189192573147345</v>
      </c>
      <c r="I16">
        <f>MMULT(C7:G7,H13:H17)/H16</f>
        <v>5.0771458074983906</v>
      </c>
    </row>
    <row r="17" spans="2:9">
      <c r="B17" t="s">
        <v>21</v>
      </c>
      <c r="C17">
        <f>C8/C9</f>
        <v>0.26470588235294118</v>
      </c>
      <c r="D17">
        <f>D8/D9</f>
        <v>0.2608695652173913</v>
      </c>
      <c r="E17">
        <f t="shared" ref="E17:G17" si="6">E8/E9</f>
        <v>0.23166023166023167</v>
      </c>
      <c r="F17">
        <f t="shared" si="6"/>
        <v>0.17543859649122806</v>
      </c>
      <c r="G17">
        <f t="shared" si="6"/>
        <v>0.22222222222222221</v>
      </c>
      <c r="H17">
        <f t="shared" si="4"/>
        <v>0.23097929958880287</v>
      </c>
      <c r="I17">
        <f>MMULT(C8:G8,H13:H17)/H17</f>
        <v>5.0648371222622508</v>
      </c>
    </row>
    <row r="20" spans="2:9">
      <c r="E20" s="7" t="s">
        <v>7</v>
      </c>
      <c r="F20" s="7"/>
      <c r="G20" s="7"/>
      <c r="H20" s="7"/>
      <c r="I20" s="3">
        <f>(AVERAGE(I13:I17)-5)/4</f>
        <v>1.5955499116486749E-2</v>
      </c>
    </row>
    <row r="21" spans="2:9">
      <c r="E21" s="7" t="s">
        <v>8</v>
      </c>
      <c r="F21" s="7"/>
      <c r="G21" s="7"/>
      <c r="H21" s="7"/>
      <c r="I21" s="3">
        <v>1.1200000000000001</v>
      </c>
    </row>
    <row r="22" spans="2:9">
      <c r="E22" s="7" t="s">
        <v>9</v>
      </c>
      <c r="F22" s="7"/>
      <c r="G22" s="7"/>
      <c r="H22" s="7"/>
      <c r="I22" s="3">
        <f>I20/I21</f>
        <v>1.4245981354006024E-2</v>
      </c>
    </row>
  </sheetData>
  <mergeCells count="3">
    <mergeCell ref="E20:H20"/>
    <mergeCell ref="E21:H21"/>
    <mergeCell ref="E22:H2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I4" sqref="I4"/>
    </sheetView>
  </sheetViews>
  <sheetFormatPr defaultRowHeight="15"/>
  <cols>
    <col min="5" max="5" width="12.5703125" customWidth="1"/>
    <col min="6" max="6" width="11.140625" customWidth="1"/>
    <col min="7" max="8" width="12.42578125" customWidth="1"/>
    <col min="9" max="9" width="22" customWidth="1"/>
  </cols>
  <sheetData>
    <row r="3" spans="2:9">
      <c r="B3" t="s">
        <v>10</v>
      </c>
      <c r="C3" t="s">
        <v>0</v>
      </c>
      <c r="D3" t="s">
        <v>1</v>
      </c>
      <c r="E3" t="s">
        <v>3</v>
      </c>
      <c r="F3" t="s">
        <v>2</v>
      </c>
      <c r="G3" t="s">
        <v>21</v>
      </c>
    </row>
    <row r="4" spans="2:9">
      <c r="B4" t="s">
        <v>0</v>
      </c>
      <c r="C4">
        <v>1</v>
      </c>
      <c r="D4">
        <v>3</v>
      </c>
      <c r="E4">
        <f>1/C6</f>
        <v>0.2</v>
      </c>
      <c r="F4">
        <f>1/C7</f>
        <v>0.33333333333333331</v>
      </c>
      <c r="G4">
        <f>1/C8</f>
        <v>0.5</v>
      </c>
    </row>
    <row r="5" spans="2:9">
      <c r="B5" t="s">
        <v>1</v>
      </c>
      <c r="C5">
        <f>1/D4</f>
        <v>0.33333333333333331</v>
      </c>
      <c r="D5">
        <v>1</v>
      </c>
      <c r="E5">
        <f>1/D6</f>
        <v>0.125</v>
      </c>
      <c r="F5">
        <f>1/D7</f>
        <v>0.16666666666666666</v>
      </c>
      <c r="G5">
        <f>1/D8</f>
        <v>0.2</v>
      </c>
    </row>
    <row r="6" spans="2:9">
      <c r="B6" t="s">
        <v>3</v>
      </c>
      <c r="C6">
        <v>5</v>
      </c>
      <c r="D6">
        <v>8</v>
      </c>
      <c r="E6">
        <v>1</v>
      </c>
      <c r="F6">
        <v>2</v>
      </c>
      <c r="G6">
        <v>3</v>
      </c>
    </row>
    <row r="7" spans="2:9">
      <c r="B7" t="s">
        <v>2</v>
      </c>
      <c r="C7">
        <v>3</v>
      </c>
      <c r="D7">
        <v>6</v>
      </c>
      <c r="E7">
        <f>1/F6</f>
        <v>0.5</v>
      </c>
      <c r="F7">
        <v>1</v>
      </c>
      <c r="G7">
        <v>1</v>
      </c>
    </row>
    <row r="8" spans="2:9">
      <c r="B8" t="s">
        <v>21</v>
      </c>
      <c r="C8">
        <v>2</v>
      </c>
      <c r="D8">
        <v>5</v>
      </c>
      <c r="E8">
        <f>1/G6</f>
        <v>0.33333333333333331</v>
      </c>
      <c r="F8">
        <f>1/G7</f>
        <v>1</v>
      </c>
      <c r="G8">
        <v>1</v>
      </c>
    </row>
    <row r="9" spans="2:9">
      <c r="B9" t="s">
        <v>4</v>
      </c>
      <c r="C9">
        <f>SUM(C4:C8)</f>
        <v>11.333333333333332</v>
      </c>
      <c r="D9">
        <f>SUM(D4:D8)</f>
        <v>23</v>
      </c>
      <c r="E9">
        <f t="shared" ref="E9:G9" si="0">SUM(E4:E8)</f>
        <v>2.1583333333333332</v>
      </c>
      <c r="F9">
        <f t="shared" si="0"/>
        <v>4.5</v>
      </c>
      <c r="G9">
        <f t="shared" si="0"/>
        <v>5.7</v>
      </c>
    </row>
    <row r="12" spans="2:9">
      <c r="B12" t="s">
        <v>10</v>
      </c>
      <c r="C12" t="s">
        <v>0</v>
      </c>
      <c r="D12" t="s">
        <v>1</v>
      </c>
      <c r="E12" t="s">
        <v>3</v>
      </c>
      <c r="F12" t="s">
        <v>2</v>
      </c>
      <c r="G12" t="s">
        <v>21</v>
      </c>
      <c r="H12" t="s">
        <v>5</v>
      </c>
      <c r="I12" t="s">
        <v>6</v>
      </c>
    </row>
    <row r="13" spans="2:9">
      <c r="B13" t="s">
        <v>0</v>
      </c>
      <c r="C13">
        <f>C4/C9</f>
        <v>8.8235294117647065E-2</v>
      </c>
      <c r="D13">
        <f>D4/D9</f>
        <v>0.13043478260869565</v>
      </c>
      <c r="E13">
        <f t="shared" ref="E13:G13" si="1">E4/E9</f>
        <v>9.2664092664092673E-2</v>
      </c>
      <c r="F13">
        <f t="shared" si="1"/>
        <v>7.407407407407407E-2</v>
      </c>
      <c r="G13">
        <f t="shared" si="1"/>
        <v>8.771929824561403E-2</v>
      </c>
      <c r="H13">
        <f>AVERAGE(C13:G13)</f>
        <v>9.4625508342024683E-2</v>
      </c>
      <c r="I13">
        <f>MMULT(C4:G4,H13:H17)/H13</f>
        <v>5.0398263345829886</v>
      </c>
    </row>
    <row r="14" spans="2:9">
      <c r="B14" t="s">
        <v>1</v>
      </c>
      <c r="C14">
        <f>C5/C9</f>
        <v>2.9411764705882356E-2</v>
      </c>
      <c r="D14">
        <f>D5/D9</f>
        <v>4.3478260869565216E-2</v>
      </c>
      <c r="E14">
        <f t="shared" ref="E14:G14" si="2">E5/E9</f>
        <v>5.7915057915057917E-2</v>
      </c>
      <c r="F14">
        <f t="shared" si="2"/>
        <v>3.7037037037037035E-2</v>
      </c>
      <c r="G14">
        <f t="shared" si="2"/>
        <v>3.5087719298245612E-2</v>
      </c>
      <c r="H14">
        <f>AVERAGE(C14:G14)</f>
        <v>4.0585967965157628E-2</v>
      </c>
      <c r="I14">
        <f>MMULT(C5:G5,H13:H17)/H14</f>
        <v>5.0273520686965156</v>
      </c>
    </row>
    <row r="15" spans="2:9">
      <c r="B15" t="s">
        <v>3</v>
      </c>
      <c r="C15">
        <f>C6/C9</f>
        <v>0.44117647058823534</v>
      </c>
      <c r="D15">
        <f>D6/D9</f>
        <v>0.34782608695652173</v>
      </c>
      <c r="E15">
        <f t="shared" ref="E15:G15" si="3">E6/E9</f>
        <v>0.46332046332046334</v>
      </c>
      <c r="F15">
        <f t="shared" si="3"/>
        <v>0.44444444444444442</v>
      </c>
      <c r="G15">
        <f t="shared" si="3"/>
        <v>0.52631578947368418</v>
      </c>
      <c r="H15">
        <f t="shared" ref="H15:H17" si="4">AVERAGE(C15:G15)</f>
        <v>0.4446166509566698</v>
      </c>
      <c r="I15">
        <f>MMULT(C6:G6,H13:H17)/H15</f>
        <v>5.1099486492895885</v>
      </c>
    </row>
    <row r="16" spans="2:9">
      <c r="B16" t="s">
        <v>2</v>
      </c>
      <c r="C16">
        <f>C7/C9</f>
        <v>0.26470588235294118</v>
      </c>
      <c r="D16">
        <f>D7/D9</f>
        <v>0.2608695652173913</v>
      </c>
      <c r="E16">
        <f t="shared" ref="E16:G16" si="5">E7/E9</f>
        <v>0.23166023166023167</v>
      </c>
      <c r="F16">
        <f t="shared" si="5"/>
        <v>0.22222222222222221</v>
      </c>
      <c r="G16">
        <f t="shared" si="5"/>
        <v>0.17543859649122806</v>
      </c>
      <c r="H16">
        <f t="shared" si="4"/>
        <v>0.23097929958880287</v>
      </c>
      <c r="I16">
        <f>MMULT(C7:G7,H13:H17)/H16</f>
        <v>5.0648371222622508</v>
      </c>
    </row>
    <row r="17" spans="2:9">
      <c r="B17" t="s">
        <v>21</v>
      </c>
      <c r="C17">
        <f>C8/C9</f>
        <v>0.17647058823529413</v>
      </c>
      <c r="D17">
        <f>D8/D9</f>
        <v>0.21739130434782608</v>
      </c>
      <c r="E17">
        <f t="shared" ref="E17:G17" si="6">E8/E9</f>
        <v>0.15444015444015444</v>
      </c>
      <c r="F17">
        <f t="shared" si="6"/>
        <v>0.22222222222222221</v>
      </c>
      <c r="G17">
        <f t="shared" si="6"/>
        <v>0.17543859649122806</v>
      </c>
      <c r="H17">
        <f t="shared" si="4"/>
        <v>0.189192573147345</v>
      </c>
      <c r="I17">
        <f>MMULT(C8:G8,H13:H17)/H17</f>
        <v>5.0771458074983906</v>
      </c>
    </row>
    <row r="20" spans="2:9">
      <c r="E20" s="7" t="s">
        <v>7</v>
      </c>
      <c r="F20" s="7"/>
      <c r="G20" s="7"/>
      <c r="H20" s="7"/>
      <c r="I20" s="3">
        <f>(AVERAGE(I13:I17)-5)/4</f>
        <v>1.5955499116486749E-2</v>
      </c>
    </row>
    <row r="21" spans="2:9">
      <c r="E21" s="7" t="s">
        <v>8</v>
      </c>
      <c r="F21" s="7"/>
      <c r="G21" s="7"/>
      <c r="H21" s="7"/>
      <c r="I21" s="3">
        <v>1.1200000000000001</v>
      </c>
    </row>
    <row r="22" spans="2:9">
      <c r="E22" s="7" t="s">
        <v>9</v>
      </c>
      <c r="F22" s="7"/>
      <c r="G22" s="7"/>
      <c r="H22" s="7"/>
      <c r="I22" s="3">
        <f>I20/I21</f>
        <v>1.4245981354006024E-2</v>
      </c>
    </row>
  </sheetData>
  <mergeCells count="3">
    <mergeCell ref="E20:H20"/>
    <mergeCell ref="E21:H21"/>
    <mergeCell ref="E22:H2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I22"/>
  <sheetViews>
    <sheetView workbookViewId="0">
      <selection activeCell="I8" sqref="I8"/>
    </sheetView>
  </sheetViews>
  <sheetFormatPr defaultRowHeight="15"/>
  <cols>
    <col min="5" max="5" width="11.5703125" customWidth="1"/>
    <col min="6" max="6" width="10.7109375" customWidth="1"/>
    <col min="7" max="7" width="11.85546875" customWidth="1"/>
    <col min="8" max="8" width="12.140625" customWidth="1"/>
    <col min="9" max="9" width="20.85546875" customWidth="1"/>
  </cols>
  <sheetData>
    <row r="3" spans="2:9">
      <c r="B3" t="s">
        <v>10</v>
      </c>
      <c r="C3" t="s">
        <v>0</v>
      </c>
      <c r="D3" t="s">
        <v>1</v>
      </c>
      <c r="E3" t="s">
        <v>3</v>
      </c>
      <c r="F3" t="s">
        <v>2</v>
      </c>
      <c r="G3" t="s">
        <v>21</v>
      </c>
    </row>
    <row r="4" spans="2:9">
      <c r="B4" t="s">
        <v>0</v>
      </c>
      <c r="C4">
        <v>1</v>
      </c>
      <c r="D4">
        <f>1/C5</f>
        <v>0.5</v>
      </c>
      <c r="E4">
        <v>5</v>
      </c>
      <c r="F4">
        <v>2</v>
      </c>
      <c r="G4">
        <v>3</v>
      </c>
    </row>
    <row r="5" spans="2:9">
      <c r="B5" t="s">
        <v>1</v>
      </c>
      <c r="C5">
        <v>2</v>
      </c>
      <c r="D5">
        <v>1</v>
      </c>
      <c r="E5">
        <v>7</v>
      </c>
      <c r="F5">
        <v>4</v>
      </c>
      <c r="G5">
        <v>5</v>
      </c>
    </row>
    <row r="6" spans="2:9">
      <c r="B6" t="s">
        <v>3</v>
      </c>
      <c r="C6">
        <f>1/E4</f>
        <v>0.2</v>
      </c>
      <c r="D6">
        <f>1/E5</f>
        <v>0.14285714285714285</v>
      </c>
      <c r="E6">
        <v>1</v>
      </c>
      <c r="F6">
        <f>1/E7</f>
        <v>0.33333333333333331</v>
      </c>
      <c r="G6">
        <f>1/E8</f>
        <v>0.5</v>
      </c>
    </row>
    <row r="7" spans="2:9">
      <c r="B7" t="s">
        <v>2</v>
      </c>
      <c r="C7">
        <f>1/F4</f>
        <v>0.5</v>
      </c>
      <c r="D7">
        <f>1/F5</f>
        <v>0.25</v>
      </c>
      <c r="E7">
        <v>3</v>
      </c>
      <c r="F7">
        <v>1</v>
      </c>
      <c r="G7">
        <v>1</v>
      </c>
    </row>
    <row r="8" spans="2:9">
      <c r="B8" t="s">
        <v>21</v>
      </c>
      <c r="C8">
        <f>1/G4</f>
        <v>0.33333333333333331</v>
      </c>
      <c r="D8">
        <f>1/G5</f>
        <v>0.2</v>
      </c>
      <c r="E8">
        <v>2</v>
      </c>
      <c r="F8">
        <f>1/G7</f>
        <v>1</v>
      </c>
      <c r="G8">
        <v>1</v>
      </c>
    </row>
    <row r="9" spans="2:9">
      <c r="B9" t="s">
        <v>4</v>
      </c>
      <c r="C9">
        <f>SUM(C4:C8)</f>
        <v>4.0333333333333332</v>
      </c>
      <c r="D9">
        <f>SUM(D4:D8)</f>
        <v>2.092857142857143</v>
      </c>
      <c r="E9">
        <f t="shared" ref="E9:G9" si="0">SUM(E4:E8)</f>
        <v>18</v>
      </c>
      <c r="F9">
        <f t="shared" si="0"/>
        <v>8.3333333333333321</v>
      </c>
      <c r="G9">
        <f t="shared" si="0"/>
        <v>10.5</v>
      </c>
    </row>
    <row r="12" spans="2:9">
      <c r="B12" t="s">
        <v>10</v>
      </c>
      <c r="C12" t="s">
        <v>0</v>
      </c>
      <c r="D12" t="s">
        <v>1</v>
      </c>
      <c r="E12" t="s">
        <v>3</v>
      </c>
      <c r="F12" t="s">
        <v>2</v>
      </c>
      <c r="G12" t="s">
        <v>21</v>
      </c>
      <c r="H12" t="s">
        <v>5</v>
      </c>
      <c r="I12" t="s">
        <v>6</v>
      </c>
    </row>
    <row r="13" spans="2:9">
      <c r="B13" t="s">
        <v>0</v>
      </c>
      <c r="C13">
        <f>C4/C9</f>
        <v>0.24793388429752067</v>
      </c>
      <c r="D13">
        <f>D4/D9</f>
        <v>0.23890784982935151</v>
      </c>
      <c r="E13">
        <f t="shared" ref="E13:G13" si="1">E4/E9</f>
        <v>0.27777777777777779</v>
      </c>
      <c r="F13">
        <f t="shared" si="1"/>
        <v>0.24000000000000005</v>
      </c>
      <c r="G13">
        <f t="shared" si="1"/>
        <v>0.2857142857142857</v>
      </c>
      <c r="H13">
        <f>AVERAGE(C13:G13)</f>
        <v>0.25806675952378716</v>
      </c>
      <c r="I13">
        <f>MMULT(C4:G4,H13:H17)/H13</f>
        <v>5.0522905281488075</v>
      </c>
    </row>
    <row r="14" spans="2:9">
      <c r="B14" t="s">
        <v>1</v>
      </c>
      <c r="C14">
        <f>C5/C9</f>
        <v>0.49586776859504134</v>
      </c>
      <c r="D14">
        <f>D5/D9</f>
        <v>0.47781569965870302</v>
      </c>
      <c r="E14">
        <f t="shared" ref="E14:G14" si="2">E5/E9</f>
        <v>0.3888888888888889</v>
      </c>
      <c r="F14">
        <f t="shared" si="2"/>
        <v>0.48000000000000009</v>
      </c>
      <c r="G14">
        <f t="shared" si="2"/>
        <v>0.47619047619047616</v>
      </c>
      <c r="H14">
        <f>AVERAGE(C14:G14)</f>
        <v>0.4637525666666219</v>
      </c>
      <c r="I14">
        <f>MMULT(C5:G5,H13:H17)/H14</f>
        <v>5.0676434033362607</v>
      </c>
    </row>
    <row r="15" spans="2:9">
      <c r="B15" t="s">
        <v>3</v>
      </c>
      <c r="C15">
        <f>C6/C9</f>
        <v>4.9586776859504134E-2</v>
      </c>
      <c r="D15">
        <f>D6/D9</f>
        <v>6.8259385665528999E-2</v>
      </c>
      <c r="E15">
        <f t="shared" ref="E15:G15" si="3">E6/E9</f>
        <v>5.5555555555555552E-2</v>
      </c>
      <c r="F15">
        <f t="shared" si="3"/>
        <v>0.04</v>
      </c>
      <c r="G15">
        <f t="shared" si="3"/>
        <v>4.7619047619047616E-2</v>
      </c>
      <c r="H15">
        <f t="shared" ref="H15:H17" si="4">AVERAGE(C15:G15)</f>
        <v>5.2204153139927253E-2</v>
      </c>
      <c r="I15">
        <f>MMULT(C6:G6,H13:H17)/H15</f>
        <v>5.0228177001755867</v>
      </c>
    </row>
    <row r="16" spans="2:9">
      <c r="B16" t="s">
        <v>2</v>
      </c>
      <c r="C16">
        <f>C7/C9</f>
        <v>0.12396694214876033</v>
      </c>
      <c r="D16">
        <f>D7/D9</f>
        <v>0.11945392491467575</v>
      </c>
      <c r="E16">
        <f t="shared" ref="E16:G16" si="5">E7/E9</f>
        <v>0.16666666666666666</v>
      </c>
      <c r="F16">
        <f t="shared" si="5"/>
        <v>0.12000000000000002</v>
      </c>
      <c r="G16">
        <f t="shared" si="5"/>
        <v>9.5238095238095233E-2</v>
      </c>
      <c r="H16">
        <f t="shared" si="4"/>
        <v>0.1250651257936396</v>
      </c>
      <c r="I16">
        <f>MMULT(C7:G7,H13:H17)/H16</f>
        <v>5.017869670186748</v>
      </c>
    </row>
    <row r="17" spans="2:9">
      <c r="B17" t="s">
        <v>21</v>
      </c>
      <c r="C17">
        <f>C8/C9</f>
        <v>8.2644628099173556E-2</v>
      </c>
      <c r="D17">
        <f>D8/D9</f>
        <v>9.556313993174062E-2</v>
      </c>
      <c r="E17">
        <f t="shared" ref="E17:G17" si="6">E8/E9</f>
        <v>0.1111111111111111</v>
      </c>
      <c r="F17">
        <f t="shared" si="6"/>
        <v>0.12000000000000002</v>
      </c>
      <c r="G17">
        <f t="shared" si="6"/>
        <v>9.5238095238095233E-2</v>
      </c>
      <c r="H17">
        <f t="shared" si="4"/>
        <v>0.1009113948760241</v>
      </c>
      <c r="I17">
        <f>MMULT(C8:G8,H13:H17)/H17</f>
        <v>5.0455906796548584</v>
      </c>
    </row>
    <row r="20" spans="2:9">
      <c r="E20" s="7" t="s">
        <v>7</v>
      </c>
      <c r="F20" s="7"/>
      <c r="G20" s="7"/>
      <c r="H20" s="7"/>
      <c r="I20" s="3">
        <f>(AVERAGE(I13:I17)-5)/4</f>
        <v>1.0310599075113114E-2</v>
      </c>
    </row>
    <row r="21" spans="2:9">
      <c r="E21" s="7" t="s">
        <v>8</v>
      </c>
      <c r="F21" s="7"/>
      <c r="G21" s="7"/>
      <c r="H21" s="7"/>
      <c r="I21" s="3">
        <v>1.1200000000000001</v>
      </c>
    </row>
    <row r="22" spans="2:9">
      <c r="E22" s="7" t="s">
        <v>9</v>
      </c>
      <c r="F22" s="7"/>
      <c r="G22" s="7"/>
      <c r="H22" s="7"/>
      <c r="I22" s="3">
        <f>I20/I21</f>
        <v>9.2058920313509932E-3</v>
      </c>
    </row>
  </sheetData>
  <mergeCells count="3">
    <mergeCell ref="E20:H20"/>
    <mergeCell ref="E21:H21"/>
    <mergeCell ref="E22:H22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I22"/>
  <sheetViews>
    <sheetView topLeftCell="A7" workbookViewId="0">
      <selection activeCell="I5" sqref="I5"/>
    </sheetView>
  </sheetViews>
  <sheetFormatPr defaultRowHeight="15"/>
  <cols>
    <col min="5" max="5" width="12.140625" customWidth="1"/>
    <col min="6" max="6" width="10.5703125" customWidth="1"/>
    <col min="7" max="7" width="12" customWidth="1"/>
    <col min="8" max="8" width="12.85546875" customWidth="1"/>
    <col min="9" max="9" width="20.7109375" customWidth="1"/>
  </cols>
  <sheetData>
    <row r="3" spans="2:9">
      <c r="B3" t="s">
        <v>10</v>
      </c>
      <c r="C3" t="s">
        <v>0</v>
      </c>
      <c r="D3" t="s">
        <v>1</v>
      </c>
      <c r="E3" t="s">
        <v>3</v>
      </c>
      <c r="F3" t="s">
        <v>2</v>
      </c>
      <c r="G3" t="s">
        <v>21</v>
      </c>
    </row>
    <row r="4" spans="2:9">
      <c r="B4" t="s">
        <v>0</v>
      </c>
      <c r="C4">
        <v>1</v>
      </c>
      <c r="D4">
        <v>5</v>
      </c>
      <c r="E4">
        <v>3</v>
      </c>
      <c r="F4">
        <v>8</v>
      </c>
      <c r="G4">
        <v>2</v>
      </c>
    </row>
    <row r="5" spans="2:9">
      <c r="B5" t="s">
        <v>1</v>
      </c>
      <c r="C5">
        <f>1/D4</f>
        <v>0.2</v>
      </c>
      <c r="D5">
        <v>1</v>
      </c>
      <c r="E5">
        <f>1/D6</f>
        <v>0.5</v>
      </c>
      <c r="F5">
        <v>3</v>
      </c>
      <c r="G5">
        <f>1/D8</f>
        <v>0.33333333333333331</v>
      </c>
    </row>
    <row r="6" spans="2:9">
      <c r="B6" t="s">
        <v>3</v>
      </c>
      <c r="C6">
        <f>1/E4</f>
        <v>0.33333333333333331</v>
      </c>
      <c r="D6">
        <v>2</v>
      </c>
      <c r="E6">
        <v>1</v>
      </c>
      <c r="F6">
        <v>5</v>
      </c>
      <c r="G6">
        <f>1/E8</f>
        <v>1</v>
      </c>
    </row>
    <row r="7" spans="2:9">
      <c r="B7" t="s">
        <v>2</v>
      </c>
      <c r="C7">
        <f>1/F4</f>
        <v>0.125</v>
      </c>
      <c r="D7">
        <f>1/F5</f>
        <v>0.33333333333333331</v>
      </c>
      <c r="E7">
        <f>1/F6</f>
        <v>0.2</v>
      </c>
      <c r="F7">
        <v>1</v>
      </c>
      <c r="G7">
        <f>1/F8</f>
        <v>0.2</v>
      </c>
    </row>
    <row r="8" spans="2:9">
      <c r="B8" t="s">
        <v>21</v>
      </c>
      <c r="C8">
        <f>1/G4</f>
        <v>0.5</v>
      </c>
      <c r="D8">
        <v>3</v>
      </c>
      <c r="E8">
        <v>1</v>
      </c>
      <c r="F8">
        <v>5</v>
      </c>
      <c r="G8">
        <v>1</v>
      </c>
    </row>
    <row r="9" spans="2:9">
      <c r="B9" t="s">
        <v>4</v>
      </c>
      <c r="C9">
        <f>SUM(C4:C8)</f>
        <v>2.1583333333333332</v>
      </c>
      <c r="D9">
        <f>SUM(D4:D8)</f>
        <v>11.333333333333334</v>
      </c>
      <c r="E9">
        <f t="shared" ref="E9:G9" si="0">SUM(E4:E8)</f>
        <v>5.7</v>
      </c>
      <c r="F9">
        <f t="shared" si="0"/>
        <v>22</v>
      </c>
      <c r="G9">
        <f t="shared" si="0"/>
        <v>4.5333333333333332</v>
      </c>
    </row>
    <row r="12" spans="2:9">
      <c r="B12" t="s">
        <v>10</v>
      </c>
      <c r="C12" t="s">
        <v>0</v>
      </c>
      <c r="D12" t="s">
        <v>1</v>
      </c>
      <c r="E12" t="s">
        <v>3</v>
      </c>
      <c r="F12" t="s">
        <v>2</v>
      </c>
      <c r="G12" t="s">
        <v>21</v>
      </c>
      <c r="H12" t="s">
        <v>5</v>
      </c>
      <c r="I12" t="s">
        <v>6</v>
      </c>
    </row>
    <row r="13" spans="2:9">
      <c r="B13" t="s">
        <v>0</v>
      </c>
      <c r="C13">
        <f>C4/C9</f>
        <v>0.46332046332046334</v>
      </c>
      <c r="D13">
        <f>D4/D9</f>
        <v>0.44117647058823528</v>
      </c>
      <c r="E13">
        <f t="shared" ref="E13:G13" si="1">E4/E9</f>
        <v>0.52631578947368418</v>
      </c>
      <c r="F13">
        <f t="shared" si="1"/>
        <v>0.36363636363636365</v>
      </c>
      <c r="G13">
        <f t="shared" si="1"/>
        <v>0.44117647058823528</v>
      </c>
      <c r="H13">
        <f>AVERAGE(C13:G13)</f>
        <v>0.44712511152139633</v>
      </c>
      <c r="I13">
        <f>MMULT(C4:G4,H13:H17)/H13</f>
        <v>5.1108918089214432</v>
      </c>
    </row>
    <row r="14" spans="2:9">
      <c r="B14" t="s">
        <v>1</v>
      </c>
      <c r="C14">
        <f>C5/C9</f>
        <v>9.2664092664092673E-2</v>
      </c>
      <c r="D14">
        <f>D5/D9</f>
        <v>8.8235294117647051E-2</v>
      </c>
      <c r="E14">
        <f t="shared" ref="E14:G14" si="2">E5/E9</f>
        <v>8.771929824561403E-2</v>
      </c>
      <c r="F14">
        <f t="shared" si="2"/>
        <v>0.13636363636363635</v>
      </c>
      <c r="G14">
        <f t="shared" si="2"/>
        <v>7.3529411764705885E-2</v>
      </c>
      <c r="H14">
        <f>AVERAGE(C14:G14)</f>
        <v>9.5702346631139204E-2</v>
      </c>
      <c r="I14">
        <f>MMULT(C5:G5,H13:H17)/H14</f>
        <v>5.0404701133639396</v>
      </c>
    </row>
    <row r="15" spans="2:9">
      <c r="B15" t="s">
        <v>3</v>
      </c>
      <c r="C15">
        <f>C6/C9</f>
        <v>0.15444015444015444</v>
      </c>
      <c r="D15">
        <f>D6/D9</f>
        <v>0.1764705882352941</v>
      </c>
      <c r="E15">
        <f t="shared" ref="E15:G15" si="3">E6/E9</f>
        <v>0.17543859649122806</v>
      </c>
      <c r="F15">
        <f t="shared" si="3"/>
        <v>0.22727272727272727</v>
      </c>
      <c r="G15">
        <f t="shared" si="3"/>
        <v>0.22058823529411764</v>
      </c>
      <c r="H15">
        <f t="shared" ref="H15:H17" si="4">AVERAGE(C15:G15)</f>
        <v>0.19084206034670431</v>
      </c>
      <c r="I15">
        <f>MMULT(C6:G6,H13:H17)/H15</f>
        <v>5.0681088054651946</v>
      </c>
    </row>
    <row r="16" spans="2:9">
      <c r="B16" t="s">
        <v>2</v>
      </c>
      <c r="C16">
        <f>C7/C9</f>
        <v>5.7915057915057917E-2</v>
      </c>
      <c r="D16">
        <f>D7/D9</f>
        <v>2.9411764705882349E-2</v>
      </c>
      <c r="E16">
        <f t="shared" ref="E16:G16" si="5">E7/E9</f>
        <v>3.5087719298245612E-2</v>
      </c>
      <c r="F16">
        <f t="shared" si="5"/>
        <v>4.5454545454545456E-2</v>
      </c>
      <c r="G16">
        <f t="shared" si="5"/>
        <v>4.4117647058823532E-2</v>
      </c>
      <c r="H16">
        <f t="shared" si="4"/>
        <v>4.2397346886510978E-2</v>
      </c>
      <c r="I16">
        <f>MMULT(C7:G7,H13:H17)/H16</f>
        <v>5.0272911557366617</v>
      </c>
    </row>
    <row r="17" spans="2:9">
      <c r="B17" t="s">
        <v>21</v>
      </c>
      <c r="C17">
        <f>C8/C9</f>
        <v>0.23166023166023167</v>
      </c>
      <c r="D17">
        <f>D8/D9</f>
        <v>0.26470588235294118</v>
      </c>
      <c r="E17">
        <f t="shared" ref="E17:G17" si="6">E8/E9</f>
        <v>0.17543859649122806</v>
      </c>
      <c r="F17">
        <f t="shared" si="6"/>
        <v>0.22727272727272727</v>
      </c>
      <c r="G17">
        <f t="shared" si="6"/>
        <v>0.22058823529411764</v>
      </c>
      <c r="H17">
        <f t="shared" si="4"/>
        <v>0.22393313461424916</v>
      </c>
      <c r="I17">
        <f>MMULT(C8:G8,H13:H17)/H17</f>
        <v>5.0793355213241762</v>
      </c>
    </row>
    <row r="20" spans="2:9">
      <c r="E20" s="7" t="s">
        <v>7</v>
      </c>
      <c r="F20" s="7"/>
      <c r="G20" s="7"/>
      <c r="H20" s="7"/>
      <c r="I20" s="3">
        <f>(AVERAGE(I13:I17)-5)/4</f>
        <v>1.630487024057059E-2</v>
      </c>
    </row>
    <row r="21" spans="2:9">
      <c r="E21" s="7" t="s">
        <v>8</v>
      </c>
      <c r="F21" s="7"/>
      <c r="G21" s="7"/>
      <c r="H21" s="7"/>
      <c r="I21" s="3">
        <v>1.1200000000000001</v>
      </c>
    </row>
    <row r="22" spans="2:9">
      <c r="E22" s="7" t="s">
        <v>9</v>
      </c>
      <c r="F22" s="7"/>
      <c r="G22" s="7"/>
      <c r="H22" s="7"/>
      <c r="I22" s="3">
        <f>I20/I21</f>
        <v>1.4557919857652311E-2</v>
      </c>
    </row>
  </sheetData>
  <mergeCells count="3">
    <mergeCell ref="E20:H20"/>
    <mergeCell ref="E21:H21"/>
    <mergeCell ref="E22:H22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3:I22"/>
  <sheetViews>
    <sheetView topLeftCell="A13" workbookViewId="0">
      <selection activeCell="I6" sqref="I6"/>
    </sheetView>
  </sheetViews>
  <sheetFormatPr defaultRowHeight="15"/>
  <cols>
    <col min="5" max="5" width="11.85546875" customWidth="1"/>
    <col min="6" max="6" width="11.140625" customWidth="1"/>
    <col min="7" max="7" width="11.42578125" customWidth="1"/>
    <col min="8" max="8" width="11.85546875" customWidth="1"/>
    <col min="9" max="9" width="21.28515625" customWidth="1"/>
  </cols>
  <sheetData>
    <row r="3" spans="2:9">
      <c r="B3" t="s">
        <v>10</v>
      </c>
      <c r="C3" t="s">
        <v>0</v>
      </c>
      <c r="D3" t="s">
        <v>1</v>
      </c>
      <c r="E3" t="s">
        <v>3</v>
      </c>
      <c r="F3" t="s">
        <v>2</v>
      </c>
      <c r="G3" t="s">
        <v>21</v>
      </c>
    </row>
    <row r="4" spans="2:9">
      <c r="B4" t="s">
        <v>0</v>
      </c>
      <c r="C4">
        <v>1</v>
      </c>
      <c r="D4">
        <v>4</v>
      </c>
      <c r="E4">
        <f>1/C6</f>
        <v>0.5</v>
      </c>
      <c r="F4">
        <f>1/C7</f>
        <v>0.25</v>
      </c>
      <c r="G4">
        <v>2</v>
      </c>
    </row>
    <row r="5" spans="2:9">
      <c r="B5" t="s">
        <v>1</v>
      </c>
      <c r="C5">
        <f>1/D4</f>
        <v>0.25</v>
      </c>
      <c r="D5">
        <v>1</v>
      </c>
      <c r="E5">
        <f>1/D6</f>
        <v>0.16666666666666666</v>
      </c>
      <c r="F5">
        <f>1/D7</f>
        <v>0.125</v>
      </c>
      <c r="G5">
        <f>1/D8</f>
        <v>0.5</v>
      </c>
    </row>
    <row r="6" spans="2:9">
      <c r="B6" t="s">
        <v>3</v>
      </c>
      <c r="C6">
        <v>2</v>
      </c>
      <c r="D6">
        <v>6</v>
      </c>
      <c r="E6">
        <v>1</v>
      </c>
      <c r="F6">
        <f>1/E7</f>
        <v>0.5</v>
      </c>
      <c r="G6">
        <v>4</v>
      </c>
    </row>
    <row r="7" spans="2:9">
      <c r="B7" t="s">
        <v>2</v>
      </c>
      <c r="C7">
        <v>4</v>
      </c>
      <c r="D7">
        <v>8</v>
      </c>
      <c r="E7">
        <v>2</v>
      </c>
      <c r="F7">
        <v>1</v>
      </c>
      <c r="G7">
        <v>6</v>
      </c>
    </row>
    <row r="8" spans="2:9">
      <c r="B8" t="s">
        <v>21</v>
      </c>
      <c r="C8">
        <f>1/G4</f>
        <v>0.5</v>
      </c>
      <c r="D8">
        <v>2</v>
      </c>
      <c r="E8">
        <f>1/G6</f>
        <v>0.25</v>
      </c>
      <c r="F8">
        <f>1/G7</f>
        <v>0.16666666666666666</v>
      </c>
      <c r="G8">
        <v>1</v>
      </c>
    </row>
    <row r="9" spans="2:9">
      <c r="B9" t="s">
        <v>4</v>
      </c>
      <c r="C9">
        <f>SUM(C4:C8)</f>
        <v>7.75</v>
      </c>
      <c r="D9">
        <f>SUM(D4:D8)</f>
        <v>21</v>
      </c>
      <c r="E9">
        <f t="shared" ref="E9:G9" si="0">SUM(E4:E8)</f>
        <v>3.9166666666666665</v>
      </c>
      <c r="F9">
        <f t="shared" si="0"/>
        <v>2.0416666666666665</v>
      </c>
      <c r="G9">
        <f t="shared" si="0"/>
        <v>13.5</v>
      </c>
    </row>
    <row r="10" spans="2:9">
      <c r="B10" s="5"/>
      <c r="C10" s="5"/>
      <c r="D10" s="5"/>
      <c r="E10" s="5"/>
      <c r="F10" s="5"/>
      <c r="G10" s="5"/>
    </row>
    <row r="12" spans="2:9">
      <c r="B12" t="s">
        <v>10</v>
      </c>
      <c r="C12" t="s">
        <v>0</v>
      </c>
      <c r="D12" t="s">
        <v>1</v>
      </c>
      <c r="E12" t="s">
        <v>3</v>
      </c>
      <c r="F12" t="s">
        <v>2</v>
      </c>
      <c r="G12" t="s">
        <v>21</v>
      </c>
      <c r="H12" t="s">
        <v>5</v>
      </c>
      <c r="I12" t="s">
        <v>6</v>
      </c>
    </row>
    <row r="13" spans="2:9">
      <c r="B13" t="s">
        <v>0</v>
      </c>
      <c r="C13">
        <f>C4/C9</f>
        <v>0.12903225806451613</v>
      </c>
      <c r="D13">
        <f>D4/D9</f>
        <v>0.19047619047619047</v>
      </c>
      <c r="E13">
        <f t="shared" ref="E13:G13" si="1">E4/E9</f>
        <v>0.12765957446808512</v>
      </c>
      <c r="F13">
        <f t="shared" si="1"/>
        <v>0.12244897959183675</v>
      </c>
      <c r="G13">
        <f t="shared" si="1"/>
        <v>0.14814814814814814</v>
      </c>
      <c r="H13">
        <f>AVERAGE(C13:G13)</f>
        <v>0.14355303014975532</v>
      </c>
      <c r="I13">
        <f>MMULT(C4:G4,H13:H17)/H13</f>
        <v>5.0361181058882378</v>
      </c>
    </row>
    <row r="14" spans="2:9">
      <c r="B14" t="s">
        <v>1</v>
      </c>
      <c r="C14">
        <f>C5/C9</f>
        <v>3.2258064516129031E-2</v>
      </c>
      <c r="D14">
        <f>D5/D9</f>
        <v>4.7619047619047616E-2</v>
      </c>
      <c r="E14">
        <f t="shared" ref="E14:G14" si="2">E5/E9</f>
        <v>4.2553191489361701E-2</v>
      </c>
      <c r="F14">
        <f t="shared" si="2"/>
        <v>6.1224489795918373E-2</v>
      </c>
      <c r="G14">
        <f t="shared" si="2"/>
        <v>3.7037037037037035E-2</v>
      </c>
      <c r="H14">
        <f>AVERAGE(C14:G14)</f>
        <v>4.4138366091498751E-2</v>
      </c>
      <c r="I14">
        <f>MMULT(C5:G5,H13:H17)/H14</f>
        <v>5.0110850446316633</v>
      </c>
    </row>
    <row r="15" spans="2:9">
      <c r="B15" t="s">
        <v>3</v>
      </c>
      <c r="C15">
        <f>C6/C9</f>
        <v>0.25806451612903225</v>
      </c>
      <c r="D15">
        <f>D6/D9</f>
        <v>0.2857142857142857</v>
      </c>
      <c r="E15">
        <f t="shared" ref="E15:G15" si="3">E6/E9</f>
        <v>0.25531914893617025</v>
      </c>
      <c r="F15">
        <f t="shared" si="3"/>
        <v>0.24489795918367349</v>
      </c>
      <c r="G15">
        <f t="shared" si="3"/>
        <v>0.29629629629629628</v>
      </c>
      <c r="H15">
        <f t="shared" ref="H15:H17" si="4">AVERAGE(C15:G15)</f>
        <v>0.2680584412518916</v>
      </c>
      <c r="I15">
        <f>MMULT(C6:G6,H13:H17)/H15</f>
        <v>5.0646541480328322</v>
      </c>
    </row>
    <row r="16" spans="2:9">
      <c r="B16" t="s">
        <v>2</v>
      </c>
      <c r="C16">
        <f>C7/C9</f>
        <v>0.5161290322580645</v>
      </c>
      <c r="D16">
        <f>D7/D9</f>
        <v>0.38095238095238093</v>
      </c>
      <c r="E16">
        <f t="shared" ref="E16:G16" si="5">E7/E9</f>
        <v>0.5106382978723405</v>
      </c>
      <c r="F16">
        <f t="shared" si="5"/>
        <v>0.48979591836734698</v>
      </c>
      <c r="G16">
        <f t="shared" si="5"/>
        <v>0.44444444444444442</v>
      </c>
      <c r="H16">
        <f t="shared" si="4"/>
        <v>0.46839201477891546</v>
      </c>
      <c r="I16">
        <f>MMULT(C7:G7,H13:H17)/H16</f>
        <v>5.0961091514508725</v>
      </c>
    </row>
    <row r="17" spans="2:9">
      <c r="B17" t="s">
        <v>21</v>
      </c>
      <c r="C17">
        <f>C8/C9</f>
        <v>6.4516129032258063E-2</v>
      </c>
      <c r="D17">
        <f>D8/D9</f>
        <v>9.5238095238095233E-2</v>
      </c>
      <c r="E17">
        <f t="shared" ref="E17:G17" si="6">E8/E9</f>
        <v>6.3829787234042562E-2</v>
      </c>
      <c r="F17">
        <f t="shared" si="6"/>
        <v>8.1632653061224497E-2</v>
      </c>
      <c r="G17">
        <f t="shared" si="6"/>
        <v>7.407407407407407E-2</v>
      </c>
      <c r="H17">
        <f t="shared" si="4"/>
        <v>7.585814772793889E-2</v>
      </c>
      <c r="I17">
        <f>MMULT(C8:G8,H13:H17)/H17</f>
        <v>5.0224181911437853</v>
      </c>
    </row>
    <row r="20" spans="2:9">
      <c r="E20" s="7" t="s">
        <v>7</v>
      </c>
      <c r="F20" s="7"/>
      <c r="G20" s="7"/>
      <c r="H20" s="7"/>
      <c r="I20" s="3">
        <f>(AVERAGE(I13:I17)-5)/4</f>
        <v>1.1519232057369599E-2</v>
      </c>
    </row>
    <row r="21" spans="2:9">
      <c r="E21" s="7" t="s">
        <v>8</v>
      </c>
      <c r="F21" s="7"/>
      <c r="G21" s="7"/>
      <c r="H21" s="7"/>
      <c r="I21" s="3">
        <v>1.1200000000000001</v>
      </c>
    </row>
    <row r="22" spans="2:9">
      <c r="E22" s="7" t="s">
        <v>9</v>
      </c>
      <c r="F22" s="7"/>
      <c r="G22" s="7"/>
      <c r="H22" s="7"/>
      <c r="I22" s="3">
        <f>I20/I21</f>
        <v>1.0285028622651427E-2</v>
      </c>
    </row>
  </sheetData>
  <mergeCells count="3">
    <mergeCell ref="E20:H20"/>
    <mergeCell ref="E21:H21"/>
    <mergeCell ref="E22:H22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3:I22"/>
  <sheetViews>
    <sheetView topLeftCell="A7" workbookViewId="0">
      <selection activeCell="B17" sqref="B17"/>
    </sheetView>
  </sheetViews>
  <sheetFormatPr defaultRowHeight="15"/>
  <cols>
    <col min="2" max="2" width="11.85546875" customWidth="1"/>
    <col min="5" max="5" width="11.42578125" customWidth="1"/>
    <col min="6" max="6" width="10.42578125" customWidth="1"/>
    <col min="7" max="7" width="11" customWidth="1"/>
    <col min="8" max="8" width="11.28515625" customWidth="1"/>
    <col min="9" max="9" width="21.28515625" customWidth="1"/>
  </cols>
  <sheetData>
    <row r="3" spans="2:9">
      <c r="B3" t="s">
        <v>10</v>
      </c>
      <c r="C3" t="s">
        <v>0</v>
      </c>
      <c r="D3" t="s">
        <v>1</v>
      </c>
      <c r="E3" t="s">
        <v>3</v>
      </c>
      <c r="F3" t="s">
        <v>2</v>
      </c>
      <c r="G3" t="s">
        <v>21</v>
      </c>
    </row>
    <row r="4" spans="2:9">
      <c r="B4" t="s">
        <v>0</v>
      </c>
      <c r="C4">
        <v>1</v>
      </c>
      <c r="D4">
        <f>1/C5</f>
        <v>0.14285714285714285</v>
      </c>
      <c r="E4">
        <v>2</v>
      </c>
      <c r="F4">
        <v>2</v>
      </c>
      <c r="G4">
        <f>1/C8</f>
        <v>0.25</v>
      </c>
    </row>
    <row r="5" spans="2:9">
      <c r="B5" t="s">
        <v>1</v>
      </c>
      <c r="C5">
        <v>7</v>
      </c>
      <c r="D5">
        <v>1</v>
      </c>
      <c r="E5">
        <v>9</v>
      </c>
      <c r="F5">
        <v>9</v>
      </c>
      <c r="G5">
        <v>5</v>
      </c>
    </row>
    <row r="6" spans="2:9">
      <c r="B6" t="s">
        <v>3</v>
      </c>
      <c r="C6">
        <f>1/E4</f>
        <v>0.5</v>
      </c>
      <c r="D6">
        <f>1/E5</f>
        <v>0.1111111111111111</v>
      </c>
      <c r="E6">
        <v>1</v>
      </c>
      <c r="F6">
        <v>1</v>
      </c>
      <c r="G6">
        <f>1/E8</f>
        <v>0.2</v>
      </c>
    </row>
    <row r="7" spans="2:9">
      <c r="B7" t="s">
        <v>2</v>
      </c>
      <c r="C7">
        <f>1/F4</f>
        <v>0.5</v>
      </c>
      <c r="D7">
        <f>1/F5</f>
        <v>0.1111111111111111</v>
      </c>
      <c r="E7">
        <v>1</v>
      </c>
      <c r="F7">
        <v>1</v>
      </c>
      <c r="G7">
        <f>1/F8</f>
        <v>0.2</v>
      </c>
    </row>
    <row r="8" spans="2:9">
      <c r="B8" t="s">
        <v>21</v>
      </c>
      <c r="C8">
        <v>4</v>
      </c>
      <c r="D8">
        <f>1/G5</f>
        <v>0.2</v>
      </c>
      <c r="E8">
        <v>5</v>
      </c>
      <c r="F8">
        <v>5</v>
      </c>
      <c r="G8">
        <v>1</v>
      </c>
    </row>
    <row r="9" spans="2:9">
      <c r="B9" t="s">
        <v>4</v>
      </c>
      <c r="C9">
        <f>SUM(C4:C8)</f>
        <v>13</v>
      </c>
      <c r="D9">
        <f>SUM(D4:D8)</f>
        <v>1.5650793650793651</v>
      </c>
      <c r="E9">
        <f t="shared" ref="E9:G9" si="0">SUM(E4:E8)</f>
        <v>18</v>
      </c>
      <c r="F9">
        <f t="shared" si="0"/>
        <v>18</v>
      </c>
      <c r="G9">
        <f t="shared" si="0"/>
        <v>6.65</v>
      </c>
    </row>
    <row r="12" spans="2:9">
      <c r="B12" t="s">
        <v>10</v>
      </c>
      <c r="C12" t="s">
        <v>0</v>
      </c>
      <c r="D12" t="s">
        <v>1</v>
      </c>
      <c r="E12" t="s">
        <v>3</v>
      </c>
      <c r="F12" t="s">
        <v>2</v>
      </c>
      <c r="G12" t="s">
        <v>21</v>
      </c>
      <c r="H12" t="s">
        <v>5</v>
      </c>
      <c r="I12" t="s">
        <v>6</v>
      </c>
    </row>
    <row r="13" spans="2:9">
      <c r="B13" t="s">
        <v>0</v>
      </c>
      <c r="C13">
        <f>C4/C9</f>
        <v>7.6923076923076927E-2</v>
      </c>
      <c r="D13">
        <f>D4/D9</f>
        <v>9.1277890466531439E-2</v>
      </c>
      <c r="E13">
        <f t="shared" ref="E13:G13" si="1">E4/E9</f>
        <v>0.1111111111111111</v>
      </c>
      <c r="F13">
        <f t="shared" si="1"/>
        <v>0.1111111111111111</v>
      </c>
      <c r="G13">
        <f t="shared" si="1"/>
        <v>3.7593984962406013E-2</v>
      </c>
      <c r="H13">
        <f>AVERAGE(C13:G13)</f>
        <v>8.5603434914847315E-2</v>
      </c>
      <c r="I13">
        <f>MMULT(C4:G4,H13:H17)/H13</f>
        <v>4.986731886140304</v>
      </c>
    </row>
    <row r="14" spans="2:9">
      <c r="B14" t="s">
        <v>1</v>
      </c>
      <c r="C14">
        <f>C5/C9</f>
        <v>0.53846153846153844</v>
      </c>
      <c r="D14">
        <f>D5/D9</f>
        <v>0.63894523326572006</v>
      </c>
      <c r="E14">
        <f t="shared" ref="E14:G14" si="2">E5/E9</f>
        <v>0.5</v>
      </c>
      <c r="F14">
        <f t="shared" si="2"/>
        <v>0.5</v>
      </c>
      <c r="G14">
        <f t="shared" si="2"/>
        <v>0.75187969924812026</v>
      </c>
      <c r="H14">
        <f>AVERAGE(C14:G14)</f>
        <v>0.58585729419507582</v>
      </c>
      <c r="I14">
        <f>MMULT(C5:G5,H13:H17)/H14</f>
        <v>5.5112474126405306</v>
      </c>
    </row>
    <row r="15" spans="2:9">
      <c r="B15" t="s">
        <v>3</v>
      </c>
      <c r="C15">
        <f>C6/C9</f>
        <v>3.8461538461538464E-2</v>
      </c>
      <c r="D15">
        <f>D6/D9</f>
        <v>7.099391480730223E-2</v>
      </c>
      <c r="E15">
        <f t="shared" ref="E15:G15" si="3">E6/E9</f>
        <v>5.5555555555555552E-2</v>
      </c>
      <c r="F15">
        <f t="shared" si="3"/>
        <v>5.5555555555555552E-2</v>
      </c>
      <c r="G15">
        <f t="shared" si="3"/>
        <v>3.007518796992481E-2</v>
      </c>
      <c r="H15">
        <f t="shared" ref="H15:H17" si="4">AVERAGE(C15:G15)</f>
        <v>5.0128350469975325E-2</v>
      </c>
      <c r="I15">
        <f>MMULT(C6:G6,H13:H17)/H15</f>
        <v>5.0632064474171097</v>
      </c>
    </row>
    <row r="16" spans="2:9">
      <c r="B16" t="s">
        <v>2</v>
      </c>
      <c r="C16">
        <f>C7/C9</f>
        <v>3.8461538461538464E-2</v>
      </c>
      <c r="D16">
        <f>D7/D9</f>
        <v>7.099391480730223E-2</v>
      </c>
      <c r="E16">
        <f t="shared" ref="E16:G16" si="5">E7/E9</f>
        <v>5.5555555555555552E-2</v>
      </c>
      <c r="F16">
        <f t="shared" si="5"/>
        <v>5.5555555555555552E-2</v>
      </c>
      <c r="G16">
        <f t="shared" si="5"/>
        <v>3.007518796992481E-2</v>
      </c>
      <c r="H16">
        <f t="shared" si="4"/>
        <v>5.0128350469975325E-2</v>
      </c>
      <c r="I16">
        <f>MMULT(C7:G7,H13:H17)/H16</f>
        <v>5.0632064474171097</v>
      </c>
    </row>
    <row r="17" spans="2:9">
      <c r="B17" t="s">
        <v>21</v>
      </c>
      <c r="C17">
        <f>C8/C9</f>
        <v>0.30769230769230771</v>
      </c>
      <c r="D17">
        <f>D8/D9</f>
        <v>0.12778904665314403</v>
      </c>
      <c r="E17">
        <f t="shared" ref="E17:G17" si="6">E8/E9</f>
        <v>0.27777777777777779</v>
      </c>
      <c r="F17">
        <f t="shared" si="6"/>
        <v>0.27777777777777779</v>
      </c>
      <c r="G17">
        <f t="shared" si="6"/>
        <v>0.15037593984962405</v>
      </c>
      <c r="H17">
        <f t="shared" si="4"/>
        <v>0.2282825699501263</v>
      </c>
      <c r="I17">
        <f>MMULT(C8:G8,H13:H17)/H17</f>
        <v>5.2091198789643984</v>
      </c>
    </row>
    <row r="20" spans="2:9">
      <c r="E20" s="7" t="s">
        <v>7</v>
      </c>
      <c r="F20" s="7"/>
      <c r="G20" s="7"/>
      <c r="H20" s="7"/>
      <c r="I20" s="3">
        <f>(AVERAGE(I13:I17)-5)/4</f>
        <v>4.1675603628972491E-2</v>
      </c>
    </row>
    <row r="21" spans="2:9">
      <c r="E21" s="7" t="s">
        <v>8</v>
      </c>
      <c r="F21" s="7"/>
      <c r="G21" s="7"/>
      <c r="H21" s="7"/>
      <c r="I21" s="3">
        <v>1.1200000000000001</v>
      </c>
    </row>
    <row r="22" spans="2:9">
      <c r="E22" s="7" t="s">
        <v>9</v>
      </c>
      <c r="F22" s="7"/>
      <c r="G22" s="7"/>
      <c r="H22" s="7"/>
      <c r="I22" s="3">
        <f>I20/I21</f>
        <v>3.7210360383011148E-2</v>
      </c>
    </row>
  </sheetData>
  <mergeCells count="3">
    <mergeCell ref="E20:H20"/>
    <mergeCell ref="E21:H21"/>
    <mergeCell ref="E22:H22"/>
  </mergeCells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3:J24"/>
  <sheetViews>
    <sheetView topLeftCell="A13" workbookViewId="0">
      <selection activeCell="B1" sqref="B1"/>
    </sheetView>
  </sheetViews>
  <sheetFormatPr defaultRowHeight="15"/>
  <cols>
    <col min="2" max="2" width="21.42578125" customWidth="1"/>
    <col min="3" max="3" width="21.85546875" customWidth="1"/>
    <col min="4" max="4" width="11.42578125" customWidth="1"/>
    <col min="5" max="5" width="17.5703125" customWidth="1"/>
    <col min="6" max="6" width="24" hidden="1" customWidth="1"/>
    <col min="7" max="7" width="20.5703125" customWidth="1"/>
    <col min="8" max="8" width="20.28515625" customWidth="1"/>
    <col min="9" max="9" width="11.85546875" customWidth="1"/>
    <col min="10" max="10" width="20.85546875" customWidth="1"/>
  </cols>
  <sheetData>
    <row r="3" spans="2:10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2:10">
      <c r="B4" t="s">
        <v>11</v>
      </c>
      <c r="C4">
        <v>1</v>
      </c>
      <c r="D4">
        <f>1/C5</f>
        <v>0.2</v>
      </c>
      <c r="E4">
        <f>1/C6</f>
        <v>0.125</v>
      </c>
      <c r="F4">
        <f>1/C7</f>
        <v>0.16666666666666666</v>
      </c>
      <c r="G4">
        <f>1/C8</f>
        <v>0.33333333333333331</v>
      </c>
      <c r="H4">
        <f>1/C9</f>
        <v>0.5</v>
      </c>
    </row>
    <row r="5" spans="2:10">
      <c r="B5" t="s">
        <v>12</v>
      </c>
      <c r="C5">
        <v>5</v>
      </c>
      <c r="D5">
        <v>1</v>
      </c>
      <c r="E5">
        <f>1/D6</f>
        <v>0.33333333333333331</v>
      </c>
      <c r="F5">
        <f>1/D7</f>
        <v>1</v>
      </c>
      <c r="G5">
        <v>2</v>
      </c>
      <c r="H5">
        <v>3</v>
      </c>
    </row>
    <row r="6" spans="2:10">
      <c r="B6" t="s">
        <v>13</v>
      </c>
      <c r="C6">
        <v>8</v>
      </c>
      <c r="D6">
        <v>3</v>
      </c>
      <c r="E6">
        <v>1</v>
      </c>
      <c r="F6">
        <v>2</v>
      </c>
      <c r="G6">
        <v>5</v>
      </c>
      <c r="H6">
        <v>6</v>
      </c>
    </row>
    <row r="7" spans="2:10">
      <c r="B7" t="s">
        <v>14</v>
      </c>
      <c r="C7">
        <v>6</v>
      </c>
      <c r="D7">
        <v>1</v>
      </c>
      <c r="E7">
        <f>1/F6</f>
        <v>0.5</v>
      </c>
      <c r="F7">
        <v>1</v>
      </c>
      <c r="G7">
        <v>3</v>
      </c>
      <c r="H7">
        <v>4</v>
      </c>
    </row>
    <row r="8" spans="2:10">
      <c r="B8" t="s">
        <v>15</v>
      </c>
      <c r="C8">
        <v>3</v>
      </c>
      <c r="D8">
        <f>1/G5</f>
        <v>0.5</v>
      </c>
      <c r="E8">
        <f>1/G6</f>
        <v>0.2</v>
      </c>
      <c r="F8">
        <f>1/G7</f>
        <v>0.33333333333333331</v>
      </c>
      <c r="G8">
        <v>1</v>
      </c>
      <c r="H8">
        <v>1</v>
      </c>
    </row>
    <row r="9" spans="2:10">
      <c r="B9" t="s">
        <v>16</v>
      </c>
      <c r="C9">
        <v>2</v>
      </c>
      <c r="D9">
        <f>1/H5</f>
        <v>0.33333333333333331</v>
      </c>
      <c r="E9">
        <f>1/H6</f>
        <v>0.16666666666666666</v>
      </c>
      <c r="F9">
        <f>1/H7</f>
        <v>0.25</v>
      </c>
      <c r="G9">
        <f>1/H8</f>
        <v>1</v>
      </c>
      <c r="H9">
        <v>1</v>
      </c>
    </row>
    <row r="10" spans="2:10">
      <c r="B10" t="s">
        <v>4</v>
      </c>
      <c r="C10">
        <f t="shared" ref="C10:H10" si="0">SUM(C4:C9)</f>
        <v>25</v>
      </c>
      <c r="D10">
        <f t="shared" si="0"/>
        <v>6.0333333333333332</v>
      </c>
      <c r="E10">
        <f t="shared" si="0"/>
        <v>2.3249999999999997</v>
      </c>
      <c r="F10">
        <f t="shared" si="0"/>
        <v>4.75</v>
      </c>
      <c r="G10">
        <f t="shared" si="0"/>
        <v>12.333333333333334</v>
      </c>
      <c r="H10">
        <f t="shared" si="0"/>
        <v>15.5</v>
      </c>
    </row>
    <row r="13" spans="2:10"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5</v>
      </c>
      <c r="J13" t="s">
        <v>6</v>
      </c>
    </row>
    <row r="14" spans="2:10">
      <c r="B14" t="s">
        <v>11</v>
      </c>
      <c r="C14">
        <f>C4/C10</f>
        <v>0.04</v>
      </c>
      <c r="D14">
        <f>D4/D10</f>
        <v>3.3149171270718238E-2</v>
      </c>
      <c r="E14">
        <f>E4/E10</f>
        <v>5.3763440860215062E-2</v>
      </c>
      <c r="F14">
        <f>F4/F10</f>
        <v>3.5087719298245612E-2</v>
      </c>
      <c r="G14">
        <f>G4/G10</f>
        <v>2.7027027027027025E-2</v>
      </c>
      <c r="H14" s="4">
        <f t="shared" ref="H14" si="1">H4/H10</f>
        <v>3.2258064516129031E-2</v>
      </c>
      <c r="I14">
        <f t="shared" ref="I14:I19" si="2">AVERAGE(C14:G14)</f>
        <v>3.780547169124119E-2</v>
      </c>
      <c r="J14">
        <f>MMULT(C4:H4,I14:I19)/I14</f>
        <v>5.9290265815125913</v>
      </c>
    </row>
    <row r="15" spans="2:10">
      <c r="B15" t="s">
        <v>12</v>
      </c>
      <c r="C15">
        <f t="shared" ref="C15:H15" si="3">C5/C10</f>
        <v>0.2</v>
      </c>
      <c r="D15">
        <f t="shared" si="3"/>
        <v>0.16574585635359115</v>
      </c>
      <c r="E15">
        <f t="shared" si="3"/>
        <v>0.14336917562724016</v>
      </c>
      <c r="F15">
        <f t="shared" si="3"/>
        <v>0.21052631578947367</v>
      </c>
      <c r="G15">
        <f t="shared" si="3"/>
        <v>0.16216216216216214</v>
      </c>
      <c r="H15" s="4">
        <f t="shared" si="3"/>
        <v>0.19354838709677419</v>
      </c>
      <c r="I15">
        <f t="shared" si="2"/>
        <v>0.17636070198649342</v>
      </c>
      <c r="J15">
        <f>MMULT(C5:H5,I14:I19)/I15</f>
        <v>6.2315659174211495</v>
      </c>
    </row>
    <row r="16" spans="2:10">
      <c r="B16" t="s">
        <v>13</v>
      </c>
      <c r="C16">
        <f t="shared" ref="C16:H16" si="4">C6/C10</f>
        <v>0.32</v>
      </c>
      <c r="D16">
        <f t="shared" si="4"/>
        <v>0.49723756906077349</v>
      </c>
      <c r="E16">
        <f t="shared" si="4"/>
        <v>0.43010752688172049</v>
      </c>
      <c r="F16">
        <f t="shared" si="4"/>
        <v>0.42105263157894735</v>
      </c>
      <c r="G16">
        <f t="shared" si="4"/>
        <v>0.40540540540540537</v>
      </c>
      <c r="H16" s="4">
        <f t="shared" si="4"/>
        <v>0.38709677419354838</v>
      </c>
      <c r="I16">
        <f t="shared" si="2"/>
        <v>0.41476062658536933</v>
      </c>
      <c r="J16">
        <f>MMULT(C6:H6,I14:I19)/I16</f>
        <v>6.0879456943065318</v>
      </c>
    </row>
    <row r="17" spans="2:10">
      <c r="B17" t="s">
        <v>14</v>
      </c>
      <c r="C17">
        <f t="shared" ref="C17:H17" si="5">C7/C10</f>
        <v>0.24</v>
      </c>
      <c r="D17">
        <f t="shared" si="5"/>
        <v>0.16574585635359115</v>
      </c>
      <c r="E17">
        <f t="shared" si="5"/>
        <v>0.21505376344086025</v>
      </c>
      <c r="F17">
        <f t="shared" si="5"/>
        <v>0.21052631578947367</v>
      </c>
      <c r="G17">
        <f t="shared" si="5"/>
        <v>0.24324324324324323</v>
      </c>
      <c r="H17" s="4">
        <f t="shared" si="5"/>
        <v>0.25806451612903225</v>
      </c>
      <c r="I17">
        <f t="shared" si="2"/>
        <v>0.21491383576543366</v>
      </c>
      <c r="J17">
        <f>MMULT(C7:H7,I14:I19)/I17</f>
        <v>6.3378653197480315</v>
      </c>
    </row>
    <row r="18" spans="2:10">
      <c r="B18" t="s">
        <v>15</v>
      </c>
      <c r="C18">
        <f>C8/C10</f>
        <v>0.12</v>
      </c>
      <c r="D18">
        <f>D8/D10</f>
        <v>8.2872928176795577E-2</v>
      </c>
      <c r="E18">
        <f t="shared" ref="E18:F18" si="6">E8/E10</f>
        <v>8.6021505376344107E-2</v>
      </c>
      <c r="F18">
        <f t="shared" si="6"/>
        <v>7.0175438596491224E-2</v>
      </c>
      <c r="G18">
        <f>G8/G10</f>
        <v>8.1081081081081072E-2</v>
      </c>
      <c r="H18" s="4">
        <f>H8/H10</f>
        <v>6.4516129032258063E-2</v>
      </c>
      <c r="I18">
        <f t="shared" si="2"/>
        <v>8.8030190646142398E-2</v>
      </c>
      <c r="J18">
        <f>MMULT(C8:H8,I14:I19)/I18</f>
        <v>5.8201191755922066</v>
      </c>
    </row>
    <row r="19" spans="2:10">
      <c r="B19" t="s">
        <v>16</v>
      </c>
      <c r="C19">
        <f t="shared" ref="C19:H19" si="7">C9/C10</f>
        <v>0.08</v>
      </c>
      <c r="D19">
        <f t="shared" si="7"/>
        <v>5.5248618784530384E-2</v>
      </c>
      <c r="E19">
        <f t="shared" si="7"/>
        <v>7.1684587813620082E-2</v>
      </c>
      <c r="F19">
        <f t="shared" si="7"/>
        <v>5.2631578947368418E-2</v>
      </c>
      <c r="G19">
        <f t="shared" si="7"/>
        <v>8.1081081081081072E-2</v>
      </c>
      <c r="H19" s="4">
        <f t="shared" si="7"/>
        <v>6.4516129032258063E-2</v>
      </c>
      <c r="I19">
        <f t="shared" si="2"/>
        <v>6.8129173325319994E-2</v>
      </c>
      <c r="J19">
        <f>MMULT(C9:H9,I14:I19)/I19</f>
        <v>6.0680677289443299</v>
      </c>
    </row>
    <row r="22" spans="2:10">
      <c r="E22" s="7" t="s">
        <v>7</v>
      </c>
      <c r="F22" s="7"/>
      <c r="G22" s="7"/>
      <c r="H22" s="7"/>
      <c r="I22" s="3">
        <f>(AVERAGE(J14:J19)-6)/5</f>
        <v>1.5819680584161409E-2</v>
      </c>
    </row>
    <row r="23" spans="2:10">
      <c r="E23" s="7" t="s">
        <v>8</v>
      </c>
      <c r="F23" s="7"/>
      <c r="G23" s="7"/>
      <c r="H23" s="7"/>
      <c r="I23" s="3">
        <v>1.1200000000000001</v>
      </c>
    </row>
    <row r="24" spans="2:10">
      <c r="E24" s="7" t="s">
        <v>9</v>
      </c>
      <c r="F24" s="7"/>
      <c r="G24" s="7"/>
      <c r="H24" s="7"/>
      <c r="I24" s="3">
        <f>I22/I23</f>
        <v>1.4124714807286972E-2</v>
      </c>
    </row>
  </sheetData>
  <mergeCells count="3">
    <mergeCell ref="E22:H22"/>
    <mergeCell ref="E23:H23"/>
    <mergeCell ref="E24:H24"/>
  </mergeCells>
  <pageMargins left="0.7" right="0.7" top="0.75" bottom="0.75" header="0.3" footer="0.3"/>
  <ignoredErrors>
    <ignoredError sqref="H15:H19" calculatedColumn="1"/>
  </ignoredErrors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I18" sqref="I18"/>
    </sheetView>
  </sheetViews>
  <sheetFormatPr defaultRowHeight="15"/>
  <cols>
    <col min="1" max="1" width="21.7109375" customWidth="1"/>
    <col min="2" max="2" width="10" customWidth="1"/>
    <col min="5" max="5" width="9.28515625" customWidth="1"/>
  </cols>
  <sheetData>
    <row r="1" spans="1:7" ht="16.5" thickTop="1" thickBot="1">
      <c r="C1" s="8" t="s">
        <v>19</v>
      </c>
      <c r="D1" s="8"/>
      <c r="E1" s="8"/>
      <c r="F1" s="8"/>
      <c r="G1" s="8"/>
    </row>
    <row r="2" spans="1:7" ht="16.5" thickTop="1" thickBot="1"/>
    <row r="3" spans="1:7" ht="16.5" thickTop="1" thickBot="1">
      <c r="A3" s="2" t="s">
        <v>17</v>
      </c>
      <c r="B3" s="2" t="s">
        <v>18</v>
      </c>
      <c r="C3" s="1" t="s">
        <v>0</v>
      </c>
      <c r="D3" s="1" t="s">
        <v>1</v>
      </c>
      <c r="E3" s="1" t="s">
        <v>3</v>
      </c>
      <c r="F3" s="1" t="s">
        <v>2</v>
      </c>
      <c r="G3" s="1" t="s">
        <v>21</v>
      </c>
    </row>
    <row r="4" spans="1:7" ht="15.75" thickTop="1">
      <c r="A4" s="1" t="s">
        <v>11</v>
      </c>
      <c r="B4">
        <f>Ваги!I14</f>
        <v>3.780547169124119E-2</v>
      </c>
      <c r="C4">
        <f>'Кількість населення'!H13</f>
        <v>9.4625508342024683E-2</v>
      </c>
      <c r="D4">
        <f>'Кількість населення'!H14</f>
        <v>4.0585967965157628E-2</v>
      </c>
      <c r="E4">
        <f>'Кількість населення'!H15</f>
        <v>0.4446166509566698</v>
      </c>
      <c r="F4">
        <f>'Кількість населення'!H16</f>
        <v>0.189192573147345</v>
      </c>
      <c r="G4">
        <f>'Кількість населення'!H17</f>
        <v>0.23097929958880287</v>
      </c>
    </row>
    <row r="5" spans="1:7">
      <c r="A5" s="1" t="s">
        <v>12</v>
      </c>
      <c r="B5">
        <f>Ваги!I15</f>
        <v>0.17636070198649342</v>
      </c>
      <c r="C5">
        <f>Екологія!H13</f>
        <v>9.4625508342024683E-2</v>
      </c>
      <c r="D5">
        <f>Екологія!H14</f>
        <v>4.0585967965157628E-2</v>
      </c>
      <c r="E5">
        <f>Екологія!H15</f>
        <v>0.4446166509566698</v>
      </c>
      <c r="F5">
        <f>Екологія!H16</f>
        <v>0.23097929958880287</v>
      </c>
      <c r="G5">
        <f>Екологія!H17</f>
        <v>0.189192573147345</v>
      </c>
    </row>
    <row r="6" spans="1:7">
      <c r="A6" s="1" t="s">
        <v>13</v>
      </c>
      <c r="B6">
        <f>Ваги!I16</f>
        <v>0.41476062658536933</v>
      </c>
      <c r="C6">
        <f>Інфраструктура!H13</f>
        <v>0.25806675952378716</v>
      </c>
      <c r="D6">
        <f>Інфраструктура!H14</f>
        <v>0.4637525666666219</v>
      </c>
      <c r="E6">
        <f>Інфраструктура!H15</f>
        <v>5.2204153139927253E-2</v>
      </c>
      <c r="F6">
        <f>Інфраструктура!H16</f>
        <v>0.1250651257936396</v>
      </c>
      <c r="G6">
        <f>Інфраструктура!H17</f>
        <v>0.1009113948760241</v>
      </c>
    </row>
    <row r="7" spans="1:7">
      <c r="A7" s="1" t="s">
        <v>14</v>
      </c>
      <c r="B7">
        <f>Ваги!I17</f>
        <v>0.21491383576543366</v>
      </c>
      <c r="C7">
        <f>'Культурний потенціал'!H13</f>
        <v>0.44712511152139633</v>
      </c>
      <c r="D7">
        <f>'Культурний потенціал'!H14</f>
        <v>9.5702346631139204E-2</v>
      </c>
      <c r="E7">
        <f>'Культурний потенціал'!H15</f>
        <v>0.19084206034670431</v>
      </c>
      <c r="F7">
        <f>'Культурний потенціал'!H16</f>
        <v>4.2397346886510978E-2</v>
      </c>
      <c r="G7">
        <f>'Культурний потенціал'!H17</f>
        <v>0.22393313461424916</v>
      </c>
    </row>
    <row r="8" spans="1:7">
      <c r="A8" s="1" t="s">
        <v>15</v>
      </c>
      <c r="B8">
        <f>Ваги!I18</f>
        <v>8.8030190646142398E-2</v>
      </c>
      <c r="C8">
        <f>'Рівень безробіття'!H13</f>
        <v>0.14355303014975532</v>
      </c>
      <c r="D8">
        <f>'Рівень безробіття'!H14</f>
        <v>4.4138366091498751E-2</v>
      </c>
      <c r="E8">
        <f>'Рівень безробіття'!H15</f>
        <v>0.2680584412518916</v>
      </c>
      <c r="F8">
        <f>'Рівень безробіття'!H16</f>
        <v>0.46839201477891546</v>
      </c>
      <c r="G8">
        <f>'Рівень безробіття'!H17</f>
        <v>7.585814772793889E-2</v>
      </c>
    </row>
    <row r="9" spans="1:7">
      <c r="A9" s="1" t="s">
        <v>16</v>
      </c>
      <c r="B9">
        <f>Ваги!I19</f>
        <v>6.8129173325319994E-2</v>
      </c>
      <c r="C9">
        <f>'Середня зарплата'!H13</f>
        <v>8.5603434914847315E-2</v>
      </c>
      <c r="D9">
        <f>'Середня зарплата'!H14</f>
        <v>0.58585729419507582</v>
      </c>
      <c r="E9">
        <f>'Середня зарплата'!H15</f>
        <v>5.0128350469975325E-2</v>
      </c>
      <c r="F9">
        <f>'Середня зарплата'!H16</f>
        <v>5.0128350469975325E-2</v>
      </c>
      <c r="G9">
        <f>'Середня зарплата'!H17</f>
        <v>0.2282825699501263</v>
      </c>
    </row>
    <row r="11" spans="1:7" ht="15.75" thickBot="1"/>
    <row r="12" spans="1:7" ht="30.75" customHeight="1" thickTop="1" thickBot="1">
      <c r="A12" s="6" t="s">
        <v>20</v>
      </c>
      <c r="C12">
        <f>SUMPRODUCT(B4:B9,C4:C9)</f>
        <v>0.24186397858544512</v>
      </c>
      <c r="D12" s="1">
        <f>SUMPRODUCT(B4:B9,D4:D9)</f>
        <v>0.26540568692354066</v>
      </c>
      <c r="E12">
        <f>SUMPRODUCT(B4:B9,E4:E9)</f>
        <v>0.18490111213535537</v>
      </c>
      <c r="F12">
        <f>SUMPRODUCT(B4:B9,F4:F9)</f>
        <v>0.15351989370775063</v>
      </c>
      <c r="G12">
        <f>SUMPRODUCT(B4:B9,G4:G9)</f>
        <v>0.15430932864790819</v>
      </c>
    </row>
    <row r="13" spans="1:7" ht="15.75" thickTop="1"/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Кількість населення</vt:lpstr>
      <vt:lpstr>Екологія</vt:lpstr>
      <vt:lpstr>Інфраструктура</vt:lpstr>
      <vt:lpstr>Культурний потенціал</vt:lpstr>
      <vt:lpstr>Рівень безробіття</vt:lpstr>
      <vt:lpstr>Середня зарплата</vt:lpstr>
      <vt:lpstr>Ваги</vt:lpstr>
      <vt:lpstr>Порівняння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CHICKEK</dc:creator>
  <cp:lastModifiedBy>CHICKEK</cp:lastModifiedBy>
  <dcterms:created xsi:type="dcterms:W3CDTF">2013-11-20T07:50:08Z</dcterms:created>
  <dcterms:modified xsi:type="dcterms:W3CDTF">2013-11-23T17:52:06Z</dcterms:modified>
</cp:coreProperties>
</file>