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21600" windowHeight="11508" activeTab="1"/>
  </bookViews>
  <sheets>
    <sheet name="预测分析表" sheetId="4" r:id="rId1"/>
    <sheet name="交易额" sheetId="1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A4" i="1"/>
  <c r="A5" i="1" s="1"/>
  <c r="A6" i="1" s="1"/>
  <c r="A7" i="1" s="1"/>
  <c r="A8" i="1" s="1"/>
  <c r="A9" i="1" s="1"/>
  <c r="A10" i="1" s="1"/>
  <c r="A11" i="1" s="1"/>
  <c r="A3" i="1"/>
  <c r="C11" i="4"/>
  <c r="D11" i="4"/>
  <c r="E11" i="4"/>
</calcChain>
</file>

<file path=xl/sharedStrings.xml><?xml version="1.0" encoding="utf-8"?>
<sst xmlns="http://schemas.openxmlformats.org/spreadsheetml/2006/main" count="8" uniqueCount="8">
  <si>
    <t>交易额</t>
    <phoneticPr fontId="1" type="noConversion"/>
  </si>
  <si>
    <t>交易日</t>
    <phoneticPr fontId="1" type="noConversion"/>
  </si>
  <si>
    <t>交易日</t>
  </si>
  <si>
    <t>交易额</t>
  </si>
  <si>
    <t>趋势预测(交易额)</t>
  </si>
  <si>
    <t>置信下限(交易额)</t>
  </si>
  <si>
    <t>置信上限(交易额)</t>
  </si>
  <si>
    <t>series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</si>
</sst>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/>
    <xf numFmtId="0" fontId="0" fillId="0" borderId="0" xfId="0" applyNumberFormat="1" applyAlignment="1"/>
    <xf numFmtId="2" fontId="0" fillId="0" borderId="0" xfId="0" applyNumberFormat="1" applyAlignment="1"/>
  </cellXfs>
  <cellStyles count="1">
    <cellStyle name="常规" xfId="0" builtinId="0"/>
  </cellStyles>
  <dxfs count="2">
    <dxf>
      <numFmt numFmtId="0" formatCode="General"/>
      <alignment horizontal="general" vertical="bottom" textRotation="0" wrapText="0" indent="0" justifyLastLine="0" shrinkToFit="0" readingOrder="0"/>
    </dxf>
    <dxf>
      <numFmt numFmtId="19" formatCode="yyyy/m/d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预测分析表!$B$1</c:f>
              <c:strCache>
                <c:ptCount val="1"/>
                <c:pt idx="0">
                  <c:v>交易额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预测分析表!$B$2:$B$11</c:f>
              <c:numCache>
                <c:formatCode>General</c:formatCode>
                <c:ptCount val="10"/>
                <c:pt idx="0">
                  <c:v>0.52</c:v>
                </c:pt>
                <c:pt idx="1">
                  <c:v>9.36</c:v>
                </c:pt>
                <c:pt idx="2">
                  <c:v>52</c:v>
                </c:pt>
                <c:pt idx="3">
                  <c:v>191</c:v>
                </c:pt>
                <c:pt idx="4">
                  <c:v>350</c:v>
                </c:pt>
                <c:pt idx="5">
                  <c:v>571</c:v>
                </c:pt>
                <c:pt idx="6">
                  <c:v>912</c:v>
                </c:pt>
                <c:pt idx="7">
                  <c:v>1207</c:v>
                </c:pt>
                <c:pt idx="8">
                  <c:v>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D-4E79-85A7-9A3E51820BCB}"/>
            </c:ext>
          </c:extLst>
        </c:ser>
        <c:ser>
          <c:idx val="1"/>
          <c:order val="1"/>
          <c:tx>
            <c:strRef>
              <c:f>预测分析表!$C$1</c:f>
              <c:strCache>
                <c:ptCount val="1"/>
                <c:pt idx="0">
                  <c:v>趋势预测(交易额)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预测分析表!$A$2:$A$11</c:f>
              <c:numCache>
                <c:formatCode>m/d/yyyy</c:formatCode>
                <c:ptCount val="10"/>
                <c:pt idx="0">
                  <c:v>40118</c:v>
                </c:pt>
                <c:pt idx="1">
                  <c:v>40483</c:v>
                </c:pt>
                <c:pt idx="2">
                  <c:v>40848</c:v>
                </c:pt>
                <c:pt idx="3">
                  <c:v>41214</c:v>
                </c:pt>
                <c:pt idx="4">
                  <c:v>41579</c:v>
                </c:pt>
                <c:pt idx="5">
                  <c:v>41944</c:v>
                </c:pt>
                <c:pt idx="6">
                  <c:v>42309</c:v>
                </c:pt>
                <c:pt idx="7">
                  <c:v>42675</c:v>
                </c:pt>
                <c:pt idx="8">
                  <c:v>43040</c:v>
                </c:pt>
                <c:pt idx="9">
                  <c:v>43405</c:v>
                </c:pt>
              </c:numCache>
            </c:numRef>
          </c:cat>
          <c:val>
            <c:numRef>
              <c:f>预测分析表!$C$2:$C$11</c:f>
              <c:numCache>
                <c:formatCode>General</c:formatCode>
                <c:ptCount val="10"/>
                <c:pt idx="8">
                  <c:v>1682</c:v>
                </c:pt>
                <c:pt idx="9">
                  <c:v>2121.8166911212966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D-4E79-85A7-9A3E51820BCB}"/>
            </c:ext>
          </c:extLst>
        </c:ser>
        <c:ser>
          <c:idx val="2"/>
          <c:order val="2"/>
          <c:tx>
            <c:strRef>
              <c:f>预测分析表!$D$1</c:f>
              <c:strCache>
                <c:ptCount val="1"/>
                <c:pt idx="0">
                  <c:v>置信下限(交易额)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预测分析表!$A$2:$A$11</c:f>
              <c:numCache>
                <c:formatCode>m/d/yyyy</c:formatCode>
                <c:ptCount val="10"/>
                <c:pt idx="0">
                  <c:v>40118</c:v>
                </c:pt>
                <c:pt idx="1">
                  <c:v>40483</c:v>
                </c:pt>
                <c:pt idx="2">
                  <c:v>40848</c:v>
                </c:pt>
                <c:pt idx="3">
                  <c:v>41214</c:v>
                </c:pt>
                <c:pt idx="4">
                  <c:v>41579</c:v>
                </c:pt>
                <c:pt idx="5">
                  <c:v>41944</c:v>
                </c:pt>
                <c:pt idx="6">
                  <c:v>42309</c:v>
                </c:pt>
                <c:pt idx="7">
                  <c:v>42675</c:v>
                </c:pt>
                <c:pt idx="8">
                  <c:v>43040</c:v>
                </c:pt>
                <c:pt idx="9">
                  <c:v>43405</c:v>
                </c:pt>
              </c:numCache>
            </c:numRef>
          </c:cat>
          <c:val>
            <c:numRef>
              <c:f>预测分析表!$D$2:$D$11</c:f>
              <c:numCache>
                <c:formatCode>General</c:formatCode>
                <c:ptCount val="10"/>
                <c:pt idx="8" formatCode="0.00">
                  <c:v>1682</c:v>
                </c:pt>
                <c:pt idx="9" formatCode="0.00">
                  <c:v>1914.0555201434472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D-4E79-85A7-9A3E51820BCB}"/>
            </c:ext>
          </c:extLst>
        </c:ser>
        <c:ser>
          <c:idx val="3"/>
          <c:order val="3"/>
          <c:tx>
            <c:strRef>
              <c:f>预测分析表!$E$1</c:f>
              <c:strCache>
                <c:ptCount val="1"/>
                <c:pt idx="0">
                  <c:v>置信上限(交易额)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预测分析表!$A$2:$A$11</c:f>
              <c:numCache>
                <c:formatCode>m/d/yyyy</c:formatCode>
                <c:ptCount val="10"/>
                <c:pt idx="0">
                  <c:v>40118</c:v>
                </c:pt>
                <c:pt idx="1">
                  <c:v>40483</c:v>
                </c:pt>
                <c:pt idx="2">
                  <c:v>40848</c:v>
                </c:pt>
                <c:pt idx="3">
                  <c:v>41214</c:v>
                </c:pt>
                <c:pt idx="4">
                  <c:v>41579</c:v>
                </c:pt>
                <c:pt idx="5">
                  <c:v>41944</c:v>
                </c:pt>
                <c:pt idx="6">
                  <c:v>42309</c:v>
                </c:pt>
                <c:pt idx="7">
                  <c:v>42675</c:v>
                </c:pt>
                <c:pt idx="8">
                  <c:v>43040</c:v>
                </c:pt>
                <c:pt idx="9">
                  <c:v>43405</c:v>
                </c:pt>
              </c:numCache>
            </c:numRef>
          </c:cat>
          <c:val>
            <c:numRef>
              <c:f>预测分析表!$E$2:$E$11</c:f>
              <c:numCache>
                <c:formatCode>General</c:formatCode>
                <c:ptCount val="10"/>
                <c:pt idx="8" formatCode="0.00">
                  <c:v>1682</c:v>
                </c:pt>
                <c:pt idx="9" formatCode="0.00">
                  <c:v>2329.5778620991459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D-4E79-85A7-9A3E5182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89296"/>
        <c:axId val="660793560"/>
      </c:lineChart>
      <c:catAx>
        <c:axId val="6607892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793560"/>
        <c:crosses val="autoZero"/>
        <c:auto val="1"/>
        <c:lblAlgn val="ctr"/>
        <c:lblOffset val="100"/>
        <c:noMultiLvlLbl val="0"/>
      </c:catAx>
      <c:valAx>
        <c:axId val="660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7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交易额!$C$2:$C$10</c:f>
              <c:numCache>
                <c:formatCode>General</c:formatCode>
                <c:ptCount val="9"/>
                <c:pt idx="0">
                  <c:v>0.52</c:v>
                </c:pt>
                <c:pt idx="1">
                  <c:v>9.36</c:v>
                </c:pt>
                <c:pt idx="2">
                  <c:v>52</c:v>
                </c:pt>
                <c:pt idx="3">
                  <c:v>191</c:v>
                </c:pt>
                <c:pt idx="4">
                  <c:v>350</c:v>
                </c:pt>
                <c:pt idx="5">
                  <c:v>571</c:v>
                </c:pt>
                <c:pt idx="6">
                  <c:v>912</c:v>
                </c:pt>
                <c:pt idx="7">
                  <c:v>1207</c:v>
                </c:pt>
                <c:pt idx="8">
                  <c:v>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3-4C7C-A157-2F9BDDAE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61256"/>
        <c:axId val="670261584"/>
      </c:scatterChart>
      <c:valAx>
        <c:axId val="6702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61584"/>
        <c:crosses val="autoZero"/>
        <c:crossBetween val="midCat"/>
      </c:valAx>
      <c:valAx>
        <c:axId val="6702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6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4</xdr:row>
      <xdr:rowOff>140970</xdr:rowOff>
    </xdr:from>
    <xdr:to>
      <xdr:col>13</xdr:col>
      <xdr:colOff>34290</xdr:colOff>
      <xdr:row>21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3</xdr:row>
      <xdr:rowOff>26670</xdr:rowOff>
    </xdr:from>
    <xdr:to>
      <xdr:col>11</xdr:col>
      <xdr:colOff>537210</xdr:colOff>
      <xdr:row>17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表3" displayName="表3" ref="A1:E11" totalsRowShown="0">
  <autoFilter ref="A1:E11"/>
  <tableColumns count="5">
    <tableColumn id="1" name="交易日" dataDxfId="1"/>
    <tableColumn id="2" name="交易额" dataDxfId="0"/>
    <tableColumn id="3" name="趋势预测(交易额)"/>
    <tableColumn id="4" name="置信下限(交易额)"/>
    <tableColumn id="5" name="置信上限(交易额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3.8" x14ac:dyDescent="0.25"/>
  <cols>
    <col min="1" max="1" width="10.109375" bestFit="1" customWidth="1"/>
    <col min="2" max="2" width="9" bestFit="1" customWidth="1"/>
    <col min="3" max="5" width="18.2187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4">
        <v>40118</v>
      </c>
      <c r="B2" s="5">
        <v>0.52</v>
      </c>
    </row>
    <row r="3" spans="1:5" x14ac:dyDescent="0.25">
      <c r="A3" s="4">
        <v>40483</v>
      </c>
      <c r="B3" s="5">
        <v>9.36</v>
      </c>
    </row>
    <row r="4" spans="1:5" x14ac:dyDescent="0.25">
      <c r="A4" s="4">
        <v>40848</v>
      </c>
      <c r="B4" s="5">
        <v>52</v>
      </c>
    </row>
    <row r="5" spans="1:5" x14ac:dyDescent="0.25">
      <c r="A5" s="4">
        <v>41214</v>
      </c>
      <c r="B5" s="5">
        <v>191</v>
      </c>
    </row>
    <row r="6" spans="1:5" x14ac:dyDescent="0.25">
      <c r="A6" s="4">
        <v>41579</v>
      </c>
      <c r="B6" s="5">
        <v>350</v>
      </c>
    </row>
    <row r="7" spans="1:5" x14ac:dyDescent="0.25">
      <c r="A7" s="4">
        <v>41944</v>
      </c>
      <c r="B7" s="5">
        <v>571</v>
      </c>
    </row>
    <row r="8" spans="1:5" x14ac:dyDescent="0.25">
      <c r="A8" s="4">
        <v>42309</v>
      </c>
      <c r="B8" s="5">
        <v>912</v>
      </c>
    </row>
    <row r="9" spans="1:5" x14ac:dyDescent="0.25">
      <c r="A9" s="4">
        <v>42675</v>
      </c>
      <c r="B9" s="5">
        <v>1207</v>
      </c>
    </row>
    <row r="10" spans="1:5" x14ac:dyDescent="0.25">
      <c r="A10" s="4">
        <v>43040</v>
      </c>
      <c r="B10" s="5">
        <v>1682</v>
      </c>
      <c r="C10" s="5">
        <v>1682</v>
      </c>
      <c r="D10" s="6">
        <v>1682</v>
      </c>
      <c r="E10" s="6">
        <v>1682</v>
      </c>
    </row>
    <row r="11" spans="1:5" x14ac:dyDescent="0.25">
      <c r="A11" s="4">
        <v>43405</v>
      </c>
      <c r="C11" s="5">
        <f>_xlfn.FORECAST.ETS(A11,$B$2:$B$10,$A$2:$A$10,1,1)</f>
        <v>2121.8166911212966</v>
      </c>
      <c r="D11" s="6">
        <f>C11-_xlfn.FORECAST.ETS.CONFINT(A11,$B$2:$B$10,$A$2:$A$10,0.95,1,1)</f>
        <v>1914.0555201434472</v>
      </c>
      <c r="E11" s="6">
        <f>C11+_xlfn.FORECAST.ETS.CONFINT(A11,$B$2:$B$10,$A$2:$A$10,0.95,1,1)</f>
        <v>2329.5778620991459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6" sqref="E16"/>
    </sheetView>
  </sheetViews>
  <sheetFormatPr defaultRowHeight="13.8" x14ac:dyDescent="0.25"/>
  <cols>
    <col min="2" max="2" width="11.5546875" bestFit="1" customWidth="1"/>
    <col min="3" max="3" width="8.77734375" bestFit="1" customWidth="1"/>
  </cols>
  <sheetData>
    <row r="1" spans="1:3" ht="16.2" x14ac:dyDescent="0.25">
      <c r="A1" t="s">
        <v>7</v>
      </c>
      <c r="B1" s="3" t="s">
        <v>1</v>
      </c>
      <c r="C1" s="3" t="s">
        <v>0</v>
      </c>
    </row>
    <row r="2" spans="1:3" ht="15.6" x14ac:dyDescent="0.25">
      <c r="A2">
        <v>1</v>
      </c>
      <c r="B2" s="2">
        <v>40118</v>
      </c>
      <c r="C2" s="1">
        <v>0.52</v>
      </c>
    </row>
    <row r="3" spans="1:3" ht="15.6" x14ac:dyDescent="0.25">
      <c r="A3">
        <f>A2+1</f>
        <v>2</v>
      </c>
      <c r="B3" s="2">
        <v>40483</v>
      </c>
      <c r="C3" s="1">
        <v>9.36</v>
      </c>
    </row>
    <row r="4" spans="1:3" ht="15.6" x14ac:dyDescent="0.25">
      <c r="A4">
        <f t="shared" ref="A4:A11" si="0">A3+1</f>
        <v>3</v>
      </c>
      <c r="B4" s="2">
        <v>40848</v>
      </c>
      <c r="C4" s="1">
        <v>52</v>
      </c>
    </row>
    <row r="5" spans="1:3" ht="15.6" x14ac:dyDescent="0.25">
      <c r="A5">
        <f t="shared" si="0"/>
        <v>4</v>
      </c>
      <c r="B5" s="2">
        <v>41214</v>
      </c>
      <c r="C5" s="1">
        <v>191</v>
      </c>
    </row>
    <row r="6" spans="1:3" ht="15.6" x14ac:dyDescent="0.25">
      <c r="A6">
        <f t="shared" si="0"/>
        <v>5</v>
      </c>
      <c r="B6" s="2">
        <v>41579</v>
      </c>
      <c r="C6" s="1">
        <v>350</v>
      </c>
    </row>
    <row r="7" spans="1:3" ht="15.6" x14ac:dyDescent="0.25">
      <c r="A7">
        <f t="shared" si="0"/>
        <v>6</v>
      </c>
      <c r="B7" s="2">
        <v>41944</v>
      </c>
      <c r="C7" s="1">
        <v>571</v>
      </c>
    </row>
    <row r="8" spans="1:3" ht="15.6" x14ac:dyDescent="0.25">
      <c r="A8">
        <f t="shared" si="0"/>
        <v>7</v>
      </c>
      <c r="B8" s="2">
        <v>42309</v>
      </c>
      <c r="C8" s="1">
        <v>912</v>
      </c>
    </row>
    <row r="9" spans="1:3" ht="15.6" x14ac:dyDescent="0.25">
      <c r="A9">
        <f t="shared" si="0"/>
        <v>8</v>
      </c>
      <c r="B9" s="2">
        <v>42675</v>
      </c>
      <c r="C9" s="1">
        <v>1207</v>
      </c>
    </row>
    <row r="10" spans="1:3" ht="15.6" x14ac:dyDescent="0.25">
      <c r="A10">
        <f t="shared" si="0"/>
        <v>9</v>
      </c>
      <c r="B10" s="2">
        <v>43040</v>
      </c>
      <c r="C10" s="1">
        <v>1682</v>
      </c>
    </row>
    <row r="11" spans="1:3" ht="16.2" x14ac:dyDescent="0.25">
      <c r="A11">
        <f t="shared" si="0"/>
        <v>10</v>
      </c>
      <c r="B11" s="2">
        <v>43405</v>
      </c>
      <c r="C11">
        <f xml:space="preserve"> 30.259*A11^2 - 95.607*A11 + 72.605</f>
        <v>2142.4349999999999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预测分析表</vt:lpstr>
      <vt:lpstr>交易额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萨摩耶</cp:lastModifiedBy>
  <dcterms:created xsi:type="dcterms:W3CDTF">2019-03-24T14:05:12Z</dcterms:created>
  <dcterms:modified xsi:type="dcterms:W3CDTF">2020-02-06T06:08:55Z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40ed3e31-9296-4e8d-8bc3-2e0dc50805e3</vt:lpwstr>
  </property>
</Properties>
</file>