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rb1\Desktop\Lab Fisica III\Lab 2\"/>
    </mc:Choice>
  </mc:AlternateContent>
  <xr:revisionPtr revIDLastSave="0" documentId="13_ncr:1_{1C06BE41-333F-4D13-9078-21630C413FEC}" xr6:coauthVersionLast="47" xr6:coauthVersionMax="47" xr10:uidLastSave="{00000000-0000-0000-0000-000000000000}"/>
  <bookViews>
    <workbookView xWindow="-120" yWindow="-120" windowWidth="20640" windowHeight="11760" activeTab="1" xr2:uid="{9FB5CB69-CEC4-4F0C-B47D-61FB2054A7BD}"/>
  </bookViews>
  <sheets>
    <sheet name="Tabla1" sheetId="1" r:id="rId1"/>
    <sheet name="Tabla2" sheetId="2" r:id="rId2"/>
    <sheet name="Minimos_Cu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3" l="1"/>
  <c r="B9" i="3"/>
  <c r="E8" i="3"/>
  <c r="D8" i="3"/>
  <c r="E7" i="3"/>
  <c r="D7" i="3"/>
  <c r="E6" i="3"/>
  <c r="D6" i="3"/>
  <c r="E5" i="3"/>
  <c r="D5" i="3"/>
  <c r="E4" i="3"/>
  <c r="D4" i="3"/>
  <c r="E3" i="3"/>
  <c r="D3" i="3"/>
  <c r="E2" i="3"/>
  <c r="E9" i="3" s="1"/>
  <c r="H2" i="3" s="1"/>
  <c r="D2" i="3"/>
  <c r="D9" i="3" s="1"/>
  <c r="H3" i="3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2" i="2"/>
  <c r="E3" i="2"/>
  <c r="G3" i="2" s="1"/>
  <c r="H3" i="2" s="1"/>
  <c r="E4" i="2"/>
  <c r="G4" i="2" s="1"/>
  <c r="H4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2" i="2"/>
  <c r="G3" i="1"/>
  <c r="G4" i="1"/>
  <c r="G5" i="1"/>
  <c r="G6" i="1"/>
  <c r="G7" i="1"/>
  <c r="G8" i="1"/>
  <c r="G10" i="1"/>
  <c r="G11" i="1"/>
  <c r="G12" i="1"/>
  <c r="G13" i="1"/>
  <c r="G14" i="1"/>
  <c r="G16" i="1"/>
  <c r="F3" i="1"/>
  <c r="F4" i="1"/>
  <c r="F5" i="1"/>
  <c r="F6" i="1"/>
  <c r="F7" i="1"/>
  <c r="F8" i="1"/>
  <c r="F9" i="1"/>
  <c r="G9" i="1" s="1"/>
  <c r="F10" i="1"/>
  <c r="F11" i="1"/>
  <c r="F12" i="1"/>
  <c r="F13" i="1"/>
  <c r="F14" i="1"/>
  <c r="F15" i="1"/>
  <c r="G15" i="1" s="1"/>
  <c r="F16" i="1"/>
  <c r="F2" i="1"/>
  <c r="G2" i="1" s="1"/>
  <c r="D5" i="1"/>
  <c r="D6" i="1"/>
  <c r="D7" i="1"/>
  <c r="D8" i="1"/>
  <c r="D9" i="1"/>
  <c r="D10" i="1"/>
  <c r="D12" i="1"/>
  <c r="D13" i="1"/>
  <c r="D14" i="1"/>
  <c r="D15" i="1"/>
  <c r="D16" i="1"/>
  <c r="C3" i="1"/>
  <c r="D3" i="1" s="1"/>
  <c r="C4" i="1"/>
  <c r="D4" i="1" s="1"/>
  <c r="C5" i="1"/>
  <c r="C6" i="1"/>
  <c r="C7" i="1"/>
  <c r="C8" i="1"/>
  <c r="C9" i="1"/>
  <c r="C10" i="1"/>
  <c r="C11" i="1"/>
  <c r="D11" i="1" s="1"/>
  <c r="C12" i="1"/>
  <c r="C13" i="1"/>
  <c r="C14" i="1"/>
  <c r="C15" i="1"/>
  <c r="C16" i="1"/>
  <c r="C2" i="1"/>
  <c r="D2" i="1" s="1"/>
  <c r="G2" i="2" l="1"/>
  <c r="H2" i="2" s="1"/>
  <c r="I2" i="2"/>
</calcChain>
</file>

<file path=xl/sharedStrings.xml><?xml version="1.0" encoding="utf-8"?>
<sst xmlns="http://schemas.openxmlformats.org/spreadsheetml/2006/main" count="23" uniqueCount="20">
  <si>
    <t>X2</t>
  </si>
  <si>
    <t>T1</t>
  </si>
  <si>
    <t>t1</t>
  </si>
  <si>
    <t>T1_2</t>
  </si>
  <si>
    <t>T2</t>
  </si>
  <si>
    <t>T2_2</t>
  </si>
  <si>
    <t>t2</t>
  </si>
  <si>
    <t>L</t>
  </si>
  <si>
    <t>t3</t>
  </si>
  <si>
    <t>t</t>
  </si>
  <si>
    <t>T</t>
  </si>
  <si>
    <t>T_2</t>
  </si>
  <si>
    <t>T^2</t>
  </si>
  <si>
    <t>Suma</t>
  </si>
  <si>
    <t>L*T^2</t>
  </si>
  <si>
    <t>m</t>
  </si>
  <si>
    <t>L^2</t>
  </si>
  <si>
    <t>b</t>
  </si>
  <si>
    <t>desv_t</t>
  </si>
  <si>
    <t>desv_T_2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</si>
</sst>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T^2 vs 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Tabla2!$A$2:$A$8</c:f>
              <c:numCache>
                <c:formatCode>General</c:formatCode>
                <c:ptCount val="7"/>
                <c:pt idx="0">
                  <c:v>24</c:v>
                </c:pt>
                <c:pt idx="1">
                  <c:v>24.5</c:v>
                </c:pt>
                <c:pt idx="2">
                  <c:v>50.5</c:v>
                </c:pt>
                <c:pt idx="3">
                  <c:v>75.3</c:v>
                </c:pt>
                <c:pt idx="4">
                  <c:v>101</c:v>
                </c:pt>
                <c:pt idx="5">
                  <c:v>124.5</c:v>
                </c:pt>
                <c:pt idx="6">
                  <c:v>147.5</c:v>
                </c:pt>
              </c:numCache>
            </c:numRef>
          </c:xVal>
          <c:yVal>
            <c:numRef>
              <c:f>Tabla2!$H$2:$H$8</c:f>
              <c:numCache>
                <c:formatCode>General</c:formatCode>
                <c:ptCount val="7"/>
                <c:pt idx="0">
                  <c:v>0.92448225000000006</c:v>
                </c:pt>
                <c:pt idx="1">
                  <c:v>0.96170711111111118</c:v>
                </c:pt>
                <c:pt idx="2">
                  <c:v>1.996569</c:v>
                </c:pt>
                <c:pt idx="3">
                  <c:v>2.9681546944444448</c:v>
                </c:pt>
                <c:pt idx="4">
                  <c:v>4.0387601111111122</c:v>
                </c:pt>
                <c:pt idx="5">
                  <c:v>4.9424700277777784</c:v>
                </c:pt>
                <c:pt idx="6">
                  <c:v>5.9300366944444454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A-4E48-97E2-0A9C36F3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14720"/>
        <c:axId val="578899744"/>
      </c:scatterChart>
      <c:valAx>
        <c:axId val="5789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9744"/>
        <c:crosses val="autoZero"/>
        <c:crossBetween val="midCat"/>
      </c:valAx>
      <c:valAx>
        <c:axId val="5788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5</xdr:row>
      <xdr:rowOff>142875</xdr:rowOff>
    </xdr:from>
    <xdr:to>
      <xdr:col>13</xdr:col>
      <xdr:colOff>742950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ABC785-1444-4862-8094-42EF60C85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7AD9-F80C-4D3B-8993-BD4884AFA49F}">
  <dimension ref="A1:J16"/>
  <sheetViews>
    <sheetView workbookViewId="0">
      <selection activeCell="J9" sqref="J9"/>
    </sheetView>
  </sheetViews>
  <sheetFormatPr baseColWidth="10" defaultRowHeight="18.75" customHeight="1" x14ac:dyDescent="0.25"/>
  <cols>
    <col min="1" max="7" width="11.42578125" style="1"/>
  </cols>
  <sheetData>
    <row r="1" spans="1:10" ht="18.75" customHeigh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6</v>
      </c>
      <c r="F1" s="2" t="s">
        <v>4</v>
      </c>
      <c r="G1" s="2" t="s">
        <v>5</v>
      </c>
    </row>
    <row r="2" spans="1:10" ht="18.75" customHeight="1" x14ac:dyDescent="0.25">
      <c r="A2" s="2">
        <v>20</v>
      </c>
      <c r="B2" s="2">
        <v>105.59</v>
      </c>
      <c r="C2" s="2">
        <f>B2/50</f>
        <v>2.1118000000000001</v>
      </c>
      <c r="D2" s="2">
        <f>C2^2</f>
        <v>4.4596992400000008</v>
      </c>
      <c r="E2" s="2">
        <v>101.31</v>
      </c>
      <c r="F2" s="2">
        <f>E2/50</f>
        <v>2.0262000000000002</v>
      </c>
      <c r="G2" s="2">
        <f>F2^2</f>
        <v>4.1054864400000008</v>
      </c>
    </row>
    <row r="3" spans="1:10" ht="18.75" customHeight="1" x14ac:dyDescent="0.25">
      <c r="A3" s="2">
        <v>25</v>
      </c>
      <c r="B3" s="2">
        <v>102.34</v>
      </c>
      <c r="C3" s="2">
        <f t="shared" ref="C3:C16" si="0">B3/50</f>
        <v>2.0468000000000002</v>
      </c>
      <c r="D3" s="2">
        <f t="shared" ref="D3:D16" si="1">C3^2</f>
        <v>4.1893902400000007</v>
      </c>
      <c r="E3" s="2">
        <v>100.67</v>
      </c>
      <c r="F3" s="2">
        <f t="shared" ref="F3:F16" si="2">E3/50</f>
        <v>2.0133999999999999</v>
      </c>
      <c r="G3" s="2">
        <f t="shared" ref="G3:G16" si="3">F3^2</f>
        <v>4.0537795599999997</v>
      </c>
    </row>
    <row r="4" spans="1:10" ht="18.75" customHeight="1" x14ac:dyDescent="0.25">
      <c r="A4" s="2">
        <v>30</v>
      </c>
      <c r="B4" s="2">
        <v>100.22</v>
      </c>
      <c r="C4" s="2">
        <f t="shared" si="0"/>
        <v>2.0044</v>
      </c>
      <c r="D4" s="2">
        <f t="shared" si="1"/>
        <v>4.0176193599999994</v>
      </c>
      <c r="E4" s="2">
        <v>100.17</v>
      </c>
      <c r="F4" s="2">
        <f t="shared" si="2"/>
        <v>2.0034000000000001</v>
      </c>
      <c r="G4" s="2">
        <f t="shared" si="3"/>
        <v>4.0136115600000002</v>
      </c>
    </row>
    <row r="5" spans="1:10" ht="18.75" customHeight="1" x14ac:dyDescent="0.25">
      <c r="A5" s="2">
        <v>35</v>
      </c>
      <c r="B5" s="2">
        <v>99.37</v>
      </c>
      <c r="C5" s="2">
        <f t="shared" si="0"/>
        <v>1.9874000000000001</v>
      </c>
      <c r="D5" s="2">
        <f t="shared" si="1"/>
        <v>3.9497587600000004</v>
      </c>
      <c r="E5" s="2">
        <v>99.59</v>
      </c>
      <c r="F5" s="2">
        <f t="shared" si="2"/>
        <v>1.9918</v>
      </c>
      <c r="G5" s="2">
        <f t="shared" si="3"/>
        <v>3.96726724</v>
      </c>
    </row>
    <row r="6" spans="1:10" ht="18.75" customHeight="1" x14ac:dyDescent="0.25">
      <c r="A6" s="2">
        <v>40</v>
      </c>
      <c r="B6" s="2">
        <v>98.64</v>
      </c>
      <c r="C6" s="2">
        <f t="shared" si="0"/>
        <v>1.9728000000000001</v>
      </c>
      <c r="D6" s="2">
        <f t="shared" si="1"/>
        <v>3.8919398400000005</v>
      </c>
      <c r="E6" s="2">
        <v>99.43</v>
      </c>
      <c r="F6" s="2">
        <f t="shared" si="2"/>
        <v>1.9886000000000001</v>
      </c>
      <c r="G6" s="2">
        <f t="shared" si="3"/>
        <v>3.9545299600000008</v>
      </c>
    </row>
    <row r="7" spans="1:10" ht="18.75" customHeight="1" x14ac:dyDescent="0.25">
      <c r="A7" s="2">
        <v>45</v>
      </c>
      <c r="B7" s="2">
        <v>97.78</v>
      </c>
      <c r="C7" s="2">
        <f t="shared" si="0"/>
        <v>1.9556</v>
      </c>
      <c r="D7" s="2">
        <f t="shared" si="1"/>
        <v>3.8243713600000002</v>
      </c>
      <c r="E7" s="2">
        <v>99.18</v>
      </c>
      <c r="F7" s="2">
        <f t="shared" si="2"/>
        <v>1.9836</v>
      </c>
      <c r="G7" s="2">
        <f t="shared" si="3"/>
        <v>3.9346689600000002</v>
      </c>
    </row>
    <row r="8" spans="1:10" ht="18.75" customHeight="1" x14ac:dyDescent="0.25">
      <c r="A8" s="2">
        <v>50</v>
      </c>
      <c r="B8" s="2">
        <v>97.91</v>
      </c>
      <c r="C8" s="2">
        <f t="shared" si="0"/>
        <v>1.9581999999999999</v>
      </c>
      <c r="D8" s="2">
        <f t="shared" si="1"/>
        <v>3.8345472399999996</v>
      </c>
      <c r="E8" s="2">
        <v>99.25</v>
      </c>
      <c r="F8" s="2">
        <f t="shared" si="2"/>
        <v>1.9850000000000001</v>
      </c>
      <c r="G8" s="2">
        <f t="shared" si="3"/>
        <v>3.9402250000000003</v>
      </c>
    </row>
    <row r="9" spans="1:10" ht="18.75" customHeight="1" x14ac:dyDescent="0.25">
      <c r="A9" s="2">
        <v>55</v>
      </c>
      <c r="B9" s="2">
        <v>97.97</v>
      </c>
      <c r="C9" s="2">
        <f t="shared" si="0"/>
        <v>1.9594</v>
      </c>
      <c r="D9" s="2">
        <f t="shared" si="1"/>
        <v>3.83924836</v>
      </c>
      <c r="E9" s="2">
        <v>99.33</v>
      </c>
      <c r="F9" s="2">
        <f t="shared" si="2"/>
        <v>1.9865999999999999</v>
      </c>
      <c r="G9" s="2">
        <f t="shared" si="3"/>
        <v>3.9465795599999995</v>
      </c>
      <c r="J9" s="5"/>
    </row>
    <row r="10" spans="1:10" ht="18.75" customHeight="1" x14ac:dyDescent="0.25">
      <c r="A10" s="2">
        <v>60</v>
      </c>
      <c r="B10" s="2">
        <v>98.6</v>
      </c>
      <c r="C10" s="2">
        <f t="shared" si="0"/>
        <v>1.972</v>
      </c>
      <c r="D10" s="2">
        <f t="shared" si="1"/>
        <v>3.8887839999999998</v>
      </c>
      <c r="E10" s="2">
        <v>99.33</v>
      </c>
      <c r="F10" s="2">
        <f t="shared" si="2"/>
        <v>1.9865999999999999</v>
      </c>
      <c r="G10" s="2">
        <f t="shared" si="3"/>
        <v>3.9465795599999995</v>
      </c>
    </row>
    <row r="11" spans="1:10" ht="18.75" customHeight="1" x14ac:dyDescent="0.25">
      <c r="A11" s="2">
        <v>65</v>
      </c>
      <c r="B11" s="2">
        <v>99.29</v>
      </c>
      <c r="C11" s="2">
        <f t="shared" si="0"/>
        <v>1.9858000000000002</v>
      </c>
      <c r="D11" s="2">
        <f t="shared" si="1"/>
        <v>3.9434016400000007</v>
      </c>
      <c r="E11" s="2">
        <v>99.88</v>
      </c>
      <c r="F11" s="2">
        <f t="shared" si="2"/>
        <v>1.9975999999999998</v>
      </c>
      <c r="G11" s="2">
        <f t="shared" si="3"/>
        <v>3.9904057599999994</v>
      </c>
    </row>
    <row r="12" spans="1:10" ht="18.75" customHeight="1" x14ac:dyDescent="0.25">
      <c r="A12" s="2">
        <v>70</v>
      </c>
      <c r="B12" s="2">
        <v>100.26</v>
      </c>
      <c r="C12" s="2">
        <f t="shared" si="0"/>
        <v>2.0052000000000003</v>
      </c>
      <c r="D12" s="2">
        <f t="shared" si="1"/>
        <v>4.0208270400000012</v>
      </c>
      <c r="E12" s="2">
        <v>100.16</v>
      </c>
      <c r="F12" s="2">
        <f t="shared" si="2"/>
        <v>2.0032000000000001</v>
      </c>
      <c r="G12" s="2">
        <f t="shared" si="3"/>
        <v>4.0128102400000003</v>
      </c>
    </row>
    <row r="13" spans="1:10" ht="18.75" customHeight="1" x14ac:dyDescent="0.25">
      <c r="A13" s="2">
        <v>75</v>
      </c>
      <c r="B13" s="2">
        <v>101.55</v>
      </c>
      <c r="C13" s="2">
        <f t="shared" si="0"/>
        <v>2.0310000000000001</v>
      </c>
      <c r="D13" s="2">
        <f t="shared" si="1"/>
        <v>4.1249610000000008</v>
      </c>
      <c r="E13" s="2">
        <v>100.94</v>
      </c>
      <c r="F13" s="2">
        <f t="shared" si="2"/>
        <v>2.0188000000000001</v>
      </c>
      <c r="G13" s="2">
        <f t="shared" si="3"/>
        <v>4.0755534400000002</v>
      </c>
    </row>
    <row r="14" spans="1:10" ht="18.75" customHeight="1" x14ac:dyDescent="0.25">
      <c r="A14" s="2">
        <v>80</v>
      </c>
      <c r="B14" s="2">
        <v>102.74</v>
      </c>
      <c r="C14" s="2">
        <f t="shared" si="0"/>
        <v>2.0547999999999997</v>
      </c>
      <c r="D14" s="2">
        <f t="shared" si="1"/>
        <v>4.2222030399999992</v>
      </c>
      <c r="E14" s="2">
        <v>101.88</v>
      </c>
      <c r="F14" s="2">
        <f t="shared" si="2"/>
        <v>2.0375999999999999</v>
      </c>
      <c r="G14" s="2">
        <f t="shared" si="3"/>
        <v>4.1518137599999996</v>
      </c>
    </row>
    <row r="15" spans="1:10" ht="18.75" customHeight="1" x14ac:dyDescent="0.25">
      <c r="A15" s="2">
        <v>85</v>
      </c>
      <c r="B15" s="2">
        <v>103.91</v>
      </c>
      <c r="C15" s="2">
        <f t="shared" si="0"/>
        <v>2.0781999999999998</v>
      </c>
      <c r="D15" s="2">
        <f t="shared" si="1"/>
        <v>4.318915239999999</v>
      </c>
      <c r="E15" s="2">
        <v>102.93</v>
      </c>
      <c r="F15" s="2">
        <f t="shared" si="2"/>
        <v>2.0586000000000002</v>
      </c>
      <c r="G15" s="2">
        <f t="shared" si="3"/>
        <v>4.2378339600000006</v>
      </c>
    </row>
    <row r="16" spans="1:10" ht="18.75" customHeight="1" x14ac:dyDescent="0.25">
      <c r="A16" s="2">
        <v>90</v>
      </c>
      <c r="B16" s="2">
        <v>105.39</v>
      </c>
      <c r="C16" s="2">
        <f t="shared" si="0"/>
        <v>2.1078000000000001</v>
      </c>
      <c r="D16" s="2">
        <f t="shared" si="1"/>
        <v>4.4428208400000004</v>
      </c>
      <c r="E16" s="2">
        <v>104.35</v>
      </c>
      <c r="F16" s="2">
        <f t="shared" si="2"/>
        <v>2.0869999999999997</v>
      </c>
      <c r="G16" s="2">
        <f t="shared" si="3"/>
        <v>4.3555689999999991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D3A1-7761-4AB8-9910-327966BD7A6C}">
  <dimension ref="A1:I8"/>
  <sheetViews>
    <sheetView tabSelected="1" workbookViewId="0">
      <selection activeCell="I2" sqref="I2"/>
    </sheetView>
  </sheetViews>
  <sheetFormatPr baseColWidth="10" defaultColWidth="11.85546875" defaultRowHeight="17.25" customHeight="1" x14ac:dyDescent="0.25"/>
  <cols>
    <col min="1" max="4" width="11.85546875" style="3"/>
  </cols>
  <sheetData>
    <row r="1" spans="1:9" ht="17.25" customHeight="1" x14ac:dyDescent="0.25">
      <c r="A1" s="4" t="s">
        <v>7</v>
      </c>
      <c r="B1" s="4" t="s">
        <v>2</v>
      </c>
      <c r="C1" s="4" t="s">
        <v>6</v>
      </c>
      <c r="D1" s="4" t="s">
        <v>8</v>
      </c>
      <c r="E1" s="6" t="s">
        <v>9</v>
      </c>
      <c r="F1" s="6" t="s">
        <v>18</v>
      </c>
      <c r="G1" s="6" t="s">
        <v>10</v>
      </c>
      <c r="H1" s="6" t="s">
        <v>11</v>
      </c>
      <c r="I1" s="6" t="s">
        <v>19</v>
      </c>
    </row>
    <row r="2" spans="1:9" ht="17.25" customHeight="1" x14ac:dyDescent="0.25">
      <c r="A2" s="4">
        <v>24</v>
      </c>
      <c r="B2" s="4">
        <v>19.2</v>
      </c>
      <c r="C2" s="4">
        <v>19.309999999999999</v>
      </c>
      <c r="D2" s="4">
        <v>19.18</v>
      </c>
      <c r="E2">
        <f>AVERAGE(B2:D2)</f>
        <v>19.23</v>
      </c>
      <c r="F2">
        <f>_xlfn.STDEV.P(B2:D2)</f>
        <v>5.7154760664940435E-2</v>
      </c>
      <c r="G2">
        <f>E2/20</f>
        <v>0.96150000000000002</v>
      </c>
      <c r="H2">
        <f>G2^2</f>
        <v>0.92448225000000006</v>
      </c>
      <c r="I2" s="5">
        <f>2*E2*F2/400</f>
        <v>5.4954302379340222E-3</v>
      </c>
    </row>
    <row r="3" spans="1:9" ht="17.25" customHeight="1" x14ac:dyDescent="0.25">
      <c r="A3" s="4">
        <v>24.5</v>
      </c>
      <c r="B3" s="4">
        <v>19.43</v>
      </c>
      <c r="C3" s="4">
        <v>19.77</v>
      </c>
      <c r="D3" s="4">
        <v>19.64</v>
      </c>
      <c r="E3">
        <f>AVERAGE(B3:D3)</f>
        <v>19.613333333333333</v>
      </c>
      <c r="F3">
        <f>_xlfn.STDEV.P(B3:D3)</f>
        <v>0.14007934259633795</v>
      </c>
      <c r="G3">
        <f>E3/20</f>
        <v>0.98066666666666669</v>
      </c>
      <c r="H3">
        <f>G3^2</f>
        <v>0.96170711111111118</v>
      </c>
      <c r="I3">
        <f>2*E3*F3/400</f>
        <v>1.3737114197280876E-2</v>
      </c>
    </row>
    <row r="4" spans="1:9" ht="17.25" customHeight="1" x14ac:dyDescent="0.25">
      <c r="A4" s="4">
        <v>50.5</v>
      </c>
      <c r="B4" s="4">
        <v>28.24</v>
      </c>
      <c r="C4" s="4">
        <v>28.22</v>
      </c>
      <c r="D4" s="4">
        <v>28.32</v>
      </c>
      <c r="E4">
        <f>AVERAGE(B4:D4)</f>
        <v>28.26</v>
      </c>
      <c r="F4">
        <f>_xlfn.STDEV.P(B4:D4)</f>
        <v>4.320493798938646E-2</v>
      </c>
      <c r="G4">
        <f>E4/20</f>
        <v>1.413</v>
      </c>
      <c r="H4">
        <f>G4^2</f>
        <v>1.996569</v>
      </c>
      <c r="I4">
        <f>2*E4*F4/400</f>
        <v>6.1048577379003077E-3</v>
      </c>
    </row>
    <row r="5" spans="1:9" ht="17.25" customHeight="1" x14ac:dyDescent="0.25">
      <c r="A5" s="4">
        <v>75.3</v>
      </c>
      <c r="B5" s="4">
        <v>34.380000000000003</v>
      </c>
      <c r="C5" s="4">
        <v>34.49</v>
      </c>
      <c r="D5" s="4">
        <v>34.5</v>
      </c>
      <c r="E5">
        <f>AVERAGE(B5:D5)</f>
        <v>34.456666666666671</v>
      </c>
      <c r="F5">
        <f>_xlfn.STDEV.P(B5:D5)</f>
        <v>5.4365021434332833E-2</v>
      </c>
      <c r="G5">
        <f>E5/20</f>
        <v>1.7228333333333334</v>
      </c>
      <c r="H5">
        <f>G5^2</f>
        <v>2.9681546944444448</v>
      </c>
      <c r="I5">
        <f>2*E5*F5/400</f>
        <v>9.3661871094449754E-3</v>
      </c>
    </row>
    <row r="6" spans="1:9" ht="17.25" customHeight="1" x14ac:dyDescent="0.25">
      <c r="A6" s="4">
        <v>101</v>
      </c>
      <c r="B6" s="4">
        <v>40.229999999999997</v>
      </c>
      <c r="C6" s="4">
        <v>40.200000000000003</v>
      </c>
      <c r="D6" s="4">
        <v>40.15</v>
      </c>
      <c r="E6">
        <f>AVERAGE(B6:D6)</f>
        <v>40.193333333333335</v>
      </c>
      <c r="F6">
        <f>_xlfn.STDEV.P(B6:D6)</f>
        <v>3.2998316455371872E-2</v>
      </c>
      <c r="G6">
        <f>E6/20</f>
        <v>2.0096666666666669</v>
      </c>
      <c r="H6">
        <f>G6^2</f>
        <v>4.0387601111111122</v>
      </c>
      <c r="I6">
        <f>2*E6*F6/400</f>
        <v>6.6315616636479016E-3</v>
      </c>
    </row>
    <row r="7" spans="1:9" ht="17.25" customHeight="1" x14ac:dyDescent="0.25">
      <c r="A7" s="4">
        <v>124.5</v>
      </c>
      <c r="B7" s="4">
        <v>44.5</v>
      </c>
      <c r="C7" s="4">
        <v>44.42</v>
      </c>
      <c r="D7" s="4">
        <v>44.47</v>
      </c>
      <c r="E7">
        <f>AVERAGE(B7:D7)</f>
        <v>44.463333333333331</v>
      </c>
      <c r="F7">
        <f>_xlfn.STDEV.P(B7:D7)</f>
        <v>3.2998316455371393E-2</v>
      </c>
      <c r="G7">
        <f>E7/20</f>
        <v>2.2231666666666667</v>
      </c>
      <c r="H7">
        <f>G7^2</f>
        <v>4.9424700277777784</v>
      </c>
      <c r="I7">
        <f>2*E7*F7/400</f>
        <v>7.336075719969983E-3</v>
      </c>
    </row>
    <row r="8" spans="1:9" ht="17.25" customHeight="1" x14ac:dyDescent="0.25">
      <c r="A8" s="4">
        <v>147.5</v>
      </c>
      <c r="B8" s="4">
        <v>48.76</v>
      </c>
      <c r="C8" s="4">
        <v>48.64</v>
      </c>
      <c r="D8" s="4">
        <v>48.71</v>
      </c>
      <c r="E8">
        <f>AVERAGE(B8:D8)</f>
        <v>48.70333333333334</v>
      </c>
      <c r="F8">
        <f>_xlfn.STDEV.P(B8:D8)</f>
        <v>4.9216076867443698E-2</v>
      </c>
      <c r="G8">
        <f>E8/20</f>
        <v>2.4351666666666669</v>
      </c>
      <c r="H8">
        <f>G8^2</f>
        <v>5.9300366944444454</v>
      </c>
      <c r="I8">
        <f>2*E8*F8/400</f>
        <v>1.1984934985170332E-2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7F70-0765-4084-AAA8-5447610444E2}">
  <dimension ref="A1:H9"/>
  <sheetViews>
    <sheetView workbookViewId="0">
      <selection activeCell="E14" sqref="E14"/>
    </sheetView>
  </sheetViews>
  <sheetFormatPr baseColWidth="10" defaultRowHeight="15" x14ac:dyDescent="0.25"/>
  <sheetData>
    <row r="1" spans="1:8" x14ac:dyDescent="0.25">
      <c r="A1" s="3"/>
      <c r="B1" s="3" t="s">
        <v>7</v>
      </c>
      <c r="C1" t="s">
        <v>12</v>
      </c>
      <c r="D1" t="s">
        <v>16</v>
      </c>
      <c r="E1" t="s">
        <v>14</v>
      </c>
    </row>
    <row r="2" spans="1:8" x14ac:dyDescent="0.25">
      <c r="A2" s="3"/>
      <c r="B2" s="3">
        <v>24</v>
      </c>
      <c r="C2">
        <v>0.92448225000000006</v>
      </c>
      <c r="D2">
        <f>B2^2</f>
        <v>576</v>
      </c>
      <c r="E2">
        <f>B2*C2</f>
        <v>22.187574000000001</v>
      </c>
      <c r="G2" t="s">
        <v>15</v>
      </c>
      <c r="H2">
        <f>(7*E9-B9*C9)/(7*D9-B9^2)</f>
        <v>4.0284245725282816E-2</v>
      </c>
    </row>
    <row r="3" spans="1:8" x14ac:dyDescent="0.25">
      <c r="A3" s="3"/>
      <c r="B3" s="3">
        <v>24.5</v>
      </c>
      <c r="C3">
        <v>0.96170711111111118</v>
      </c>
      <c r="D3">
        <f>B3^2</f>
        <v>600.25</v>
      </c>
      <c r="E3">
        <f>B3*C3</f>
        <v>23.561824222222224</v>
      </c>
      <c r="G3" t="s">
        <v>17</v>
      </c>
      <c r="H3">
        <f>(C9*D9-B9*E9)/(7*D9-B9^2)</f>
        <v>-4.076968522262845E-2</v>
      </c>
    </row>
    <row r="4" spans="1:8" x14ac:dyDescent="0.25">
      <c r="A4" s="3"/>
      <c r="B4" s="3">
        <v>50.5</v>
      </c>
      <c r="C4">
        <v>1.996569</v>
      </c>
      <c r="D4">
        <f>B4^2</f>
        <v>2550.25</v>
      </c>
      <c r="E4">
        <f>B4*C4</f>
        <v>100.8267345</v>
      </c>
    </row>
    <row r="5" spans="1:8" x14ac:dyDescent="0.25">
      <c r="A5" s="3"/>
      <c r="B5" s="3">
        <v>75.3</v>
      </c>
      <c r="C5">
        <v>2.9681546944444448</v>
      </c>
      <c r="D5">
        <f>B5^2</f>
        <v>5670.0899999999992</v>
      </c>
      <c r="E5">
        <f>B5*C5</f>
        <v>223.5020484916667</v>
      </c>
    </row>
    <row r="6" spans="1:8" x14ac:dyDescent="0.25">
      <c r="A6" s="3"/>
      <c r="B6" s="3">
        <v>101</v>
      </c>
      <c r="C6">
        <v>4.0387601111111122</v>
      </c>
      <c r="D6">
        <f>B6^2</f>
        <v>10201</v>
      </c>
      <c r="E6">
        <f>B6*C6</f>
        <v>407.91477122222233</v>
      </c>
    </row>
    <row r="7" spans="1:8" x14ac:dyDescent="0.25">
      <c r="A7" s="3"/>
      <c r="B7" s="3">
        <v>124.5</v>
      </c>
      <c r="C7">
        <v>4.9424700277777784</v>
      </c>
      <c r="D7">
        <f>B7^2</f>
        <v>15500.25</v>
      </c>
      <c r="E7">
        <f>B7*C7</f>
        <v>615.33751845833342</v>
      </c>
    </row>
    <row r="8" spans="1:8" x14ac:dyDescent="0.25">
      <c r="A8" s="3"/>
      <c r="B8" s="3">
        <v>147.5</v>
      </c>
      <c r="C8">
        <v>5.9300366944444454</v>
      </c>
      <c r="D8">
        <f>B8^2</f>
        <v>21756.25</v>
      </c>
      <c r="E8">
        <f>B8*C8</f>
        <v>874.68041243055575</v>
      </c>
    </row>
    <row r="9" spans="1:8" x14ac:dyDescent="0.25">
      <c r="A9" s="3" t="s">
        <v>13</v>
      </c>
      <c r="B9" s="3">
        <f>SUM(B2:B8)</f>
        <v>547.29999999999995</v>
      </c>
      <c r="C9" s="3">
        <f>SUM(C2:C8)</f>
        <v>21.762179888888891</v>
      </c>
      <c r="D9" s="3">
        <f>SUM(D2:D8)</f>
        <v>56854.09</v>
      </c>
      <c r="E9" s="3">
        <f>SUM(E2:E8)</f>
        <v>2268.0108833250006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Tabla1</vt:lpstr>
      <vt:lpstr>Tabla2</vt:lpstr>
      <vt:lpstr>Minimos_Cuad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Angela.S .B</dc:creator>
  <cp:lastModifiedBy>Brian Barajas</cp:lastModifiedBy>
  <dcterms:created xsi:type="dcterms:W3CDTF">2022-07-12T06:52:33Z</dcterms:created>
  <dcterms:modified xsi:type="dcterms:W3CDTF">2022-07-17T09:19:15Z</dcterms:modified>
</cp:coreProperties>
</file>