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4" s="1"/>
  <c r="E12"/>
  <c r="E7"/>
  <c r="E6"/>
  <c r="C20"/>
  <c r="C24" s="1"/>
  <c r="C12" l="1"/>
  <c r="C7"/>
  <c r="C6"/>
  <c r="C4"/>
  <c r="C8" l="1"/>
  <c r="C9"/>
  <c r="C10" s="1"/>
  <c r="C15" l="1"/>
  <c r="C11"/>
  <c r="C13" l="1"/>
  <c r="C17" s="1"/>
  <c r="C18" s="1"/>
  <c r="C25" s="1"/>
</calcChain>
</file>

<file path=xl/sharedStrings.xml><?xml version="1.0" encoding="utf-8"?>
<sst xmlns="http://schemas.openxmlformats.org/spreadsheetml/2006/main" count="50" uniqueCount="41">
  <si>
    <t>Energy per day</t>
  </si>
  <si>
    <t>kW</t>
  </si>
  <si>
    <t>kWh</t>
  </si>
  <si>
    <t>% sun</t>
  </si>
  <si>
    <t>Hours of Sun</t>
  </si>
  <si>
    <t>Hours of No Sun</t>
  </si>
  <si>
    <t>h</t>
  </si>
  <si>
    <t>Solar Power to Use</t>
  </si>
  <si>
    <t>Solar Power Total</t>
  </si>
  <si>
    <t>Battery Cost</t>
  </si>
  <si>
    <t>1/kWh</t>
  </si>
  <si>
    <t>Battery Price</t>
  </si>
  <si>
    <t>Solar Price</t>
  </si>
  <si>
    <t>Solar Cost</t>
  </si>
  <si>
    <t>1/kW</t>
  </si>
  <si>
    <t>Power</t>
  </si>
  <si>
    <t>Energy needed during Sun</t>
  </si>
  <si>
    <t>Energy needed during no Sun</t>
  </si>
  <si>
    <t>Battery and Solar Power Capability</t>
  </si>
  <si>
    <t>Battery Storage needed</t>
  </si>
  <si>
    <t>Total Cost of system</t>
  </si>
  <si>
    <t>Energy provided by System</t>
  </si>
  <si>
    <t>LCOCE</t>
  </si>
  <si>
    <t>Hours</t>
  </si>
  <si>
    <t>Days</t>
  </si>
  <si>
    <t>Years</t>
  </si>
  <si>
    <t>MW</t>
  </si>
  <si>
    <t>MWh</t>
  </si>
  <si>
    <t>=E3*24</t>
  </si>
  <si>
    <t>=E4*E5</t>
  </si>
  <si>
    <t>=E4*(1-E5)</t>
  </si>
  <si>
    <t>=E9/0.7</t>
  </si>
  <si>
    <t>=E10/E6</t>
  </si>
  <si>
    <t>=E11+E12</t>
  </si>
  <si>
    <t>=E14*E10</t>
  </si>
  <si>
    <t>=E13*E16</t>
  </si>
  <si>
    <t>=E17+E15</t>
  </si>
  <si>
    <t>=E18/E24</t>
  </si>
  <si>
    <t>Value</t>
  </si>
  <si>
    <t>Unit</t>
  </si>
  <si>
    <t>Formula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</si>
</sst>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2" fillId="0" borderId="0" xfId="0" applyFont="1"/>
    <xf numFmtId="44" fontId="2" fillId="0" borderId="0" xfId="0" applyNumberFormat="1" applyFont="1"/>
    <xf numFmtId="0" fontId="3" fillId="0" borderId="0" xfId="0" applyFont="1"/>
    <xf numFmtId="44" fontId="3" fillId="0" borderId="0" xfId="0" applyNumberFormat="1" applyFont="1"/>
    <xf numFmtId="43" fontId="2" fillId="0" borderId="0" xfId="3" applyFont="1"/>
    <xf numFmtId="0" fontId="0" fillId="0" borderId="0" xfId="0" quotePrefix="1"/>
    <xf numFmtId="8" fontId="0" fillId="0" borderId="0" xfId="0" quotePrefix="1" applyNumberFormat="1"/>
    <xf numFmtId="44" fontId="0" fillId="0" borderId="0" xfId="1" quotePrefix="1" applyFont="1"/>
    <xf numFmtId="44" fontId="2" fillId="0" borderId="0" xfId="0" quotePrefix="1" applyNumberFormat="1" applyFont="1"/>
    <xf numFmtId="44" fontId="3" fillId="0" borderId="0" xfId="0" quotePrefix="1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5"/>
  <sheetViews>
    <sheetView tabSelected="1" workbookViewId="0">
      <selection activeCell="F2" sqref="F2"/>
    </sheetView>
  </sheetViews>
  <sheetFormatPr defaultRowHeight="15"/>
  <cols>
    <col min="2" max="2" width="32.42578125" customWidth="1"/>
    <col min="3" max="3" width="15.28515625" customWidth="1"/>
    <col min="4" max="4" width="9.42578125" customWidth="1"/>
    <col min="5" max="5" width="16.28515625" customWidth="1"/>
    <col min="6" max="6" width="16.7109375" customWidth="1"/>
    <col min="7" max="7" width="10.140625" customWidth="1"/>
    <col min="12" max="12" width="12.5703125" bestFit="1" customWidth="1"/>
    <col min="13" max="13" width="14.28515625" bestFit="1" customWidth="1"/>
  </cols>
  <sheetData>
    <row r="2" spans="2:5">
      <c r="C2" t="s">
        <v>38</v>
      </c>
      <c r="D2" t="s">
        <v>39</v>
      </c>
      <c r="E2" t="s">
        <v>40</v>
      </c>
    </row>
    <row r="3" spans="2:5">
      <c r="B3" t="s">
        <v>15</v>
      </c>
      <c r="C3">
        <v>1</v>
      </c>
      <c r="D3" t="s">
        <v>1</v>
      </c>
      <c r="E3">
        <v>1</v>
      </c>
    </row>
    <row r="4" spans="2:5">
      <c r="B4" t="s">
        <v>0</v>
      </c>
      <c r="C4">
        <f>C3*24</f>
        <v>24</v>
      </c>
      <c r="D4" t="s">
        <v>2</v>
      </c>
      <c r="E4" s="10" t="s">
        <v>28</v>
      </c>
    </row>
    <row r="5" spans="2:5">
      <c r="B5" t="s">
        <v>3</v>
      </c>
      <c r="C5" s="3">
        <v>0.2</v>
      </c>
      <c r="E5" s="3">
        <v>0.2</v>
      </c>
    </row>
    <row r="6" spans="2:5">
      <c r="B6" t="s">
        <v>4</v>
      </c>
      <c r="C6">
        <f>24*C5</f>
        <v>4.8000000000000007</v>
      </c>
      <c r="D6" t="s">
        <v>6</v>
      </c>
      <c r="E6">
        <f>24*E5</f>
        <v>4.8000000000000007</v>
      </c>
    </row>
    <row r="7" spans="2:5">
      <c r="B7" t="s">
        <v>5</v>
      </c>
      <c r="C7">
        <f>24*(1-C5)</f>
        <v>19.200000000000003</v>
      </c>
      <c r="D7" t="s">
        <v>6</v>
      </c>
      <c r="E7">
        <f>24*(1-E5)</f>
        <v>19.200000000000003</v>
      </c>
    </row>
    <row r="8" spans="2:5">
      <c r="B8" t="s">
        <v>16</v>
      </c>
      <c r="C8">
        <f>C4*C5</f>
        <v>4.8000000000000007</v>
      </c>
      <c r="D8" t="s">
        <v>2</v>
      </c>
      <c r="E8" s="10" t="s">
        <v>29</v>
      </c>
    </row>
    <row r="9" spans="2:5">
      <c r="B9" t="s">
        <v>17</v>
      </c>
      <c r="C9">
        <f>C4*(1-C5)</f>
        <v>19.200000000000003</v>
      </c>
      <c r="D9" t="s">
        <v>2</v>
      </c>
      <c r="E9" s="10" t="s">
        <v>30</v>
      </c>
    </row>
    <row r="10" spans="2:5">
      <c r="B10" t="s">
        <v>19</v>
      </c>
      <c r="C10">
        <f>C9/0.7</f>
        <v>27.428571428571434</v>
      </c>
      <c r="D10" t="s">
        <v>2</v>
      </c>
      <c r="E10" s="10" t="s">
        <v>31</v>
      </c>
    </row>
    <row r="11" spans="2:5">
      <c r="B11" t="s">
        <v>18</v>
      </c>
      <c r="C11">
        <f>C10/C6</f>
        <v>5.7142857142857144</v>
      </c>
      <c r="D11" t="s">
        <v>1</v>
      </c>
      <c r="E11" s="10" t="s">
        <v>32</v>
      </c>
    </row>
    <row r="12" spans="2:5">
      <c r="B12" t="s">
        <v>7</v>
      </c>
      <c r="C12">
        <f>C3</f>
        <v>1</v>
      </c>
      <c r="D12" t="s">
        <v>1</v>
      </c>
      <c r="E12">
        <f>E3</f>
        <v>1</v>
      </c>
    </row>
    <row r="13" spans="2:5">
      <c r="B13" t="s">
        <v>8</v>
      </c>
      <c r="C13">
        <f>C11+C12</f>
        <v>6.7142857142857144</v>
      </c>
      <c r="D13" t="s">
        <v>1</v>
      </c>
      <c r="E13" s="10" t="s">
        <v>33</v>
      </c>
    </row>
    <row r="14" spans="2:5">
      <c r="B14" t="s">
        <v>11</v>
      </c>
      <c r="C14" s="1">
        <v>1000</v>
      </c>
      <c r="D14" t="s">
        <v>10</v>
      </c>
      <c r="E14" s="1">
        <v>1000</v>
      </c>
    </row>
    <row r="15" spans="2:5">
      <c r="B15" t="s">
        <v>9</v>
      </c>
      <c r="C15" s="1">
        <f>C14*C10</f>
        <v>27428.571428571435</v>
      </c>
      <c r="E15" s="11" t="s">
        <v>34</v>
      </c>
    </row>
    <row r="16" spans="2:5">
      <c r="B16" t="s">
        <v>12</v>
      </c>
      <c r="C16" s="4">
        <v>5000</v>
      </c>
      <c r="D16" t="s">
        <v>14</v>
      </c>
      <c r="E16" s="4">
        <v>5000</v>
      </c>
    </row>
    <row r="17" spans="2:5">
      <c r="B17" t="s">
        <v>13</v>
      </c>
      <c r="C17" s="2">
        <f>C13*C16</f>
        <v>33571.428571428572</v>
      </c>
      <c r="D17" t="s">
        <v>14</v>
      </c>
      <c r="E17" s="12" t="s">
        <v>35</v>
      </c>
    </row>
    <row r="18" spans="2:5">
      <c r="B18" s="5" t="s">
        <v>20</v>
      </c>
      <c r="C18" s="6">
        <f>C17+C15</f>
        <v>61000.000000000007</v>
      </c>
      <c r="D18" s="5"/>
      <c r="E18" s="13" t="s">
        <v>36</v>
      </c>
    </row>
    <row r="19" spans="2:5">
      <c r="B19" s="5"/>
      <c r="C19" s="6"/>
      <c r="D19" s="5"/>
      <c r="E19" s="6"/>
    </row>
    <row r="20" spans="2:5">
      <c r="B20" t="s">
        <v>15</v>
      </c>
      <c r="C20">
        <f>C3/1000</f>
        <v>1E-3</v>
      </c>
      <c r="D20" t="s">
        <v>26</v>
      </c>
      <c r="E20">
        <f>E3/1000</f>
        <v>1E-3</v>
      </c>
    </row>
    <row r="21" spans="2:5">
      <c r="B21" t="s">
        <v>23</v>
      </c>
      <c r="C21">
        <v>24</v>
      </c>
      <c r="E21">
        <v>24</v>
      </c>
    </row>
    <row r="22" spans="2:5">
      <c r="B22" t="s">
        <v>24</v>
      </c>
      <c r="C22">
        <v>350</v>
      </c>
      <c r="E22">
        <v>350</v>
      </c>
    </row>
    <row r="23" spans="2:5">
      <c r="B23" t="s">
        <v>25</v>
      </c>
      <c r="C23">
        <v>20</v>
      </c>
      <c r="E23">
        <v>20</v>
      </c>
    </row>
    <row r="24" spans="2:5">
      <c r="B24" s="5" t="s">
        <v>21</v>
      </c>
      <c r="C24" s="9">
        <f>C20*C21*C22*C23</f>
        <v>168</v>
      </c>
      <c r="D24" t="s">
        <v>27</v>
      </c>
      <c r="E24" s="9">
        <f>E20*E21*E22*E23</f>
        <v>168</v>
      </c>
    </row>
    <row r="25" spans="2:5">
      <c r="B25" s="7" t="s">
        <v>22</v>
      </c>
      <c r="C25" s="8">
        <f>C18/C24</f>
        <v>363.09523809523813</v>
      </c>
      <c r="E25" s="14" t="s">
        <v>37</v>
      </c>
    </row>
  </sheetData>
  <pageMargins left="0.7" right="0.7" top="0.75" bottom="0.75" header="0.3" footer="0.3"/>
  <pageSetup orientation="portrait" r:id="rId1"/>
  <headerFooter>
    <oddFooter>&amp;LNTAC:3NS-20_x000D_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  <headerFooter>
    <oddFooter>&amp;LNTAC:3NS-20_x000D_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  <headerFooter>
    <oddFooter>&amp;LNTAC:3NS-20_x000D_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Northern Trust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Bray</dc:creator>
  <cp:lastModifiedBy>abray</cp:lastModifiedBy>
  <dcterms:created xsi:type="dcterms:W3CDTF">2016-02-02T17:27:47Z</dcterms:created>
  <dcterms:modified xsi:type="dcterms:W3CDTF">2016-02-07T21:48:27Z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SensitivityLevel">
    <vt:lpwstr>3NS-20</vt:lpwstr>
  </property>
  <property fmtid="{D5CDD505-2E9C-101B-9397-08002B2CF9AE}" pid="3" name="xNTACLog">
    <vt:lpwstr>3NS-20201602021706Sab401;3NS-20201602021705Sab401;3NS-20201602021524Sab401;3NS-20201602021511Sab401;3NS-20201602021503Sab401;3NS-20201602021458Sab401;3NS-20201602021456Sab401;3NS-20201602021453Sab401</vt:lpwstr>
  </property>
  <property fmtid="{D5CDD505-2E9C-101B-9397-08002B2CF9AE}" pid="4" name="xNTACLog1">
    <vt:lpwstr>3NS-20201602021453Sab401;;3NS-20201602021706Sab401</vt:lpwstr>
  </property>
</Properties>
</file>