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laragon\www\primerocali\docs\"/>
    </mc:Choice>
  </mc:AlternateContent>
  <xr:revisionPtr revIDLastSave="0" documentId="13_ncr:1_{7EDECEC6-ABF3-4915-B7EE-05475DD31F01}" xr6:coauthVersionLast="47" xr6:coauthVersionMax="47" xr10:uidLastSave="{00000000-0000-0000-0000-000000000000}"/>
  <bookViews>
    <workbookView xWindow="-110" yWindow="-110" windowWidth="19420" windowHeight="10420" firstSheet="3" activeTab="8" xr2:uid="{00000000-000D-0000-FFFF-FFFF00000000}"/>
  </bookViews>
  <sheets>
    <sheet name="Perfil" sheetId="7" r:id="rId1"/>
    <sheet name="Integrantes" sheetId="1" r:id="rId2"/>
    <sheet name="Grupo Listas" sheetId="5" r:id="rId3"/>
    <sheet name="Listas" sheetId="4" r:id="rId4"/>
    <sheet name="Regist Votacion" sheetId="2" r:id="rId5"/>
    <sheet name="Jurado de Votacion" sheetId="8" r:id="rId6"/>
    <sheet name="Actividades" sheetId="12" r:id="rId7"/>
    <sheet name="Evidencias Actividad" sheetId="13" r:id="rId8"/>
    <sheet name="Archivo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3" l="1"/>
  <c r="G10" i="13"/>
  <c r="G45" i="1"/>
  <c r="G44" i="1"/>
  <c r="G43" i="1"/>
  <c r="G42" i="1"/>
  <c r="G40" i="1"/>
  <c r="G46" i="1"/>
  <c r="G33" i="1"/>
  <c r="G41" i="1"/>
  <c r="G38" i="1"/>
  <c r="G37" i="1"/>
  <c r="G36" i="1"/>
  <c r="G35" i="1"/>
  <c r="G10" i="1"/>
  <c r="G19" i="1"/>
  <c r="G15" i="1"/>
  <c r="G16" i="1"/>
  <c r="G6" i="13"/>
  <c r="G5" i="13"/>
  <c r="G14" i="14"/>
  <c r="G15" i="14"/>
  <c r="G11" i="14"/>
  <c r="G12" i="14"/>
  <c r="G13" i="14"/>
  <c r="G6" i="14"/>
  <c r="G7" i="14"/>
  <c r="G8" i="14"/>
  <c r="G9" i="14"/>
  <c r="G10" i="14"/>
  <c r="G5" i="14"/>
  <c r="G4" i="14"/>
  <c r="G3" i="14"/>
  <c r="G8" i="13"/>
  <c r="G4" i="7"/>
  <c r="G7" i="13"/>
  <c r="G4" i="13"/>
  <c r="G3" i="13"/>
  <c r="G5" i="12"/>
  <c r="G4" i="12"/>
  <c r="G3" i="12"/>
  <c r="G9" i="4"/>
  <c r="G10" i="4"/>
  <c r="G11" i="4"/>
  <c r="G12" i="4"/>
  <c r="G13" i="4"/>
  <c r="G14" i="4"/>
  <c r="G8" i="4"/>
  <c r="G7" i="8"/>
  <c r="G6" i="8"/>
  <c r="G5" i="8"/>
  <c r="G4" i="8"/>
  <c r="G3" i="8"/>
  <c r="G5" i="7"/>
  <c r="G11" i="7"/>
  <c r="G6" i="7"/>
  <c r="G7" i="7"/>
  <c r="G8" i="7"/>
  <c r="G9" i="7"/>
  <c r="G10" i="7"/>
  <c r="G3" i="7"/>
  <c r="G12" i="7"/>
  <c r="G13" i="7"/>
  <c r="G14" i="7"/>
  <c r="G7" i="5"/>
  <c r="G6" i="5"/>
  <c r="G5" i="5"/>
  <c r="G4" i="5"/>
  <c r="G3" i="5"/>
  <c r="G3" i="4"/>
  <c r="G4" i="4"/>
  <c r="G5" i="4"/>
  <c r="G6" i="4"/>
  <c r="G7" i="4"/>
  <c r="G15" i="4"/>
  <c r="G16" i="4"/>
  <c r="G17" i="4"/>
  <c r="G47" i="1"/>
  <c r="G48" i="1"/>
  <c r="G6" i="1"/>
  <c r="G34" i="1"/>
  <c r="G7" i="1"/>
  <c r="G10" i="2"/>
  <c r="G9" i="2"/>
  <c r="G8" i="2"/>
  <c r="G7" i="2"/>
  <c r="G6" i="2"/>
  <c r="G5" i="2"/>
  <c r="G4" i="2"/>
  <c r="G3" i="2"/>
  <c r="G5" i="1"/>
  <c r="G8" i="1"/>
  <c r="G9" i="1"/>
  <c r="G11" i="1"/>
  <c r="G12" i="1"/>
  <c r="G13" i="1"/>
  <c r="G14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9" i="1"/>
</calcChain>
</file>

<file path=xl/sharedStrings.xml><?xml version="1.0" encoding="utf-8"?>
<sst xmlns="http://schemas.openxmlformats.org/spreadsheetml/2006/main" count="742" uniqueCount="181">
  <si>
    <t>fields</t>
  </si>
  <si>
    <t>type</t>
  </si>
  <si>
    <t>name</t>
  </si>
  <si>
    <t>nullable</t>
  </si>
  <si>
    <t>unique</t>
  </si>
  <si>
    <t>primaryKey</t>
  </si>
  <si>
    <t>id</t>
  </si>
  <si>
    <t>uuid</t>
  </si>
  <si>
    <t>string</t>
  </si>
  <si>
    <t>age</t>
  </si>
  <si>
    <t>phone</t>
  </si>
  <si>
    <t>email</t>
  </si>
  <si>
    <t>job</t>
  </si>
  <si>
    <t>int</t>
  </si>
  <si>
    <t>si</t>
  </si>
  <si>
    <t>first_name</t>
  </si>
  <si>
    <t>second_name</t>
  </si>
  <si>
    <t>first_last_name</t>
  </si>
  <si>
    <t>second_last_name</t>
  </si>
  <si>
    <t>first_cell</t>
  </si>
  <si>
    <t>second_cell</t>
  </si>
  <si>
    <t>residence_address</t>
  </si>
  <si>
    <t>no</t>
  </si>
  <si>
    <t>commune</t>
  </si>
  <si>
    <t>Columna1</t>
  </si>
  <si>
    <t>document_number</t>
  </si>
  <si>
    <t>department</t>
  </si>
  <si>
    <t>Tipo De Documento</t>
  </si>
  <si>
    <t>Numero De Documento</t>
  </si>
  <si>
    <t>Primer Nombre</t>
  </si>
  <si>
    <t>Segundo Nombre</t>
  </si>
  <si>
    <t>Primer Apellido</t>
  </si>
  <si>
    <t>Segundo Apellido</t>
  </si>
  <si>
    <t>Fecha De Nacimiento</t>
  </si>
  <si>
    <t>Edad</t>
  </si>
  <si>
    <t>Genero</t>
  </si>
  <si>
    <t>Telefono</t>
  </si>
  <si>
    <t>Celular Principal</t>
  </si>
  <si>
    <t>Celular Secundario</t>
  </si>
  <si>
    <t>Correo Electronico</t>
  </si>
  <si>
    <t>Dirección De Residencia</t>
  </si>
  <si>
    <t>Departamento</t>
  </si>
  <si>
    <t>Ciudad</t>
  </si>
  <si>
    <t>Barrio</t>
  </si>
  <si>
    <t>Comuna</t>
  </si>
  <si>
    <t>Cargo</t>
  </si>
  <si>
    <t>Empleado Actualmente</t>
  </si>
  <si>
    <t>numero de documento</t>
  </si>
  <si>
    <t>departamento</t>
  </si>
  <si>
    <t>municipio</t>
  </si>
  <si>
    <t>puesto</t>
  </si>
  <si>
    <t>dirección</t>
  </si>
  <si>
    <t>mesa</t>
  </si>
  <si>
    <t>fecha consulta</t>
  </si>
  <si>
    <t>municipality</t>
  </si>
  <si>
    <t>address</t>
  </si>
  <si>
    <t>desk</t>
  </si>
  <si>
    <t>consultation_date</t>
  </si>
  <si>
    <t>position</t>
  </si>
  <si>
    <t>Tipo de Integrante</t>
  </si>
  <si>
    <t>type_member</t>
  </si>
  <si>
    <t>Imagen de Perfil</t>
  </si>
  <si>
    <t>img</t>
  </si>
  <si>
    <t>Id</t>
  </si>
  <si>
    <t>Id Integrante</t>
  </si>
  <si>
    <t>Migration</t>
  </si>
  <si>
    <t>Usuario Creacion</t>
  </si>
  <si>
    <t>user_creation</t>
  </si>
  <si>
    <t>Usuario Actualizacion</t>
  </si>
  <si>
    <t>user_update</t>
  </si>
  <si>
    <t>Grupo Lista</t>
  </si>
  <si>
    <t>Nombre</t>
  </si>
  <si>
    <t>Valor 1</t>
  </si>
  <si>
    <t>Valor 2</t>
  </si>
  <si>
    <t>value_one</t>
  </si>
  <si>
    <t>value_two</t>
  </si>
  <si>
    <t>Valor 3</t>
  </si>
  <si>
    <t>value_three</t>
  </si>
  <si>
    <t>Nombre Lista</t>
  </si>
  <si>
    <t>Descripciòn</t>
  </si>
  <si>
    <t>Description</t>
  </si>
  <si>
    <t>Imagen</t>
  </si>
  <si>
    <t>Tema</t>
  </si>
  <si>
    <t>theme</t>
  </si>
  <si>
    <t>Estado</t>
  </si>
  <si>
    <t>Texto Consulta</t>
  </si>
  <si>
    <t>state</t>
  </si>
  <si>
    <t>text</t>
  </si>
  <si>
    <t>Valor 4</t>
  </si>
  <si>
    <t>value_four</t>
  </si>
  <si>
    <t>value_five</t>
  </si>
  <si>
    <t>value_seven</t>
  </si>
  <si>
    <t>value_six</t>
  </si>
  <si>
    <t>value_eight</t>
  </si>
  <si>
    <t>value_nine</t>
  </si>
  <si>
    <t>value_ten</t>
  </si>
  <si>
    <t>Valor 5</t>
  </si>
  <si>
    <t>Valor 6</t>
  </si>
  <si>
    <t>Valor 7</t>
  </si>
  <si>
    <t>Valor 8</t>
  </si>
  <si>
    <t>Valor 9</t>
  </si>
  <si>
    <t>Valor 10</t>
  </si>
  <si>
    <t>Nombre Actividad</t>
  </si>
  <si>
    <t>Cantidad</t>
  </si>
  <si>
    <t>quantity</t>
  </si>
  <si>
    <t>activity_id</t>
  </si>
  <si>
    <t>group_list_id</t>
  </si>
  <si>
    <t>member_id</t>
  </si>
  <si>
    <t>document_type_id</t>
  </si>
  <si>
    <t>gender_id</t>
  </si>
  <si>
    <t>department_id</t>
  </si>
  <si>
    <t>city_id</t>
  </si>
  <si>
    <t>neighborhood_id</t>
  </si>
  <si>
    <t>currently_employed_id</t>
  </si>
  <si>
    <t>user_creation_id</t>
  </si>
  <si>
    <t>user_update_id</t>
  </si>
  <si>
    <t>Usuario Id</t>
  </si>
  <si>
    <t>user_id</t>
  </si>
  <si>
    <t>Actividad Id</t>
  </si>
  <si>
    <t>Integrante id</t>
  </si>
  <si>
    <t>Observaciones</t>
  </si>
  <si>
    <t>observations</t>
  </si>
  <si>
    <t>module</t>
  </si>
  <si>
    <t>Id Modulo</t>
  </si>
  <si>
    <t>module_id</t>
  </si>
  <si>
    <t>Nombre Archivo</t>
  </si>
  <si>
    <t>Nombre Carga</t>
  </si>
  <si>
    <t>Url</t>
  </si>
  <si>
    <t>Url Carga</t>
  </si>
  <si>
    <t>Extension</t>
  </si>
  <si>
    <t>Tamaño</t>
  </si>
  <si>
    <t>Aplicación</t>
  </si>
  <si>
    <t>Ruta Carga</t>
  </si>
  <si>
    <t>Modulo</t>
  </si>
  <si>
    <t>file</t>
  </si>
  <si>
    <t>file_upload</t>
  </si>
  <si>
    <t>url</t>
  </si>
  <si>
    <t>url_upload</t>
  </si>
  <si>
    <t>ext</t>
  </si>
  <si>
    <t>size</t>
  </si>
  <si>
    <t>app</t>
  </si>
  <si>
    <t>path_upload</t>
  </si>
  <si>
    <t>Fecha</t>
  </si>
  <si>
    <t>date</t>
  </si>
  <si>
    <t>Fecha De Expedición</t>
  </si>
  <si>
    <t>Fecha De Vencimiento</t>
  </si>
  <si>
    <t>date_birth</t>
  </si>
  <si>
    <t>date_expiration</t>
  </si>
  <si>
    <t xml:space="preserve">date_expedition </t>
  </si>
  <si>
    <t>Estado Civil</t>
  </si>
  <si>
    <t>marital_status</t>
  </si>
  <si>
    <t>Nombre Referencia Personal</t>
  </si>
  <si>
    <t>Celular Referencia Personal</t>
  </si>
  <si>
    <t>name_personal_reference</t>
  </si>
  <si>
    <t>cell_personal_reference</t>
  </si>
  <si>
    <t>Nivel de Escolaridad</t>
  </si>
  <si>
    <t>level_schooling</t>
  </si>
  <si>
    <t>Profesion</t>
  </si>
  <si>
    <t>profession</t>
  </si>
  <si>
    <t>Estudia Actualmente</t>
  </si>
  <si>
    <t>currently_studying</t>
  </si>
  <si>
    <t>school</t>
  </si>
  <si>
    <t>works_sector</t>
  </si>
  <si>
    <t>Sector Laboral</t>
  </si>
  <si>
    <t>Empresa</t>
  </si>
  <si>
    <t>business</t>
  </si>
  <si>
    <t>Area o Proceso</t>
  </si>
  <si>
    <t>area_process</t>
  </si>
  <si>
    <t>Egresado de</t>
  </si>
  <si>
    <t>Area de Estudio</t>
  </si>
  <si>
    <t>study_area</t>
  </si>
  <si>
    <t>Pais de Origen</t>
  </si>
  <si>
    <t>Ciudad de Origen</t>
  </si>
  <si>
    <t>Fecha de Llegada</t>
  </si>
  <si>
    <t>Motivo de Ingreso al pais</t>
  </si>
  <si>
    <t>country_origin</t>
  </si>
  <si>
    <t>hometown</t>
  </si>
  <si>
    <t>arrival_date</t>
  </si>
  <si>
    <t>reason_country</t>
  </si>
  <si>
    <t>healthcare_system</t>
  </si>
  <si>
    <t>Sistema de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</si>
</sst>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Font="1" applyBorder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DF93B4-E8AA-45C8-BFBA-C09F3D200BC0}" name="Tabla157" displayName="Tabla157" ref="A2:G14" totalsRowShown="0">
  <autoFilter ref="A2:G14" xr:uid="{A1D9C006-B8AD-4ABA-B1F0-84A6906072B0}"/>
  <tableColumns count="7">
    <tableColumn id="1" xr3:uid="{5E378AA2-5635-465D-8DC1-184D27920C69}" name="name"/>
    <tableColumn id="2" xr3:uid="{B3E88C4C-B97F-4823-9BE9-DEF9B88D3E7D}" name="fields"/>
    <tableColumn id="3" xr3:uid="{57598BB9-2796-44DA-AF9E-B0546308D2AA}" name="type"/>
    <tableColumn id="5" xr3:uid="{151003C4-7949-4CB7-9AC7-AC7FA6421524}" name="nullable"/>
    <tableColumn id="6" xr3:uid="{A1985A99-D3CD-4239-BB35-4F1D33200F5B}" name="unique"/>
    <tableColumn id="7" xr3:uid="{453F91E8-E3B8-452B-9B8C-273B5DB5ABC0}" name="primaryKey"/>
    <tableColumn id="4" xr3:uid="{96CD70B1-81F2-4BF0-B9B5-FE25F64EA3FD}" name="Migration" dataDxfId="8">
      <calculatedColumnFormula>+_xlfn.CONCAT("$table-&gt;",Tabla157[[#This Row],[type]],"('",Tabla157[[#This Row],[fields]],"')",IF(Tabla157[[#This Row],[nullable]]="si","-&gt;nullable()",""),IF(Tabla157[[#This Row],[unique]]="si","-&gt;unique()",""),"-&gt;comment('",Tabla157[[#This Row],[name]],"')",";")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CF4E5B-FF56-45DD-950A-FFE533868542}" name="Tabla1" displayName="Tabla1" ref="A4:G48" totalsRowShown="0">
  <autoFilter ref="A4:G48" xr:uid="{B9CF4E5B-FF56-45DD-950A-FFE533868542}"/>
  <tableColumns count="7">
    <tableColumn id="1" xr3:uid="{3B141B85-C654-4C35-8843-268EA328ACC1}" name="name"/>
    <tableColumn id="2" xr3:uid="{9D452A72-6CA3-4A93-A778-B4D26EC34119}" name="fields"/>
    <tableColumn id="3" xr3:uid="{8D0421C3-0CC6-4B69-8031-6C366003430B}" name="type"/>
    <tableColumn id="5" xr3:uid="{60628230-930F-43B4-8A5B-75D4D48FF3CE}" name="nullable"/>
    <tableColumn id="6" xr3:uid="{9779B728-E1F8-4CB2-B394-A8D37597A5C3}" name="unique"/>
    <tableColumn id="7" xr3:uid="{A2835012-4FF1-49A6-9742-40E9C9466EA3}" name="primaryKey"/>
    <tableColumn id="4" xr3:uid="{70C8D4D2-8756-4D7F-BC7B-E16B73628990}" name="Migration" dataDxfId="7">
      <calculatedColumnFormula>+_xlfn.CONCAT("$table-&gt;",Tabla1[[#This Row],[type]],"('",Tabla1[[#This Row],[fields]],"')",IF(Tabla1[[#This Row],[nullable]]="si","-&gt;nullable()",""),IF(Tabla1[[#This Row],[unique]]="si","-&gt;unique()",""),"-&gt;comment('",Tabla1[[#This Row],[name]],"')",";")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A0DA96-88BA-4D2D-8689-E116A2D8E7BE}" name="Tabla156" displayName="Tabla156" ref="A2:G7" totalsRowShown="0">
  <autoFilter ref="A2:G7" xr:uid="{A1D9C006-B8AD-4ABA-B1F0-84A6906072B0}"/>
  <tableColumns count="7">
    <tableColumn id="1" xr3:uid="{2DA29407-FDA7-4E38-A779-E0EDB9E8BDD7}" name="name"/>
    <tableColumn id="2" xr3:uid="{80858BB5-D5A1-4BEB-92AA-2ACC2E4F32EB}" name="fields"/>
    <tableColumn id="3" xr3:uid="{521789AA-3260-46CB-AA36-09FC14B22B2F}" name="type"/>
    <tableColumn id="5" xr3:uid="{8BF3C489-AD52-430A-87A9-2595F191A298}" name="nullable"/>
    <tableColumn id="6" xr3:uid="{58026471-D0EF-4533-A53A-D90E0B037FDD}" name="unique"/>
    <tableColumn id="7" xr3:uid="{64E232E8-F143-4F46-94F8-2C9C99F07FDB}" name="primaryKey"/>
    <tableColumn id="4" xr3:uid="{BBEA3BB2-63C0-4B80-83BF-6C0D80781B76}" name="Migration" dataDxfId="6">
      <calculatedColumnFormula>+_xlfn.CONCAT("$table-&gt;",Tabla156[[#This Row],[type]],"('",Tabla156[[#This Row],[fields]],"')",IF(Tabla156[[#This Row],[nullable]]="si","-&gt;nullable()",""),IF(Tabla156[[#This Row],[unique]]="si","-&gt;unique()",""),"-&gt;comment('",Tabla156[[#This Row],[name]],"')",";")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D9C006-B8AD-4ABA-B1F0-84A6906072B0}" name="Tabla15" displayName="Tabla15" ref="A2:G17" totalsRowShown="0">
  <autoFilter ref="A2:G17" xr:uid="{A1D9C006-B8AD-4ABA-B1F0-84A6906072B0}"/>
  <tableColumns count="7">
    <tableColumn id="1" xr3:uid="{A1987E43-F563-4E09-912E-85614082B43D}" name="name"/>
    <tableColumn id="2" xr3:uid="{767D7360-0199-4B11-A080-2FBC3B353B68}" name="fields"/>
    <tableColumn id="3" xr3:uid="{B4298588-AD8C-4A48-BA2B-4FC19FB561DD}" name="type"/>
    <tableColumn id="5" xr3:uid="{235D93EB-2C95-48A4-B5DC-4876688A3915}" name="nullable"/>
    <tableColumn id="6" xr3:uid="{B44A0A71-A23E-42C1-829B-4C5343B2240E}" name="unique"/>
    <tableColumn id="7" xr3:uid="{6071537E-0BB3-4013-8633-F2035F475F70}" name="primaryKey"/>
    <tableColumn id="4" xr3:uid="{A3925EC1-9833-44EE-AFBD-B8657B754423}" name="Migration" dataDxfId="5">
      <calculatedColumnFormula>+_xlfn.CONCAT("$table-&gt;",Tabla15[[#This Row],[type]],"('",Tabla15[[#This Row],[fields]],"')",IF(Tabla15[[#This Row],[nullable]]="si","-&gt;nullable()",""),IF(Tabla15[[#This Row],[unique]]="si","-&gt;unique()",""),"-&gt;comment('",Tabla15[[#This Row],[name]],"')",";")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F7D23-896A-499D-9DCA-BF59FB72737A}" name="Tabla13" displayName="Tabla13" ref="A2:G10" totalsRowShown="0">
  <autoFilter ref="A2:G10" xr:uid="{E8AF7D23-896A-499D-9DCA-BF59FB72737A}"/>
  <tableColumns count="7">
    <tableColumn id="1" xr3:uid="{F68E1DD6-69C5-4860-8487-F336A3CFAD07}" name="name"/>
    <tableColumn id="2" xr3:uid="{C04DEFF8-F72B-44ED-BBC2-BE14466DEE2F}" name="fields"/>
    <tableColumn id="3" xr3:uid="{20508FB1-F874-4A1C-A2E4-67A8C7F7223F}" name="type"/>
    <tableColumn id="5" xr3:uid="{55F66F4D-E4C8-4D3C-B440-AC9E6FFDC76E}" name="nullable"/>
    <tableColumn id="6" xr3:uid="{0B518F74-5548-495C-951C-991B48B6D976}" name="unique"/>
    <tableColumn id="7" xr3:uid="{4A6AD81C-C1EC-4910-AA1E-5336C86F5E00}" name="primaryKey"/>
    <tableColumn id="4" xr3:uid="{EE622FFE-BC15-4C72-874A-95BA7862F5E5}" name="Columna1" dataDxfId="4">
      <calculatedColumnFormula>+_xlfn.CONCAT("$table-&gt;",Tabla13[[#This Row],[type]],"('",Tabla13[[#This Row],[fields]],"')",IF(Tabla13[[#This Row],[nullable]]="si","-&gt;nullable()",""),IF(Tabla13[[#This Row],[unique]]="si","-&gt;unique()",""),"-&gt;comment('",Tabla13[[#This Row],[name]],"')",";")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ACC7C7-7A3E-4277-A863-FE708D7A6C00}" name="Tabla138" displayName="Tabla138" ref="A2:G7" totalsRowShown="0">
  <autoFilter ref="A2:G7" xr:uid="{E8AF7D23-896A-499D-9DCA-BF59FB72737A}"/>
  <tableColumns count="7">
    <tableColumn id="1" xr3:uid="{DBE8B00F-DE2D-444C-8047-C65BE2357375}" name="name"/>
    <tableColumn id="2" xr3:uid="{440BBB47-2822-496A-8D22-82785F19694B}" name="fields"/>
    <tableColumn id="3" xr3:uid="{BBC8A9D8-CCB3-462F-87F7-4BC203C83B7C}" name="type"/>
    <tableColumn id="5" xr3:uid="{19AB6397-F8EF-4710-BE6C-E3479990C113}" name="nullable"/>
    <tableColumn id="6" xr3:uid="{50298A92-9DB2-480C-A5BD-E24661933E76}" name="unique"/>
    <tableColumn id="7" xr3:uid="{F978CBBE-842D-4412-B87D-D88720621D9F}" name="primaryKey"/>
    <tableColumn id="4" xr3:uid="{D083A081-4129-47D9-9858-D8034FAC8499}" name="Columna1" dataDxfId="3">
      <calculatedColumnFormula>+_xlfn.CONCAT("$table-&gt;",Tabla138[[#This Row],[type]],"('",Tabla138[[#This Row],[fields]],"')",IF(Tabla138[[#This Row],[nullable]]="si","-&gt;nullable()",""),IF(Tabla138[[#This Row],[unique]]="si","-&gt;unique()",""),"-&gt;comment('",Tabla138[[#This Row],[name]],"')",";")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754D13-924C-4857-B43A-3C8CBE5DC8C9}" name="Tabla1384" displayName="Tabla1384" ref="A2:G5" totalsRowShown="0">
  <autoFilter ref="A2:G5" xr:uid="{E8AF7D23-896A-499D-9DCA-BF59FB72737A}"/>
  <tableColumns count="7">
    <tableColumn id="1" xr3:uid="{8AE72316-28D7-4C44-84C6-6D88B9A4C75B}" name="name"/>
    <tableColumn id="2" xr3:uid="{8E9B0298-35D9-4A1A-80C7-9AB94CBE26ED}" name="fields"/>
    <tableColumn id="3" xr3:uid="{10191B0F-E85A-42B0-AFCF-E50CCDF3A363}" name="type"/>
    <tableColumn id="5" xr3:uid="{50C13427-13D3-4460-81E0-7C9F9CBA5C20}" name="nullable"/>
    <tableColumn id="6" xr3:uid="{9278E077-BAFC-4E4A-A4ED-046A3084607D}" name="unique"/>
    <tableColumn id="7" xr3:uid="{F5CAEAD5-CE95-4922-982C-C845D3279DDD}" name="primaryKey"/>
    <tableColumn id="4" xr3:uid="{626940CF-A539-4E1D-849A-6DB0D0869A86}" name="Columna1" dataDxfId="2">
      <calculatedColumnFormula>+_xlfn.CONCAT("$table-&gt;",Tabla1384[[#This Row],[type]],"('",Tabla1384[[#This Row],[fields]],"')",IF(Tabla1384[[#This Row],[nullable]]="si","-&gt;nullable()",""),IF(Tabla1384[[#This Row],[unique]]="si","-&gt;unique()",""),"-&gt;comment('",Tabla1384[[#This Row],[name]],"')",";")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8811802-4CC0-461E-8BEE-9C8B3BE4A396}" name="Tabla13849" displayName="Tabla13849" ref="A2:G10" totalsRowShown="0">
  <autoFilter ref="A2:G10" xr:uid="{E8AF7D23-896A-499D-9DCA-BF59FB72737A}"/>
  <tableColumns count="7">
    <tableColumn id="1" xr3:uid="{40EE72C0-D416-4691-B610-EB49669011EA}" name="name"/>
    <tableColumn id="2" xr3:uid="{64AFF291-8E1D-47BE-94D5-BF852A5D0C27}" name="fields"/>
    <tableColumn id="3" xr3:uid="{F1572E2B-2E89-4E15-B2BD-3AAC6CA6055C}" name="type"/>
    <tableColumn id="5" xr3:uid="{4BCC3747-1358-4C9C-A64D-51603799263C}" name="nullable"/>
    <tableColumn id="6" xr3:uid="{63F89F8C-27BF-4485-99F0-1D579257BA70}" name="unique"/>
    <tableColumn id="7" xr3:uid="{9C38D74F-A5CA-4C92-A075-BD0C4DBD02E2}" name="primaryKey"/>
    <tableColumn id="4" xr3:uid="{B6B17B08-01B6-484D-A505-284E91F5680C}" name="Columna1" dataDxfId="1">
      <calculatedColumnFormula>+_xlfn.CONCAT("$table-&gt;",Tabla13849[[#This Row],[type]],"('",Tabla13849[[#This Row],[fields]],"')",IF(Tabla13849[[#This Row],[nullable]]="si","-&gt;nullable()",""),IF(Tabla13849[[#This Row],[unique]]="si","-&gt;unique()",""),"-&gt;comment('",Tabla13849[[#This Row],[name]],"')",";")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C66135-CD29-4744-84B4-2E380FFAB9E4}" name="Tabla1384910" displayName="Tabla1384910" ref="A2:G15" totalsRowShown="0">
  <autoFilter ref="A2:G15" xr:uid="{E8AF7D23-896A-499D-9DCA-BF59FB72737A}"/>
  <tableColumns count="7">
    <tableColumn id="1" xr3:uid="{992028FF-E0DA-4DFA-A5E7-548E29FC0937}" name="name"/>
    <tableColumn id="2" xr3:uid="{825E9A25-CA8C-4954-A7D8-CE8761484D9B}" name="fields"/>
    <tableColumn id="3" xr3:uid="{A94E3BE6-5277-40A9-8DA6-282684F05067}" name="type"/>
    <tableColumn id="5" xr3:uid="{853D2B5A-5EEE-4E0E-AB14-D455A9D8F6DB}" name="nullable"/>
    <tableColumn id="6" xr3:uid="{C74A5653-6C4B-43AE-AE03-00B51C3AC30C}" name="unique"/>
    <tableColumn id="7" xr3:uid="{47955C71-B664-4B3B-9106-F3449D4A79D3}" name="primaryKey"/>
    <tableColumn id="4" xr3:uid="{542201F7-EC11-46E1-9015-0A73725B7A8E}" name="Columna1" dataDxfId="0">
      <calculatedColumnFormula>+_xlfn.CONCAT("$table-&gt;",Tabla1384910[[#This Row],[type]],"('",Tabla1384910[[#This Row],[fields]],"')",IF(Tabla1384910[[#This Row],[nullable]]="si","-&gt;nullable()",""),IF(Tabla1384910[[#This Row],[unique]]="si","-&gt;unique()",""),"-&gt;comment('",Tabla1384910[[#This Row],[name]],"')",";")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7335-5A2B-46EC-A14D-73F7E5ACD11F}">
  <dimension ref="A2:G14"/>
  <sheetViews>
    <sheetView workbookViewId="0">
      <selection activeCell="A4" sqref="A4"/>
    </sheetView>
  </sheetViews>
  <sheetFormatPr baseColWidth="10" defaultRowHeight="14.5" x14ac:dyDescent="0.35"/>
  <cols>
    <col min="1" max="1" width="27.90625" bestFit="1" customWidth="1"/>
    <col min="2" max="2" width="18" bestFit="1" customWidth="1"/>
    <col min="3" max="3" width="6.81640625" bestFit="1" customWidth="1"/>
    <col min="4" max="4" width="9.7265625" bestFit="1" customWidth="1"/>
    <col min="5" max="5" width="8.90625" bestFit="1" customWidth="1"/>
    <col min="6" max="6" width="12.6328125" bestFit="1" customWidth="1"/>
    <col min="7" max="7" width="80.54296875" bestFit="1" customWidth="1"/>
  </cols>
  <sheetData>
    <row r="2" spans="1:7" x14ac:dyDescent="0.35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65</v>
      </c>
    </row>
    <row r="3" spans="1:7" x14ac:dyDescent="0.35">
      <c r="A3" t="s">
        <v>63</v>
      </c>
      <c r="B3" t="s">
        <v>6</v>
      </c>
      <c r="C3" t="s">
        <v>7</v>
      </c>
      <c r="D3" t="s">
        <v>22</v>
      </c>
      <c r="E3" t="s">
        <v>14</v>
      </c>
      <c r="F3" t="s">
        <v>14</v>
      </c>
      <c r="G3" t="str">
        <f>+_xlfn.CONCAT("$table-&gt;",Tabla157[[#This Row],[type]],"('",Tabla157[[#This Row],[fields]],"')",IF(Tabla157[[#This Row],[nullable]]="si","-&gt;nullable()",""),IF(Tabla157[[#This Row],[unique]]="si","-&gt;unique()",""),"-&gt;comment('",Tabla157[[#This Row],[name]],"')",";")</f>
        <v>$table-&gt;uuid('id')-&gt;unique()-&gt;comment('Id');</v>
      </c>
    </row>
    <row r="4" spans="1:7" x14ac:dyDescent="0.35">
      <c r="A4" t="s">
        <v>116</v>
      </c>
      <c r="B4" t="s">
        <v>117</v>
      </c>
      <c r="C4" t="s">
        <v>7</v>
      </c>
      <c r="D4" t="s">
        <v>22</v>
      </c>
      <c r="E4" t="s">
        <v>14</v>
      </c>
      <c r="F4" t="s">
        <v>22</v>
      </c>
      <c r="G4" t="str">
        <f>+_xlfn.CONCAT("$table-&gt;",Tabla157[[#This Row],[type]],"('",Tabla157[[#This Row],[fields]],"')",IF(Tabla157[[#This Row],[nullable]]="si","-&gt;nullable()",""),IF(Tabla157[[#This Row],[unique]]="si","-&gt;unique()",""),"-&gt;comment('",Tabla157[[#This Row],[name]],"')",";")</f>
        <v>$table-&gt;uuid('user_id')-&gt;unique()-&gt;comment('Usuario Id');</v>
      </c>
    </row>
    <row r="5" spans="1:7" x14ac:dyDescent="0.35">
      <c r="A5" t="s">
        <v>28</v>
      </c>
      <c r="B5" t="s">
        <v>25</v>
      </c>
      <c r="C5" t="s">
        <v>13</v>
      </c>
      <c r="D5" t="s">
        <v>22</v>
      </c>
      <c r="E5" t="s">
        <v>14</v>
      </c>
      <c r="F5" t="s">
        <v>22</v>
      </c>
      <c r="G5" t="str">
        <f>+_xlfn.CONCAT("$table-&gt;",Tabla157[[#This Row],[type]],"('",Tabla157[[#This Row],[fields]],"')",IF(Tabla157[[#This Row],[nullable]]="si","-&gt;nullable()",""),IF(Tabla157[[#This Row],[unique]]="si","-&gt;unique()",""),"-&gt;comment('",Tabla157[[#This Row],[name]],"')",";")</f>
        <v>$table-&gt;int('document_number')-&gt;unique()-&gt;comment('Numero De Documento');</v>
      </c>
    </row>
    <row r="6" spans="1:7" x14ac:dyDescent="0.35">
      <c r="A6" t="s">
        <v>81</v>
      </c>
      <c r="B6" t="s">
        <v>62</v>
      </c>
      <c r="C6" t="s">
        <v>8</v>
      </c>
      <c r="D6" t="s">
        <v>14</v>
      </c>
      <c r="E6" t="s">
        <v>22</v>
      </c>
      <c r="F6" t="s">
        <v>22</v>
      </c>
      <c r="G6" t="str">
        <f>+_xlfn.CONCAT("$table-&gt;",Tabla157[[#This Row],[type]],"('",Tabla157[[#This Row],[fields]],"')",IF(Tabla157[[#This Row],[nullable]]="si","-&gt;nullable()",""),IF(Tabla157[[#This Row],[unique]]="si","-&gt;unique()",""),"-&gt;comment('",Tabla157[[#This Row],[name]],"')",";")</f>
        <v>$table-&gt;string('img')-&gt;nullable()-&gt;comment('Imagen');</v>
      </c>
    </row>
    <row r="7" spans="1:7" x14ac:dyDescent="0.35">
      <c r="A7" t="s">
        <v>29</v>
      </c>
      <c r="B7" t="s">
        <v>15</v>
      </c>
      <c r="C7" t="s">
        <v>8</v>
      </c>
      <c r="D7" t="s">
        <v>22</v>
      </c>
      <c r="E7" t="s">
        <v>22</v>
      </c>
      <c r="F7" t="s">
        <v>22</v>
      </c>
      <c r="G7" t="str">
        <f>+_xlfn.CONCAT("$table-&gt;",Tabla157[[#This Row],[type]],"('",Tabla157[[#This Row],[fields]],"')",IF(Tabla157[[#This Row],[nullable]]="si","-&gt;nullable()",""),IF(Tabla157[[#This Row],[unique]]="si","-&gt;unique()",""),"-&gt;comment('",Tabla157[[#This Row],[name]],"')",";")</f>
        <v>$table-&gt;string('first_name')-&gt;comment('Primer Nombre');</v>
      </c>
    </row>
    <row r="8" spans="1:7" x14ac:dyDescent="0.35">
      <c r="A8" t="s">
        <v>30</v>
      </c>
      <c r="B8" t="s">
        <v>16</v>
      </c>
      <c r="C8" t="s">
        <v>8</v>
      </c>
      <c r="D8" t="s">
        <v>14</v>
      </c>
      <c r="E8" t="s">
        <v>22</v>
      </c>
      <c r="F8" t="s">
        <v>22</v>
      </c>
      <c r="G8" t="str">
        <f>+_xlfn.CONCAT("$table-&gt;",Tabla157[[#This Row],[type]],"('",Tabla157[[#This Row],[fields]],"')",IF(Tabla157[[#This Row],[nullable]]="si","-&gt;nullable()",""),IF(Tabla157[[#This Row],[unique]]="si","-&gt;unique()",""),"-&gt;comment('",Tabla157[[#This Row],[name]],"')",";")</f>
        <v>$table-&gt;string('second_name')-&gt;nullable()-&gt;comment('Segundo Nombre');</v>
      </c>
    </row>
    <row r="9" spans="1:7" x14ac:dyDescent="0.35">
      <c r="A9" t="s">
        <v>31</v>
      </c>
      <c r="B9" t="s">
        <v>17</v>
      </c>
      <c r="C9" t="s">
        <v>8</v>
      </c>
      <c r="D9" t="s">
        <v>22</v>
      </c>
      <c r="E9" t="s">
        <v>22</v>
      </c>
      <c r="F9" t="s">
        <v>22</v>
      </c>
      <c r="G9" t="str">
        <f>+_xlfn.CONCAT("$table-&gt;",Tabla157[[#This Row],[type]],"('",Tabla157[[#This Row],[fields]],"')",IF(Tabla157[[#This Row],[nullable]]="si","-&gt;nullable()",""),IF(Tabla157[[#This Row],[unique]]="si","-&gt;unique()",""),"-&gt;comment('",Tabla157[[#This Row],[name]],"')",";")</f>
        <v>$table-&gt;string('first_last_name')-&gt;comment('Primer Apellido');</v>
      </c>
    </row>
    <row r="10" spans="1:7" x14ac:dyDescent="0.35">
      <c r="A10" t="s">
        <v>32</v>
      </c>
      <c r="B10" t="s">
        <v>18</v>
      </c>
      <c r="C10" t="s">
        <v>8</v>
      </c>
      <c r="D10" t="s">
        <v>14</v>
      </c>
      <c r="E10" t="s">
        <v>22</v>
      </c>
      <c r="F10" t="s">
        <v>22</v>
      </c>
      <c r="G10" t="str">
        <f>+_xlfn.CONCAT("$table-&gt;",Tabla157[[#This Row],[type]],"('",Tabla157[[#This Row],[fields]],"')",IF(Tabla157[[#This Row],[nullable]]="si","-&gt;nullable()",""),IF(Tabla157[[#This Row],[unique]]="si","-&gt;unique()",""),"-&gt;comment('",Tabla157[[#This Row],[name]],"')",";")</f>
        <v>$table-&gt;string('second_last_name')-&gt;nullable()-&gt;comment('Segundo Apellido');</v>
      </c>
    </row>
    <row r="11" spans="1:7" x14ac:dyDescent="0.35">
      <c r="A11" t="s">
        <v>37</v>
      </c>
      <c r="B11" t="s">
        <v>19</v>
      </c>
      <c r="C11" t="s">
        <v>13</v>
      </c>
      <c r="D11" t="s">
        <v>14</v>
      </c>
      <c r="E11" t="s">
        <v>22</v>
      </c>
      <c r="F11" t="s">
        <v>22</v>
      </c>
      <c r="G11" t="str">
        <f>+_xlfn.CONCAT("$table-&gt;",Tabla157[[#This Row],[type]],"('",Tabla157[[#This Row],[fields]],"')",IF(Tabla157[[#This Row],[nullable]]="si","-&gt;nullable()",""),IF(Tabla157[[#This Row],[unique]]="si","-&gt;unique()",""),"-&gt;comment('",Tabla157[[#This Row],[name]],"')",";")</f>
        <v>$table-&gt;int('first_cell')-&gt;nullable()-&gt;comment('Celular Principal');</v>
      </c>
    </row>
    <row r="12" spans="1:7" x14ac:dyDescent="0.35">
      <c r="A12" t="s">
        <v>82</v>
      </c>
      <c r="B12" t="s">
        <v>83</v>
      </c>
      <c r="C12" t="s">
        <v>13</v>
      </c>
      <c r="D12" t="s">
        <v>14</v>
      </c>
      <c r="E12" t="s">
        <v>22</v>
      </c>
      <c r="F12" t="s">
        <v>22</v>
      </c>
      <c r="G12" t="str">
        <f>+_xlfn.CONCAT("$table-&gt;",Tabla157[[#This Row],[type]],"('",Tabla157[[#This Row],[fields]],"')",IF(Tabla157[[#This Row],[nullable]]="si","-&gt;nullable()",""),IF(Tabla157[[#This Row],[unique]]="si","-&gt;unique()",""),"-&gt;comment('",Tabla157[[#This Row],[name]],"')",";")</f>
        <v>$table-&gt;int('theme')-&gt;nullable()-&gt;comment('Tema');</v>
      </c>
    </row>
    <row r="13" spans="1:7" x14ac:dyDescent="0.35">
      <c r="A13" t="s">
        <v>66</v>
      </c>
      <c r="B13" t="s">
        <v>67</v>
      </c>
      <c r="C13" t="s">
        <v>7</v>
      </c>
      <c r="D13" t="s">
        <v>14</v>
      </c>
      <c r="E13" t="s">
        <v>22</v>
      </c>
      <c r="F13" t="s">
        <v>22</v>
      </c>
      <c r="G13" t="str">
        <f>+_xlfn.CONCAT("$table-&gt;",Tabla157[[#This Row],[type]],"('",Tabla157[[#This Row],[fields]],"')",IF(Tabla157[[#This Row],[nullable]]="si","-&gt;nullable()",""),IF(Tabla157[[#This Row],[unique]]="si","-&gt;unique()",""),"-&gt;comment('",Tabla157[[#This Row],[name]],"')",";")</f>
        <v>$table-&gt;uuid('user_creation')-&gt;nullable()-&gt;comment('Usuario Creacion');</v>
      </c>
    </row>
    <row r="14" spans="1:7" x14ac:dyDescent="0.35">
      <c r="A14" t="s">
        <v>68</v>
      </c>
      <c r="B14" t="s">
        <v>69</v>
      </c>
      <c r="C14" t="s">
        <v>7</v>
      </c>
      <c r="D14" t="s">
        <v>14</v>
      </c>
      <c r="E14" t="s">
        <v>22</v>
      </c>
      <c r="F14" t="s">
        <v>22</v>
      </c>
      <c r="G14" t="str">
        <f>+_xlfn.CONCAT("$table-&gt;",Tabla157[[#This Row],[type]],"('",Tabla157[[#This Row],[fields]],"')",IF(Tabla157[[#This Row],[nullable]]="si","-&gt;nullable()",""),IF(Tabla157[[#This Row],[unique]]="si","-&gt;unique()",""),"-&gt;comment('",Tabla157[[#This Row],[name]],"')",";")</f>
        <v>$table-&gt;uuid('user_update')-&gt;nullable()-&gt;comment('Usuario Actualizacion');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48"/>
  <sheetViews>
    <sheetView topLeftCell="A40" workbookViewId="0">
      <selection activeCell="B46" sqref="B46"/>
    </sheetView>
  </sheetViews>
  <sheetFormatPr baseColWidth="10" defaultColWidth="8.7265625" defaultRowHeight="14.5" x14ac:dyDescent="0.35"/>
  <cols>
    <col min="1" max="1" width="27.90625" bestFit="1" customWidth="1"/>
    <col min="2" max="2" width="23" bestFit="1" customWidth="1"/>
    <col min="3" max="3" width="6.81640625" bestFit="1" customWidth="1"/>
    <col min="4" max="4" width="9.7265625" bestFit="1" customWidth="1"/>
    <col min="5" max="5" width="8.90625" bestFit="1" customWidth="1"/>
    <col min="6" max="6" width="12.6328125" bestFit="1" customWidth="1"/>
    <col min="7" max="7" width="79.453125" bestFit="1" customWidth="1"/>
  </cols>
  <sheetData>
    <row r="4" spans="1:7" x14ac:dyDescent="0.35">
      <c r="A4" t="s">
        <v>2</v>
      </c>
      <c r="B4" t="s">
        <v>0</v>
      </c>
      <c r="C4" t="s">
        <v>1</v>
      </c>
      <c r="D4" t="s">
        <v>3</v>
      </c>
      <c r="E4" t="s">
        <v>4</v>
      </c>
      <c r="F4" t="s">
        <v>5</v>
      </c>
      <c r="G4" t="s">
        <v>65</v>
      </c>
    </row>
    <row r="5" spans="1:7" x14ac:dyDescent="0.35">
      <c r="A5" t="s">
        <v>63</v>
      </c>
      <c r="B5" t="s">
        <v>6</v>
      </c>
      <c r="C5" t="s">
        <v>7</v>
      </c>
      <c r="D5" t="s">
        <v>22</v>
      </c>
      <c r="E5" t="s">
        <v>14</v>
      </c>
      <c r="F5" t="s">
        <v>14</v>
      </c>
      <c r="G5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$table-&gt;uuid('id')-&gt;unique()-&gt;comment('Id');</v>
      </c>
    </row>
    <row r="6" spans="1:7" x14ac:dyDescent="0.35">
      <c r="A6" t="s">
        <v>64</v>
      </c>
      <c r="B6" t="s">
        <v>107</v>
      </c>
      <c r="C6" t="s">
        <v>7</v>
      </c>
      <c r="D6" t="s">
        <v>14</v>
      </c>
      <c r="E6" t="s">
        <v>22</v>
      </c>
      <c r="F6" t="s">
        <v>22</v>
      </c>
      <c r="G6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$table-&gt;uuid('member_id')-&gt;nullable()-&gt;comment('Id Integrante');</v>
      </c>
    </row>
    <row r="7" spans="1:7" x14ac:dyDescent="0.35">
      <c r="A7" t="s">
        <v>59</v>
      </c>
      <c r="B7" t="s">
        <v>60</v>
      </c>
      <c r="C7" t="s">
        <v>7</v>
      </c>
      <c r="D7" t="s">
        <v>22</v>
      </c>
      <c r="E7" t="s">
        <v>22</v>
      </c>
      <c r="F7" t="s">
        <v>22</v>
      </c>
      <c r="G7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$table-&gt;uuid('type_member')-&gt;comment('Tipo de Integrante');</v>
      </c>
    </row>
    <row r="8" spans="1:7" x14ac:dyDescent="0.35">
      <c r="A8" t="s">
        <v>27</v>
      </c>
      <c r="B8" t="s">
        <v>108</v>
      </c>
      <c r="C8" t="s">
        <v>7</v>
      </c>
      <c r="D8" t="s">
        <v>22</v>
      </c>
      <c r="E8" t="s">
        <v>22</v>
      </c>
      <c r="F8" t="s">
        <v>22</v>
      </c>
      <c r="G8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$table-&gt;uuid('document_type_id')-&gt;comment('Tipo De Documento');</v>
      </c>
    </row>
    <row r="9" spans="1:7" x14ac:dyDescent="0.35">
      <c r="A9" t="s">
        <v>28</v>
      </c>
      <c r="B9" t="s">
        <v>25</v>
      </c>
      <c r="C9" t="s">
        <v>8</v>
      </c>
      <c r="D9" t="s">
        <v>22</v>
      </c>
      <c r="E9" t="s">
        <v>14</v>
      </c>
      <c r="F9" t="s">
        <v>22</v>
      </c>
      <c r="G9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$table-&gt;string('document_number')-&gt;unique()-&gt;comment('Numero De Documento');</v>
      </c>
    </row>
    <row r="10" spans="1:7" x14ac:dyDescent="0.35">
      <c r="A10" t="s">
        <v>61</v>
      </c>
      <c r="B10" t="s">
        <v>62</v>
      </c>
      <c r="C10" t="s">
        <v>8</v>
      </c>
      <c r="D10" t="s">
        <v>14</v>
      </c>
      <c r="E10" t="s">
        <v>22</v>
      </c>
      <c r="F10" t="s">
        <v>22</v>
      </c>
      <c r="G10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$table-&gt;string('img')-&gt;nullable()-&gt;comment('Imagen de Perfil');</v>
      </c>
    </row>
    <row r="11" spans="1:7" x14ac:dyDescent="0.35">
      <c r="A11" t="s">
        <v>29</v>
      </c>
      <c r="B11" t="s">
        <v>15</v>
      </c>
      <c r="C11" t="s">
        <v>8</v>
      </c>
      <c r="D11" t="s">
        <v>22</v>
      </c>
      <c r="E11" t="s">
        <v>22</v>
      </c>
      <c r="F11" t="s">
        <v>22</v>
      </c>
      <c r="G11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$table-&gt;string('first_name')-&gt;comment('Primer Nombre');</v>
      </c>
    </row>
    <row r="12" spans="1:7" x14ac:dyDescent="0.35">
      <c r="A12" t="s">
        <v>30</v>
      </c>
      <c r="B12" t="s">
        <v>16</v>
      </c>
      <c r="C12" t="s">
        <v>8</v>
      </c>
      <c r="D12" t="s">
        <v>14</v>
      </c>
      <c r="E12" t="s">
        <v>22</v>
      </c>
      <c r="F12" t="s">
        <v>22</v>
      </c>
      <c r="G12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$table-&gt;string('second_name')-&gt;nullable()-&gt;comment('Segundo Nombre');</v>
      </c>
    </row>
    <row r="13" spans="1:7" x14ac:dyDescent="0.35">
      <c r="A13" t="s">
        <v>31</v>
      </c>
      <c r="B13" t="s">
        <v>17</v>
      </c>
      <c r="C13" t="s">
        <v>8</v>
      </c>
      <c r="D13" t="s">
        <v>22</v>
      </c>
      <c r="E13" t="s">
        <v>22</v>
      </c>
      <c r="F13" t="s">
        <v>22</v>
      </c>
      <c r="G13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$table-&gt;string('first_last_name')-&gt;comment('Primer Apellido');</v>
      </c>
    </row>
    <row r="14" spans="1:7" x14ac:dyDescent="0.35">
      <c r="A14" t="s">
        <v>32</v>
      </c>
      <c r="B14" t="s">
        <v>18</v>
      </c>
      <c r="C14" t="s">
        <v>8</v>
      </c>
      <c r="D14" t="s">
        <v>14</v>
      </c>
      <c r="E14" t="s">
        <v>22</v>
      </c>
      <c r="F14" t="s">
        <v>22</v>
      </c>
      <c r="G14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$table-&gt;string('second_last_name')-&gt;nullable()-&gt;comment('Segundo Apellido');</v>
      </c>
    </row>
    <row r="15" spans="1:7" x14ac:dyDescent="0.35">
      <c r="A15" t="s">
        <v>33</v>
      </c>
      <c r="B15" t="s">
        <v>146</v>
      </c>
      <c r="C15" t="s">
        <v>8</v>
      </c>
      <c r="D15" t="s">
        <v>14</v>
      </c>
      <c r="E15" t="s">
        <v>22</v>
      </c>
      <c r="F15" t="s">
        <v>22</v>
      </c>
      <c r="G15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$table-&gt;string('date_birth')-&gt;nullable()-&gt;comment('Fecha De Nacimiento');</v>
      </c>
    </row>
    <row r="16" spans="1:7" x14ac:dyDescent="0.35">
      <c r="A16" t="s">
        <v>144</v>
      </c>
      <c r="B16" t="s">
        <v>148</v>
      </c>
      <c r="C16" t="s">
        <v>8</v>
      </c>
      <c r="D16" t="s">
        <v>14</v>
      </c>
      <c r="E16" t="s">
        <v>22</v>
      </c>
      <c r="F16" t="s">
        <v>22</v>
      </c>
      <c r="G16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$table-&gt;string('date_expedition ')-&gt;nullable()-&gt;comment('Fecha De Expedición');</v>
      </c>
    </row>
    <row r="17" spans="1:7" x14ac:dyDescent="0.35">
      <c r="A17" t="s">
        <v>145</v>
      </c>
      <c r="B17" t="s">
        <v>147</v>
      </c>
      <c r="C17" t="s">
        <v>8</v>
      </c>
      <c r="D17" t="s">
        <v>14</v>
      </c>
      <c r="E17" t="s">
        <v>22</v>
      </c>
      <c r="F17" t="s">
        <v>22</v>
      </c>
      <c r="G17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$table-&gt;string('date_expiration')-&gt;nullable()-&gt;comment('Fecha De Vencimiento');</v>
      </c>
    </row>
    <row r="18" spans="1:7" x14ac:dyDescent="0.35">
      <c r="A18" t="s">
        <v>34</v>
      </c>
      <c r="B18" t="s">
        <v>9</v>
      </c>
      <c r="C18" t="s">
        <v>8</v>
      </c>
      <c r="D18" t="s">
        <v>14</v>
      </c>
      <c r="E18" t="s">
        <v>22</v>
      </c>
      <c r="F18" t="s">
        <v>22</v>
      </c>
      <c r="G18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$table-&gt;string('age')-&gt;nullable()-&gt;comment('Edad');</v>
      </c>
    </row>
    <row r="19" spans="1:7" x14ac:dyDescent="0.35">
      <c r="A19" t="s">
        <v>35</v>
      </c>
      <c r="B19" t="s">
        <v>109</v>
      </c>
      <c r="C19" t="s">
        <v>7</v>
      </c>
      <c r="D19" t="s">
        <v>14</v>
      </c>
      <c r="E19" t="s">
        <v>22</v>
      </c>
      <c r="F19" t="s">
        <v>22</v>
      </c>
      <c r="G19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$table-&gt;uuid('gender_id')-&gt;nullable()-&gt;comment('Genero');</v>
      </c>
    </row>
    <row r="20" spans="1:7" x14ac:dyDescent="0.35">
      <c r="A20" t="s">
        <v>149</v>
      </c>
      <c r="B20" t="s">
        <v>150</v>
      </c>
      <c r="C20" t="s">
        <v>7</v>
      </c>
      <c r="D20" t="s">
        <v>14</v>
      </c>
      <c r="E20" t="s">
        <v>22</v>
      </c>
      <c r="F20" t="s">
        <v>22</v>
      </c>
      <c r="G20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$table-&gt;uuid('marital_status')-&gt;nullable()-&gt;comment('Estado Civil');</v>
      </c>
    </row>
    <row r="21" spans="1:7" x14ac:dyDescent="0.35">
      <c r="A21" t="s">
        <v>36</v>
      </c>
      <c r="B21" t="s">
        <v>10</v>
      </c>
      <c r="C21" t="s">
        <v>8</v>
      </c>
      <c r="D21" t="s">
        <v>14</v>
      </c>
      <c r="E21" t="s">
        <v>22</v>
      </c>
      <c r="F21" t="s">
        <v>22</v>
      </c>
      <c r="G21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$table-&gt;string('phone')-&gt;nullable()-&gt;comment('Telefono');</v>
      </c>
    </row>
    <row r="22" spans="1:7" x14ac:dyDescent="0.35">
      <c r="A22" t="s">
        <v>37</v>
      </c>
      <c r="B22" t="s">
        <v>19</v>
      </c>
      <c r="C22" t="s">
        <v>13</v>
      </c>
      <c r="D22" t="s">
        <v>14</v>
      </c>
      <c r="E22" t="s">
        <v>22</v>
      </c>
      <c r="F22" t="s">
        <v>22</v>
      </c>
      <c r="G22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$table-&gt;int('first_cell')-&gt;nullable()-&gt;comment('Celular Principal');</v>
      </c>
    </row>
    <row r="23" spans="1:7" x14ac:dyDescent="0.35">
      <c r="A23" t="s">
        <v>38</v>
      </c>
      <c r="B23" t="s">
        <v>20</v>
      </c>
      <c r="C23" t="s">
        <v>13</v>
      </c>
      <c r="D23" t="s">
        <v>14</v>
      </c>
      <c r="E23" t="s">
        <v>22</v>
      </c>
      <c r="F23" t="s">
        <v>22</v>
      </c>
      <c r="G23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$table-&gt;int('second_cell')-&gt;nullable()-&gt;comment('Celular Secundario');</v>
      </c>
    </row>
    <row r="24" spans="1:7" x14ac:dyDescent="0.35">
      <c r="A24" t="s">
        <v>39</v>
      </c>
      <c r="B24" t="s">
        <v>11</v>
      </c>
      <c r="C24" t="s">
        <v>8</v>
      </c>
      <c r="D24" t="s">
        <v>14</v>
      </c>
      <c r="E24" t="s">
        <v>14</v>
      </c>
      <c r="F24" t="s">
        <v>22</v>
      </c>
      <c r="G24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$table-&gt;string('email')-&gt;nullable()-&gt;unique()-&gt;comment('Correo Electronico');</v>
      </c>
    </row>
    <row r="25" spans="1:7" x14ac:dyDescent="0.35">
      <c r="A25" t="s">
        <v>40</v>
      </c>
      <c r="B25" t="s">
        <v>21</v>
      </c>
      <c r="C25" t="s">
        <v>8</v>
      </c>
      <c r="D25" t="s">
        <v>14</v>
      </c>
      <c r="E25" t="s">
        <v>22</v>
      </c>
      <c r="F25" t="s">
        <v>22</v>
      </c>
      <c r="G25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$table-&gt;string('residence_address')-&gt;nullable()-&gt;comment('Dirección De Residencia');</v>
      </c>
    </row>
    <row r="26" spans="1:7" x14ac:dyDescent="0.35">
      <c r="A26" t="s">
        <v>41</v>
      </c>
      <c r="B26" t="s">
        <v>110</v>
      </c>
      <c r="C26" t="s">
        <v>7</v>
      </c>
      <c r="D26" t="s">
        <v>14</v>
      </c>
      <c r="E26" t="s">
        <v>22</v>
      </c>
      <c r="F26" t="s">
        <v>22</v>
      </c>
      <c r="G26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$table-&gt;uuid('department_id')-&gt;nullable()-&gt;comment('Departamento');</v>
      </c>
    </row>
    <row r="27" spans="1:7" x14ac:dyDescent="0.35">
      <c r="A27" t="s">
        <v>42</v>
      </c>
      <c r="B27" t="s">
        <v>111</v>
      </c>
      <c r="C27" t="s">
        <v>7</v>
      </c>
      <c r="D27" t="s">
        <v>14</v>
      </c>
      <c r="E27" t="s">
        <v>22</v>
      </c>
      <c r="F27" t="s">
        <v>22</v>
      </c>
      <c r="G27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$table-&gt;uuid('city_id')-&gt;nullable()-&gt;comment('Ciudad');</v>
      </c>
    </row>
    <row r="28" spans="1:7" x14ac:dyDescent="0.35">
      <c r="A28" t="s">
        <v>43</v>
      </c>
      <c r="B28" t="s">
        <v>112</v>
      </c>
      <c r="C28" t="s">
        <v>7</v>
      </c>
      <c r="D28" t="s">
        <v>14</v>
      </c>
      <c r="E28" t="s">
        <v>22</v>
      </c>
      <c r="F28" t="s">
        <v>22</v>
      </c>
      <c r="G28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$table-&gt;uuid('neighborhood_id')-&gt;nullable()-&gt;comment('Barrio');</v>
      </c>
    </row>
    <row r="29" spans="1:7" x14ac:dyDescent="0.35">
      <c r="A29" t="s">
        <v>44</v>
      </c>
      <c r="B29" t="s">
        <v>23</v>
      </c>
      <c r="C29" t="s">
        <v>8</v>
      </c>
      <c r="D29" t="s">
        <v>14</v>
      </c>
      <c r="E29" t="s">
        <v>22</v>
      </c>
      <c r="F29" t="s">
        <v>22</v>
      </c>
      <c r="G29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$table-&gt;string('commune')-&gt;nullable()-&gt;comment('Comuna');</v>
      </c>
    </row>
    <row r="30" spans="1:7" x14ac:dyDescent="0.35">
      <c r="A30" t="s">
        <v>45</v>
      </c>
      <c r="B30" t="s">
        <v>12</v>
      </c>
      <c r="C30" t="s">
        <v>8</v>
      </c>
      <c r="D30" t="s">
        <v>14</v>
      </c>
      <c r="E30" t="s">
        <v>22</v>
      </c>
      <c r="F30" t="s">
        <v>22</v>
      </c>
      <c r="G30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$table-&gt;string('job')-&gt;nullable()-&gt;comment('Cargo');</v>
      </c>
    </row>
    <row r="31" spans="1:7" x14ac:dyDescent="0.35">
      <c r="A31" t="s">
        <v>46</v>
      </c>
      <c r="B31" t="s">
        <v>113</v>
      </c>
      <c r="C31" t="s">
        <v>7</v>
      </c>
      <c r="D31" t="s">
        <v>14</v>
      </c>
      <c r="E31" t="s">
        <v>22</v>
      </c>
      <c r="F31" t="s">
        <v>22</v>
      </c>
      <c r="G31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$table-&gt;uuid('currently_employed_id')-&gt;nullable()-&gt;comment('Empleado Actualmente');</v>
      </c>
    </row>
    <row r="32" spans="1:7" x14ac:dyDescent="0.35">
      <c r="A32" t="s">
        <v>163</v>
      </c>
      <c r="B32" t="s">
        <v>162</v>
      </c>
      <c r="C32" t="s">
        <v>7</v>
      </c>
      <c r="D32" t="s">
        <v>14</v>
      </c>
      <c r="E32" t="s">
        <v>22</v>
      </c>
      <c r="F32" t="s">
        <v>22</v>
      </c>
      <c r="G32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$table-&gt;uuid('works_sector')-&gt;nullable()-&gt;comment('Sector Laboral');</v>
      </c>
    </row>
    <row r="33" spans="1:7" x14ac:dyDescent="0.35">
      <c r="A33" t="s">
        <v>164</v>
      </c>
      <c r="B33" t="s">
        <v>165</v>
      </c>
      <c r="C33" t="s">
        <v>8</v>
      </c>
      <c r="D33" t="s">
        <v>14</v>
      </c>
      <c r="E33" t="s">
        <v>22</v>
      </c>
      <c r="F33" t="s">
        <v>22</v>
      </c>
      <c r="G33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$table-&gt;string('business')-&gt;nullable()-&gt;comment('Empresa');</v>
      </c>
    </row>
    <row r="34" spans="1:7" x14ac:dyDescent="0.35">
      <c r="A34" t="s">
        <v>166</v>
      </c>
      <c r="B34" t="s">
        <v>167</v>
      </c>
      <c r="C34" t="s">
        <v>8</v>
      </c>
      <c r="D34" t="s">
        <v>14</v>
      </c>
      <c r="E34" t="s">
        <v>22</v>
      </c>
      <c r="F34" t="s">
        <v>22</v>
      </c>
      <c r="G34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$table-&gt;string('area_process')-&gt;nullable()-&gt;comment('Area o Proceso');</v>
      </c>
    </row>
    <row r="35" spans="1:7" x14ac:dyDescent="0.35">
      <c r="A35" t="s">
        <v>151</v>
      </c>
      <c r="B35" t="s">
        <v>153</v>
      </c>
      <c r="C35" t="s">
        <v>8</v>
      </c>
      <c r="D35" t="s">
        <v>14</v>
      </c>
      <c r="E35" t="s">
        <v>22</v>
      </c>
      <c r="F35" t="s">
        <v>22</v>
      </c>
      <c r="G35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$table-&gt;string('name_personal_reference')-&gt;nullable()-&gt;comment('Nombre Referencia Personal');</v>
      </c>
    </row>
    <row r="36" spans="1:7" x14ac:dyDescent="0.35">
      <c r="A36" t="s">
        <v>152</v>
      </c>
      <c r="B36" t="s">
        <v>154</v>
      </c>
      <c r="C36" t="s">
        <v>8</v>
      </c>
      <c r="D36" t="s">
        <v>14</v>
      </c>
      <c r="E36" t="s">
        <v>22</v>
      </c>
      <c r="F36" t="s">
        <v>22</v>
      </c>
      <c r="G36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$table-&gt;string('cell_personal_reference')-&gt;nullable()-&gt;comment('Celular Referencia Personal');</v>
      </c>
    </row>
    <row r="37" spans="1:7" x14ac:dyDescent="0.35">
      <c r="A37" t="s">
        <v>155</v>
      </c>
      <c r="B37" t="s">
        <v>156</v>
      </c>
      <c r="C37" t="s">
        <v>8</v>
      </c>
      <c r="D37" t="s">
        <v>14</v>
      </c>
      <c r="E37" t="s">
        <v>22</v>
      </c>
      <c r="F37" t="s">
        <v>22</v>
      </c>
      <c r="G37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$table-&gt;string('level_schooling')-&gt;nullable()-&gt;comment('Nivel de Escolaridad');</v>
      </c>
    </row>
    <row r="38" spans="1:7" x14ac:dyDescent="0.35">
      <c r="A38" t="s">
        <v>157</v>
      </c>
      <c r="B38" t="s">
        <v>158</v>
      </c>
      <c r="C38" t="s">
        <v>8</v>
      </c>
      <c r="D38" t="s">
        <v>14</v>
      </c>
      <c r="E38" t="s">
        <v>22</v>
      </c>
      <c r="F38" t="s">
        <v>22</v>
      </c>
      <c r="G38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$table-&gt;string('profession')-&gt;nullable()-&gt;comment('Profesion');</v>
      </c>
    </row>
    <row r="39" spans="1:7" x14ac:dyDescent="0.35">
      <c r="A39" t="s">
        <v>168</v>
      </c>
      <c r="B39" t="s">
        <v>161</v>
      </c>
      <c r="C39" t="s">
        <v>8</v>
      </c>
      <c r="D39" t="s">
        <v>14</v>
      </c>
      <c r="E39" t="s">
        <v>22</v>
      </c>
      <c r="F39" t="s">
        <v>22</v>
      </c>
      <c r="G39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$table-&gt;string('school')-&gt;nullable()-&gt;comment('Egresado de');</v>
      </c>
    </row>
    <row r="40" spans="1:7" x14ac:dyDescent="0.35">
      <c r="A40" t="s">
        <v>159</v>
      </c>
      <c r="B40" t="s">
        <v>160</v>
      </c>
      <c r="C40" t="s">
        <v>8</v>
      </c>
      <c r="D40" t="s">
        <v>14</v>
      </c>
      <c r="E40" t="s">
        <v>22</v>
      </c>
      <c r="F40" t="s">
        <v>22</v>
      </c>
      <c r="G40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$table-&gt;string('currently_studying')-&gt;nullable()-&gt;comment('Estudia Actualmente');</v>
      </c>
    </row>
    <row r="41" spans="1:7" x14ac:dyDescent="0.35">
      <c r="A41" t="s">
        <v>169</v>
      </c>
      <c r="B41" t="s">
        <v>170</v>
      </c>
      <c r="C41" t="s">
        <v>8</v>
      </c>
      <c r="D41" t="s">
        <v>14</v>
      </c>
      <c r="E41" t="s">
        <v>22</v>
      </c>
      <c r="F41" t="s">
        <v>22</v>
      </c>
      <c r="G41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$table-&gt;string('study_area')-&gt;nullable()-&gt;comment('Area de Estudio');</v>
      </c>
    </row>
    <row r="42" spans="1:7" x14ac:dyDescent="0.35">
      <c r="A42" t="s">
        <v>171</v>
      </c>
      <c r="B42" t="s">
        <v>175</v>
      </c>
      <c r="C42" t="s">
        <v>8</v>
      </c>
      <c r="D42" t="s">
        <v>14</v>
      </c>
      <c r="E42" t="s">
        <v>22</v>
      </c>
      <c r="F42" t="s">
        <v>22</v>
      </c>
      <c r="G42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$table-&gt;string('country_origin')-&gt;nullable()-&gt;comment('Pais de Origen');</v>
      </c>
    </row>
    <row r="43" spans="1:7" x14ac:dyDescent="0.35">
      <c r="A43" t="s">
        <v>172</v>
      </c>
      <c r="B43" t="s">
        <v>176</v>
      </c>
      <c r="C43" t="s">
        <v>8</v>
      </c>
      <c r="D43" t="s">
        <v>14</v>
      </c>
      <c r="E43" t="s">
        <v>22</v>
      </c>
      <c r="F43" t="s">
        <v>22</v>
      </c>
      <c r="G43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$table-&gt;string('hometown')-&gt;nullable()-&gt;comment('Ciudad de Origen');</v>
      </c>
    </row>
    <row r="44" spans="1:7" x14ac:dyDescent="0.35">
      <c r="A44" t="s">
        <v>173</v>
      </c>
      <c r="B44" t="s">
        <v>177</v>
      </c>
      <c r="C44" t="s">
        <v>8</v>
      </c>
      <c r="D44" t="s">
        <v>14</v>
      </c>
      <c r="E44" t="s">
        <v>22</v>
      </c>
      <c r="F44" t="s">
        <v>22</v>
      </c>
      <c r="G44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$table-&gt;string('arrival_date')-&gt;nullable()-&gt;comment('Fecha de Llegada');</v>
      </c>
    </row>
    <row r="45" spans="1:7" x14ac:dyDescent="0.35">
      <c r="A45" t="s">
        <v>174</v>
      </c>
      <c r="B45" t="s">
        <v>178</v>
      </c>
      <c r="C45" t="s">
        <v>8</v>
      </c>
      <c r="D45" t="s">
        <v>14</v>
      </c>
      <c r="E45" t="s">
        <v>22</v>
      </c>
      <c r="F45" t="s">
        <v>22</v>
      </c>
      <c r="G45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$table-&gt;string('reason_country')-&gt;nullable()-&gt;comment('Motivo de Ingreso al pais');</v>
      </c>
    </row>
    <row r="46" spans="1:7" x14ac:dyDescent="0.35">
      <c r="A46" t="s">
        <v>180</v>
      </c>
      <c r="B46" t="s">
        <v>179</v>
      </c>
      <c r="C46" t="s">
        <v>8</v>
      </c>
      <c r="D46" t="s">
        <v>14</v>
      </c>
      <c r="E46" t="s">
        <v>22</v>
      </c>
      <c r="F46" t="s">
        <v>22</v>
      </c>
      <c r="G46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$table-&gt;string('healthcare_system')-&gt;nullable()-&gt;comment('Sistema de Salud');</v>
      </c>
    </row>
    <row r="47" spans="1:7" x14ac:dyDescent="0.35">
      <c r="A47" t="s">
        <v>66</v>
      </c>
      <c r="B47" t="s">
        <v>114</v>
      </c>
      <c r="C47" t="s">
        <v>7</v>
      </c>
      <c r="D47" t="s">
        <v>22</v>
      </c>
      <c r="E47" t="s">
        <v>22</v>
      </c>
      <c r="F47" t="s">
        <v>22</v>
      </c>
      <c r="G47" s="1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$table-&gt;uuid('user_creation_id')-&gt;comment('Usuario Creacion');</v>
      </c>
    </row>
    <row r="48" spans="1:7" x14ac:dyDescent="0.35">
      <c r="A48" t="s">
        <v>68</v>
      </c>
      <c r="B48" t="s">
        <v>115</v>
      </c>
      <c r="C48" t="s">
        <v>7</v>
      </c>
      <c r="D48" t="s">
        <v>22</v>
      </c>
      <c r="E48" t="s">
        <v>22</v>
      </c>
      <c r="F48" t="s">
        <v>22</v>
      </c>
      <c r="G48" s="1" t="str">
        <f>+_xlfn.CONCAT("$table-&gt;",Tabla1[[#This Row],[type]],"('",Tabla1[[#This Row],[fields]],"')",IF(Tabla1[[#This Row],[nullable]]="si","-&gt;nullable()",""),IF(Tabla1[[#This Row],[unique]]="si","-&gt;unique()",""),"-&gt;comment('",Tabla1[[#This Row],[name]],"')",";")</f>
        <v>$table-&gt;uuid('user_update_id')-&gt;comment('Usuario Actualizacion');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4B14-172A-420B-93F1-89C50F0CD9F9}">
  <dimension ref="A2:G7"/>
  <sheetViews>
    <sheetView workbookViewId="0">
      <selection activeCell="A5" sqref="A5"/>
    </sheetView>
  </sheetViews>
  <sheetFormatPr baseColWidth="10" defaultRowHeight="14.5" x14ac:dyDescent="0.35"/>
  <cols>
    <col min="1" max="1" width="27.90625" bestFit="1" customWidth="1"/>
    <col min="2" max="2" width="18" bestFit="1" customWidth="1"/>
    <col min="3" max="3" width="6.81640625" bestFit="1" customWidth="1"/>
    <col min="4" max="4" width="9.7265625" bestFit="1" customWidth="1"/>
    <col min="5" max="5" width="8.90625" bestFit="1" customWidth="1"/>
    <col min="6" max="6" width="12.6328125" bestFit="1" customWidth="1"/>
    <col min="7" max="7" width="80.54296875" bestFit="1" customWidth="1"/>
  </cols>
  <sheetData>
    <row r="2" spans="1:7" x14ac:dyDescent="0.35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65</v>
      </c>
    </row>
    <row r="3" spans="1:7" x14ac:dyDescent="0.35">
      <c r="A3" t="s">
        <v>63</v>
      </c>
      <c r="B3" t="s">
        <v>6</v>
      </c>
      <c r="C3" t="s">
        <v>7</v>
      </c>
      <c r="D3" t="s">
        <v>22</v>
      </c>
      <c r="E3" t="s">
        <v>14</v>
      </c>
      <c r="F3" t="s">
        <v>14</v>
      </c>
      <c r="G3" t="str">
        <f>+_xlfn.CONCAT("$table-&gt;",Tabla156[[#This Row],[type]],"('",Tabla156[[#This Row],[fields]],"')",IF(Tabla156[[#This Row],[nullable]]="si","-&gt;nullable()",""),IF(Tabla156[[#This Row],[unique]]="si","-&gt;unique()",""),"-&gt;comment('",Tabla156[[#This Row],[name]],"')",";")</f>
        <v>$table-&gt;uuid('id')-&gt;unique()-&gt;comment('Id');</v>
      </c>
    </row>
    <row r="4" spans="1:7" x14ac:dyDescent="0.35">
      <c r="A4" t="s">
        <v>78</v>
      </c>
      <c r="B4" t="s">
        <v>2</v>
      </c>
      <c r="C4" t="s">
        <v>8</v>
      </c>
      <c r="D4" t="s">
        <v>22</v>
      </c>
      <c r="E4" t="s">
        <v>14</v>
      </c>
      <c r="F4" t="s">
        <v>22</v>
      </c>
      <c r="G4" t="str">
        <f>+_xlfn.CONCAT("$table-&gt;",Tabla156[[#This Row],[type]],"('",Tabla156[[#This Row],[fields]],"')",IF(Tabla156[[#This Row],[nullable]]="si","-&gt;nullable()",""),IF(Tabla156[[#This Row],[unique]]="si","-&gt;unique()",""),"-&gt;comment('",Tabla156[[#This Row],[name]],"')",";")</f>
        <v>$table-&gt;string('name')-&gt;unique()-&gt;comment('Nombre Lista');</v>
      </c>
    </row>
    <row r="5" spans="1:7" x14ac:dyDescent="0.35">
      <c r="A5" t="s">
        <v>79</v>
      </c>
      <c r="B5" t="s">
        <v>80</v>
      </c>
      <c r="C5" t="s">
        <v>8</v>
      </c>
      <c r="D5" t="s">
        <v>22</v>
      </c>
      <c r="E5" t="s">
        <v>22</v>
      </c>
      <c r="F5" t="s">
        <v>22</v>
      </c>
      <c r="G5" t="str">
        <f>+_xlfn.CONCAT("$table-&gt;",Tabla156[[#This Row],[type]],"('",Tabla156[[#This Row],[fields]],"')",IF(Tabla156[[#This Row],[nullable]]="si","-&gt;nullable()",""),IF(Tabla156[[#This Row],[unique]]="si","-&gt;unique()",""),"-&gt;comment('",Tabla156[[#This Row],[name]],"')",";")</f>
        <v>$table-&gt;string('Description')-&gt;comment('Descripciòn');</v>
      </c>
    </row>
    <row r="6" spans="1:7" x14ac:dyDescent="0.35">
      <c r="A6" t="s">
        <v>66</v>
      </c>
      <c r="B6" t="s">
        <v>67</v>
      </c>
      <c r="C6" t="s">
        <v>7</v>
      </c>
      <c r="D6" t="s">
        <v>14</v>
      </c>
      <c r="E6" t="s">
        <v>22</v>
      </c>
      <c r="F6" t="s">
        <v>22</v>
      </c>
      <c r="G6" t="str">
        <f>+_xlfn.CONCAT("$table-&gt;",Tabla156[[#This Row],[type]],"('",Tabla156[[#This Row],[fields]],"')",IF(Tabla156[[#This Row],[nullable]]="si","-&gt;nullable()",""),IF(Tabla156[[#This Row],[unique]]="si","-&gt;unique()",""),"-&gt;comment('",Tabla156[[#This Row],[name]],"')",";")</f>
        <v>$table-&gt;uuid('user_creation')-&gt;nullable()-&gt;comment('Usuario Creacion');</v>
      </c>
    </row>
    <row r="7" spans="1:7" x14ac:dyDescent="0.35">
      <c r="A7" t="s">
        <v>68</v>
      </c>
      <c r="B7" t="s">
        <v>69</v>
      </c>
      <c r="C7" t="s">
        <v>7</v>
      </c>
      <c r="D7" t="s">
        <v>14</v>
      </c>
      <c r="E7" t="s">
        <v>22</v>
      </c>
      <c r="F7" t="s">
        <v>22</v>
      </c>
      <c r="G7" t="str">
        <f>+_xlfn.CONCAT("$table-&gt;",Tabla156[[#This Row],[type]],"('",Tabla156[[#This Row],[fields]],"')",IF(Tabla156[[#This Row],[nullable]]="si","-&gt;nullable()",""),IF(Tabla156[[#This Row],[unique]]="si","-&gt;unique()",""),"-&gt;comment('",Tabla156[[#This Row],[name]],"')",";")</f>
        <v>$table-&gt;uuid('user_update')-&gt;nullable()-&gt;comment('Usuario Actualizacion');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2A3E3-DA64-4183-8696-6C2E9E4963E5}">
  <dimension ref="A2:G17"/>
  <sheetViews>
    <sheetView workbookViewId="0">
      <selection activeCell="A16" sqref="A16:F17"/>
    </sheetView>
  </sheetViews>
  <sheetFormatPr baseColWidth="10" defaultRowHeight="14.5" x14ac:dyDescent="0.35"/>
  <cols>
    <col min="1" max="1" width="27.90625" bestFit="1" customWidth="1"/>
    <col min="2" max="2" width="18" bestFit="1" customWidth="1"/>
    <col min="3" max="3" width="6.81640625" bestFit="1" customWidth="1"/>
    <col min="4" max="4" width="9.7265625" bestFit="1" customWidth="1"/>
    <col min="5" max="5" width="8.90625" bestFit="1" customWidth="1"/>
    <col min="6" max="6" width="12.6328125" bestFit="1" customWidth="1"/>
    <col min="7" max="7" width="80.54296875" bestFit="1" customWidth="1"/>
  </cols>
  <sheetData>
    <row r="2" spans="1:7" x14ac:dyDescent="0.35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65</v>
      </c>
    </row>
    <row r="3" spans="1:7" x14ac:dyDescent="0.35">
      <c r="A3" t="s">
        <v>63</v>
      </c>
      <c r="B3" t="s">
        <v>6</v>
      </c>
      <c r="C3" t="s">
        <v>7</v>
      </c>
      <c r="D3" t="s">
        <v>22</v>
      </c>
      <c r="E3" t="s">
        <v>14</v>
      </c>
      <c r="F3" t="s">
        <v>14</v>
      </c>
      <c r="G3" t="str">
        <f>+_xlfn.CONCAT("$table-&gt;",Tabla15[[#This Row],[type]],"('",Tabla15[[#This Row],[fields]],"')",IF(Tabla15[[#This Row],[nullable]]="si","-&gt;nullable()",""),IF(Tabla15[[#This Row],[unique]]="si","-&gt;unique()",""),"-&gt;comment('",Tabla15[[#This Row],[name]],"')",";")</f>
        <v>$table-&gt;uuid('id')-&gt;unique()-&gt;comment('Id');</v>
      </c>
    </row>
    <row r="4" spans="1:7" x14ac:dyDescent="0.35">
      <c r="A4" t="s">
        <v>70</v>
      </c>
      <c r="B4" t="s">
        <v>106</v>
      </c>
      <c r="C4" t="s">
        <v>7</v>
      </c>
      <c r="D4" t="s">
        <v>22</v>
      </c>
      <c r="E4" t="s">
        <v>22</v>
      </c>
      <c r="F4" t="s">
        <v>22</v>
      </c>
      <c r="G4" t="str">
        <f>+_xlfn.CONCAT("$table-&gt;",Tabla15[[#This Row],[type]],"('",Tabla15[[#This Row],[fields]],"')",IF(Tabla15[[#This Row],[nullable]]="si","-&gt;nullable()",""),IF(Tabla15[[#This Row],[unique]]="si","-&gt;unique()",""),"-&gt;comment('",Tabla15[[#This Row],[name]],"')",";")</f>
        <v>$table-&gt;uuid('group_list_id')-&gt;comment('Grupo Lista');</v>
      </c>
    </row>
    <row r="5" spans="1:7" x14ac:dyDescent="0.35">
      <c r="A5" t="s">
        <v>71</v>
      </c>
      <c r="B5" t="s">
        <v>2</v>
      </c>
      <c r="C5" t="s">
        <v>8</v>
      </c>
      <c r="D5" t="s">
        <v>22</v>
      </c>
      <c r="E5" t="s">
        <v>14</v>
      </c>
      <c r="F5" t="s">
        <v>22</v>
      </c>
      <c r="G5" t="str">
        <f>+_xlfn.CONCAT("$table-&gt;",Tabla15[[#This Row],[type]],"('",Tabla15[[#This Row],[fields]],"')",IF(Tabla15[[#This Row],[nullable]]="si","-&gt;nullable()",""),IF(Tabla15[[#This Row],[unique]]="si","-&gt;unique()",""),"-&gt;comment('",Tabla15[[#This Row],[name]],"')",";")</f>
        <v>$table-&gt;string('name')-&gt;unique()-&gt;comment('Nombre');</v>
      </c>
    </row>
    <row r="6" spans="1:7" x14ac:dyDescent="0.35">
      <c r="A6" t="s">
        <v>72</v>
      </c>
      <c r="B6" t="s">
        <v>74</v>
      </c>
      <c r="C6" t="s">
        <v>8</v>
      </c>
      <c r="D6" t="s">
        <v>22</v>
      </c>
      <c r="E6" t="s">
        <v>22</v>
      </c>
      <c r="F6" t="s">
        <v>22</v>
      </c>
      <c r="G6" t="str">
        <f>+_xlfn.CONCAT("$table-&gt;",Tabla15[[#This Row],[type]],"('",Tabla15[[#This Row],[fields]],"')",IF(Tabla15[[#This Row],[nullable]]="si","-&gt;nullable()",""),IF(Tabla15[[#This Row],[unique]]="si","-&gt;unique()",""),"-&gt;comment('",Tabla15[[#This Row],[name]],"')",";")</f>
        <v>$table-&gt;string('value_one')-&gt;comment('Valor 1');</v>
      </c>
    </row>
    <row r="7" spans="1:7" x14ac:dyDescent="0.35">
      <c r="A7" t="s">
        <v>73</v>
      </c>
      <c r="B7" t="s">
        <v>75</v>
      </c>
      <c r="C7" t="s">
        <v>8</v>
      </c>
      <c r="D7" t="s">
        <v>14</v>
      </c>
      <c r="E7" t="s">
        <v>22</v>
      </c>
      <c r="F7" t="s">
        <v>22</v>
      </c>
      <c r="G7" t="str">
        <f>+_xlfn.CONCAT("$table-&gt;",Tabla15[[#This Row],[type]],"('",Tabla15[[#This Row],[fields]],"')",IF(Tabla15[[#This Row],[nullable]]="si","-&gt;nullable()",""),IF(Tabla15[[#This Row],[unique]]="si","-&gt;unique()",""),"-&gt;comment('",Tabla15[[#This Row],[name]],"')",";")</f>
        <v>$table-&gt;string('value_two')-&gt;nullable()-&gt;comment('Valor 2');</v>
      </c>
    </row>
    <row r="8" spans="1:7" x14ac:dyDescent="0.35">
      <c r="A8" t="s">
        <v>76</v>
      </c>
      <c r="B8" t="s">
        <v>77</v>
      </c>
      <c r="C8" t="s">
        <v>8</v>
      </c>
      <c r="D8" t="s">
        <v>14</v>
      </c>
      <c r="E8" t="s">
        <v>22</v>
      </c>
      <c r="F8" t="s">
        <v>22</v>
      </c>
      <c r="G8" t="str">
        <f>+_xlfn.CONCAT("$table-&gt;",Tabla15[[#This Row],[type]],"('",Tabla15[[#This Row],[fields]],"')",IF(Tabla15[[#This Row],[nullable]]="si","-&gt;nullable()",""),IF(Tabla15[[#This Row],[unique]]="si","-&gt;unique()",""),"-&gt;comment('",Tabla15[[#This Row],[name]],"')",";")</f>
        <v>$table-&gt;string('value_three')-&gt;nullable()-&gt;comment('Valor 3');</v>
      </c>
    </row>
    <row r="9" spans="1:7" x14ac:dyDescent="0.35">
      <c r="A9" t="s">
        <v>88</v>
      </c>
      <c r="B9" t="s">
        <v>89</v>
      </c>
      <c r="C9" t="s">
        <v>8</v>
      </c>
      <c r="D9" t="s">
        <v>14</v>
      </c>
      <c r="E9" t="s">
        <v>22</v>
      </c>
      <c r="F9" t="s">
        <v>22</v>
      </c>
      <c r="G9" t="str">
        <f>+_xlfn.CONCAT("$table-&gt;",Tabla15[[#This Row],[type]],"('",Tabla15[[#This Row],[fields]],"')",IF(Tabla15[[#This Row],[nullable]]="si","-&gt;nullable()",""),IF(Tabla15[[#This Row],[unique]]="si","-&gt;unique()",""),"-&gt;comment('",Tabla15[[#This Row],[name]],"')",";")</f>
        <v>$table-&gt;string('value_four')-&gt;nullable()-&gt;comment('Valor 4');</v>
      </c>
    </row>
    <row r="10" spans="1:7" x14ac:dyDescent="0.35">
      <c r="A10" t="s">
        <v>96</v>
      </c>
      <c r="B10" t="s">
        <v>90</v>
      </c>
      <c r="C10" t="s">
        <v>8</v>
      </c>
      <c r="D10" t="s">
        <v>14</v>
      </c>
      <c r="E10" t="s">
        <v>22</v>
      </c>
      <c r="F10" t="s">
        <v>22</v>
      </c>
      <c r="G10" t="str">
        <f>+_xlfn.CONCAT("$table-&gt;",Tabla15[[#This Row],[type]],"('",Tabla15[[#This Row],[fields]],"')",IF(Tabla15[[#This Row],[nullable]]="si","-&gt;nullable()",""),IF(Tabla15[[#This Row],[unique]]="si","-&gt;unique()",""),"-&gt;comment('",Tabla15[[#This Row],[name]],"')",";")</f>
        <v>$table-&gt;string('value_five')-&gt;nullable()-&gt;comment('Valor 5');</v>
      </c>
    </row>
    <row r="11" spans="1:7" x14ac:dyDescent="0.35">
      <c r="A11" t="s">
        <v>97</v>
      </c>
      <c r="B11" t="s">
        <v>92</v>
      </c>
      <c r="C11" t="s">
        <v>8</v>
      </c>
      <c r="D11" t="s">
        <v>14</v>
      </c>
      <c r="E11" t="s">
        <v>22</v>
      </c>
      <c r="F11" t="s">
        <v>22</v>
      </c>
      <c r="G11" t="str">
        <f>+_xlfn.CONCAT("$table-&gt;",Tabla15[[#This Row],[type]],"('",Tabla15[[#This Row],[fields]],"')",IF(Tabla15[[#This Row],[nullable]]="si","-&gt;nullable()",""),IF(Tabla15[[#This Row],[unique]]="si","-&gt;unique()",""),"-&gt;comment('",Tabla15[[#This Row],[name]],"')",";")</f>
        <v>$table-&gt;string('value_six')-&gt;nullable()-&gt;comment('Valor 6');</v>
      </c>
    </row>
    <row r="12" spans="1:7" x14ac:dyDescent="0.35">
      <c r="A12" t="s">
        <v>98</v>
      </c>
      <c r="B12" t="s">
        <v>91</v>
      </c>
      <c r="C12" t="s">
        <v>8</v>
      </c>
      <c r="D12" t="s">
        <v>14</v>
      </c>
      <c r="E12" t="s">
        <v>22</v>
      </c>
      <c r="F12" t="s">
        <v>22</v>
      </c>
      <c r="G12" t="str">
        <f>+_xlfn.CONCAT("$table-&gt;",Tabla15[[#This Row],[type]],"('",Tabla15[[#This Row],[fields]],"')",IF(Tabla15[[#This Row],[nullable]]="si","-&gt;nullable()",""),IF(Tabla15[[#This Row],[unique]]="si","-&gt;unique()",""),"-&gt;comment('",Tabla15[[#This Row],[name]],"')",";")</f>
        <v>$table-&gt;string('value_seven')-&gt;nullable()-&gt;comment('Valor 7');</v>
      </c>
    </row>
    <row r="13" spans="1:7" x14ac:dyDescent="0.35">
      <c r="A13" t="s">
        <v>99</v>
      </c>
      <c r="B13" t="s">
        <v>93</v>
      </c>
      <c r="C13" t="s">
        <v>8</v>
      </c>
      <c r="D13" t="s">
        <v>14</v>
      </c>
      <c r="E13" t="s">
        <v>22</v>
      </c>
      <c r="F13" t="s">
        <v>22</v>
      </c>
      <c r="G13" t="str">
        <f>+_xlfn.CONCAT("$table-&gt;",Tabla15[[#This Row],[type]],"('",Tabla15[[#This Row],[fields]],"')",IF(Tabla15[[#This Row],[nullable]]="si","-&gt;nullable()",""),IF(Tabla15[[#This Row],[unique]]="si","-&gt;unique()",""),"-&gt;comment('",Tabla15[[#This Row],[name]],"')",";")</f>
        <v>$table-&gt;string('value_eight')-&gt;nullable()-&gt;comment('Valor 8');</v>
      </c>
    </row>
    <row r="14" spans="1:7" x14ac:dyDescent="0.35">
      <c r="A14" t="s">
        <v>100</v>
      </c>
      <c r="B14" t="s">
        <v>94</v>
      </c>
      <c r="C14" t="s">
        <v>8</v>
      </c>
      <c r="D14" t="s">
        <v>14</v>
      </c>
      <c r="E14" t="s">
        <v>22</v>
      </c>
      <c r="F14" t="s">
        <v>22</v>
      </c>
      <c r="G14" t="str">
        <f>+_xlfn.CONCAT("$table-&gt;",Tabla15[[#This Row],[type]],"('",Tabla15[[#This Row],[fields]],"')",IF(Tabla15[[#This Row],[nullable]]="si","-&gt;nullable()",""),IF(Tabla15[[#This Row],[unique]]="si","-&gt;unique()",""),"-&gt;comment('",Tabla15[[#This Row],[name]],"')",";")</f>
        <v>$table-&gt;string('value_nine')-&gt;nullable()-&gt;comment('Valor 9');</v>
      </c>
    </row>
    <row r="15" spans="1:7" x14ac:dyDescent="0.35">
      <c r="A15" t="s">
        <v>101</v>
      </c>
      <c r="B15" t="s">
        <v>95</v>
      </c>
      <c r="C15" t="s">
        <v>8</v>
      </c>
      <c r="D15" t="s">
        <v>14</v>
      </c>
      <c r="E15" t="s">
        <v>22</v>
      </c>
      <c r="F15" t="s">
        <v>22</v>
      </c>
      <c r="G15" t="str">
        <f>+_xlfn.CONCAT("$table-&gt;",Tabla15[[#This Row],[type]],"('",Tabla15[[#This Row],[fields]],"')",IF(Tabla15[[#This Row],[nullable]]="si","-&gt;nullable()",""),IF(Tabla15[[#This Row],[unique]]="si","-&gt;unique()",""),"-&gt;comment('",Tabla15[[#This Row],[name]],"')",";")</f>
        <v>$table-&gt;string('value_ten')-&gt;nullable()-&gt;comment('Valor 10');</v>
      </c>
    </row>
    <row r="16" spans="1:7" x14ac:dyDescent="0.35">
      <c r="A16" t="s">
        <v>66</v>
      </c>
      <c r="B16" t="s">
        <v>67</v>
      </c>
      <c r="C16" t="s">
        <v>7</v>
      </c>
      <c r="D16" t="s">
        <v>14</v>
      </c>
      <c r="E16" t="s">
        <v>22</v>
      </c>
      <c r="F16" t="s">
        <v>22</v>
      </c>
      <c r="G16" t="str">
        <f>+_xlfn.CONCAT("$table-&gt;",Tabla15[[#This Row],[type]],"('",Tabla15[[#This Row],[fields]],"')",IF(Tabla15[[#This Row],[nullable]]="si","-&gt;nullable()",""),IF(Tabla15[[#This Row],[unique]]="si","-&gt;unique()",""),"-&gt;comment('",Tabla15[[#This Row],[name]],"')",";")</f>
        <v>$table-&gt;uuid('user_creation')-&gt;nullable()-&gt;comment('Usuario Creacion');</v>
      </c>
    </row>
    <row r="17" spans="1:7" x14ac:dyDescent="0.35">
      <c r="A17" t="s">
        <v>68</v>
      </c>
      <c r="B17" t="s">
        <v>69</v>
      </c>
      <c r="C17" t="s">
        <v>7</v>
      </c>
      <c r="D17" t="s">
        <v>14</v>
      </c>
      <c r="E17" t="s">
        <v>22</v>
      </c>
      <c r="F17" t="s">
        <v>22</v>
      </c>
      <c r="G17" t="str">
        <f>+_xlfn.CONCAT("$table-&gt;",Tabla15[[#This Row],[type]],"('",Tabla15[[#This Row],[fields]],"')",IF(Tabla15[[#This Row],[nullable]]="si","-&gt;nullable()",""),IF(Tabla15[[#This Row],[unique]]="si","-&gt;unique()",""),"-&gt;comment('",Tabla15[[#This Row],[name]],"')",";")</f>
        <v>$table-&gt;uuid('user_update')-&gt;nullable()-&gt;comment('Usuario Actualizacion');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4487-189D-4DE4-9F60-140AD6B89B21}">
  <dimension ref="A2:G10"/>
  <sheetViews>
    <sheetView workbookViewId="0">
      <selection activeCell="D10" sqref="D10"/>
    </sheetView>
  </sheetViews>
  <sheetFormatPr baseColWidth="10" defaultRowHeight="14.5" x14ac:dyDescent="0.35"/>
  <cols>
    <col min="1" max="1" width="27.90625" bestFit="1" customWidth="1"/>
    <col min="2" max="2" width="18" bestFit="1" customWidth="1"/>
    <col min="3" max="3" width="6.81640625" bestFit="1" customWidth="1"/>
    <col min="4" max="4" width="9.7265625" bestFit="1" customWidth="1"/>
    <col min="5" max="5" width="8.90625" bestFit="1" customWidth="1"/>
    <col min="6" max="6" width="12.6328125" bestFit="1" customWidth="1"/>
    <col min="7" max="7" width="80.54296875" bestFit="1" customWidth="1"/>
  </cols>
  <sheetData>
    <row r="2" spans="1:7" x14ac:dyDescent="0.35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24</v>
      </c>
    </row>
    <row r="3" spans="1:7" x14ac:dyDescent="0.35">
      <c r="A3" t="s">
        <v>6</v>
      </c>
      <c r="B3" t="s">
        <v>6</v>
      </c>
      <c r="C3" t="s">
        <v>7</v>
      </c>
      <c r="D3" t="s">
        <v>22</v>
      </c>
      <c r="E3" t="s">
        <v>14</v>
      </c>
      <c r="F3" t="s">
        <v>14</v>
      </c>
      <c r="G3" t="str">
        <f>+_xlfn.CONCAT("$table-&gt;",Tabla13[[#This Row],[type]],"('",Tabla13[[#This Row],[fields]],"')",IF(Tabla13[[#This Row],[nullable]]="si","-&gt;nullable()",""),IF(Tabla13[[#This Row],[unique]]="si","-&gt;unique()",""),"-&gt;comment('",Tabla13[[#This Row],[name]],"')",";")</f>
        <v>$table-&gt;uuid('id')-&gt;unique()-&gt;comment('id');</v>
      </c>
    </row>
    <row r="4" spans="1:7" x14ac:dyDescent="0.35">
      <c r="A4" t="s">
        <v>47</v>
      </c>
      <c r="B4" t="s">
        <v>25</v>
      </c>
      <c r="C4" t="s">
        <v>13</v>
      </c>
      <c r="D4" t="s">
        <v>22</v>
      </c>
      <c r="E4" t="s">
        <v>14</v>
      </c>
      <c r="F4" t="s">
        <v>22</v>
      </c>
      <c r="G4" t="str">
        <f>+_xlfn.CONCAT("$table-&gt;",Tabla13[[#This Row],[type]],"('",Tabla13[[#This Row],[fields]],"')",IF(Tabla13[[#This Row],[nullable]]="si","-&gt;nullable()",""),IF(Tabla13[[#This Row],[unique]]="si","-&gt;unique()",""),"-&gt;comment('",Tabla13[[#This Row],[name]],"')",";")</f>
        <v>$table-&gt;int('document_number')-&gt;unique()-&gt;comment('numero de documento');</v>
      </c>
    </row>
    <row r="5" spans="1:7" x14ac:dyDescent="0.35">
      <c r="A5" t="s">
        <v>48</v>
      </c>
      <c r="B5" t="s">
        <v>26</v>
      </c>
      <c r="C5" t="s">
        <v>8</v>
      </c>
      <c r="D5" t="s">
        <v>22</v>
      </c>
      <c r="E5" t="s">
        <v>22</v>
      </c>
      <c r="F5" t="s">
        <v>22</v>
      </c>
      <c r="G5" t="str">
        <f>+_xlfn.CONCAT("$table-&gt;",Tabla13[[#This Row],[type]],"('",Tabla13[[#This Row],[fields]],"')",IF(Tabla13[[#This Row],[nullable]]="si","-&gt;nullable()",""),IF(Tabla13[[#This Row],[unique]]="si","-&gt;unique()",""),"-&gt;comment('",Tabla13[[#This Row],[name]],"')",";")</f>
        <v>$table-&gt;string('department')-&gt;comment('departamento');</v>
      </c>
    </row>
    <row r="6" spans="1:7" x14ac:dyDescent="0.35">
      <c r="A6" t="s">
        <v>49</v>
      </c>
      <c r="B6" t="s">
        <v>54</v>
      </c>
      <c r="C6" t="s">
        <v>8</v>
      </c>
      <c r="D6" t="s">
        <v>14</v>
      </c>
      <c r="E6" t="s">
        <v>22</v>
      </c>
      <c r="F6" t="s">
        <v>22</v>
      </c>
      <c r="G6" t="str">
        <f>+_xlfn.CONCAT("$table-&gt;",Tabla13[[#This Row],[type]],"('",Tabla13[[#This Row],[fields]],"')",IF(Tabla13[[#This Row],[nullable]]="si","-&gt;nullable()",""),IF(Tabla13[[#This Row],[unique]]="si","-&gt;unique()",""),"-&gt;comment('",Tabla13[[#This Row],[name]],"')",";")</f>
        <v>$table-&gt;string('municipality')-&gt;nullable()-&gt;comment('municipio');</v>
      </c>
    </row>
    <row r="7" spans="1:7" x14ac:dyDescent="0.35">
      <c r="A7" t="s">
        <v>50</v>
      </c>
      <c r="B7" t="s">
        <v>58</v>
      </c>
      <c r="C7" t="s">
        <v>8</v>
      </c>
      <c r="D7" t="s">
        <v>22</v>
      </c>
      <c r="E7" t="s">
        <v>22</v>
      </c>
      <c r="F7" t="s">
        <v>22</v>
      </c>
      <c r="G7" t="str">
        <f>+_xlfn.CONCAT("$table-&gt;",Tabla13[[#This Row],[type]],"('",Tabla13[[#This Row],[fields]],"')",IF(Tabla13[[#This Row],[nullable]]="si","-&gt;nullable()",""),IF(Tabla13[[#This Row],[unique]]="si","-&gt;unique()",""),"-&gt;comment('",Tabla13[[#This Row],[name]],"')",";")</f>
        <v>$table-&gt;string('position')-&gt;comment('puesto');</v>
      </c>
    </row>
    <row r="8" spans="1:7" x14ac:dyDescent="0.35">
      <c r="A8" t="s">
        <v>51</v>
      </c>
      <c r="B8" t="s">
        <v>55</v>
      </c>
      <c r="C8" t="s">
        <v>8</v>
      </c>
      <c r="D8" t="s">
        <v>14</v>
      </c>
      <c r="E8" t="s">
        <v>22</v>
      </c>
      <c r="F8" t="s">
        <v>22</v>
      </c>
      <c r="G8" t="str">
        <f>+_xlfn.CONCAT("$table-&gt;",Tabla13[[#This Row],[type]],"('",Tabla13[[#This Row],[fields]],"')",IF(Tabla13[[#This Row],[nullable]]="si","-&gt;nullable()",""),IF(Tabla13[[#This Row],[unique]]="si","-&gt;unique()",""),"-&gt;comment('",Tabla13[[#This Row],[name]],"')",";")</f>
        <v>$table-&gt;string('address')-&gt;nullable()-&gt;comment('dirección');</v>
      </c>
    </row>
    <row r="9" spans="1:7" x14ac:dyDescent="0.35">
      <c r="A9" t="s">
        <v>52</v>
      </c>
      <c r="B9" t="s">
        <v>56</v>
      </c>
      <c r="C9" t="s">
        <v>8</v>
      </c>
      <c r="D9" t="s">
        <v>14</v>
      </c>
      <c r="E9" t="s">
        <v>22</v>
      </c>
      <c r="F9" t="s">
        <v>22</v>
      </c>
      <c r="G9" t="str">
        <f>+_xlfn.CONCAT("$table-&gt;",Tabla13[[#This Row],[type]],"('",Tabla13[[#This Row],[fields]],"')",IF(Tabla13[[#This Row],[nullable]]="si","-&gt;nullable()",""),IF(Tabla13[[#This Row],[unique]]="si","-&gt;unique()",""),"-&gt;comment('",Tabla13[[#This Row],[name]],"')",";")</f>
        <v>$table-&gt;string('desk')-&gt;nullable()-&gt;comment('mesa');</v>
      </c>
    </row>
    <row r="10" spans="1:7" x14ac:dyDescent="0.35">
      <c r="A10" t="s">
        <v>53</v>
      </c>
      <c r="B10" t="s">
        <v>57</v>
      </c>
      <c r="C10" t="s">
        <v>8</v>
      </c>
      <c r="D10" t="s">
        <v>22</v>
      </c>
      <c r="E10" t="s">
        <v>22</v>
      </c>
      <c r="F10" t="s">
        <v>22</v>
      </c>
      <c r="G10" t="str">
        <f>+_xlfn.CONCAT("$table-&gt;",Tabla13[[#This Row],[type]],"('",Tabla13[[#This Row],[fields]],"')",IF(Tabla13[[#This Row],[nullable]]="si","-&gt;nullable()",""),IF(Tabla13[[#This Row],[unique]]="si","-&gt;unique()",""),"-&gt;comment('",Tabla13[[#This Row],[name]],"')",";")</f>
        <v>$table-&gt;string('consultation_date')-&gt;comment('fecha consulta');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07EDB-50E9-4E95-A0A0-7A17B524674F}">
  <dimension ref="A2:G7"/>
  <sheetViews>
    <sheetView workbookViewId="0">
      <selection activeCell="G10" sqref="G10"/>
    </sheetView>
  </sheetViews>
  <sheetFormatPr baseColWidth="10" defaultRowHeight="14.5" x14ac:dyDescent="0.35"/>
  <cols>
    <col min="1" max="1" width="27.90625" bestFit="1" customWidth="1"/>
    <col min="2" max="2" width="18" bestFit="1" customWidth="1"/>
    <col min="3" max="3" width="6.81640625" bestFit="1" customWidth="1"/>
    <col min="4" max="4" width="9.7265625" bestFit="1" customWidth="1"/>
    <col min="5" max="5" width="8.90625" bestFit="1" customWidth="1"/>
    <col min="6" max="6" width="12.6328125" bestFit="1" customWidth="1"/>
    <col min="7" max="7" width="80.54296875" bestFit="1" customWidth="1"/>
  </cols>
  <sheetData>
    <row r="2" spans="1:7" x14ac:dyDescent="0.35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24</v>
      </c>
    </row>
    <row r="3" spans="1:7" x14ac:dyDescent="0.35">
      <c r="A3" t="s">
        <v>6</v>
      </c>
      <c r="B3" t="s">
        <v>6</v>
      </c>
      <c r="C3" t="s">
        <v>7</v>
      </c>
      <c r="D3" t="s">
        <v>22</v>
      </c>
      <c r="E3" t="s">
        <v>14</v>
      </c>
      <c r="F3" t="s">
        <v>14</v>
      </c>
      <c r="G3" t="str">
        <f>+_xlfn.CONCAT("$table-&gt;",Tabla138[[#This Row],[type]],"('",Tabla138[[#This Row],[fields]],"')",IF(Tabla138[[#This Row],[nullable]]="si","-&gt;nullable()",""),IF(Tabla138[[#This Row],[unique]]="si","-&gt;unique()",""),"-&gt;comment('",Tabla138[[#This Row],[name]],"')",";")</f>
        <v>$table-&gt;uuid('id')-&gt;unique()-&gt;comment('id');</v>
      </c>
    </row>
    <row r="4" spans="1:7" x14ac:dyDescent="0.35">
      <c r="A4" t="s">
        <v>47</v>
      </c>
      <c r="B4" t="s">
        <v>25</v>
      </c>
      <c r="C4" t="s">
        <v>13</v>
      </c>
      <c r="D4" t="s">
        <v>22</v>
      </c>
      <c r="E4" t="s">
        <v>14</v>
      </c>
      <c r="F4" t="s">
        <v>22</v>
      </c>
      <c r="G4" t="str">
        <f>+_xlfn.CONCAT("$table-&gt;",Tabla138[[#This Row],[type]],"('",Tabla138[[#This Row],[fields]],"')",IF(Tabla138[[#This Row],[nullable]]="si","-&gt;nullable()",""),IF(Tabla138[[#This Row],[unique]]="si","-&gt;unique()",""),"-&gt;comment('",Tabla138[[#This Row],[name]],"')",";")</f>
        <v>$table-&gt;int('document_number')-&gt;unique()-&gt;comment('numero de documento');</v>
      </c>
    </row>
    <row r="5" spans="1:7" x14ac:dyDescent="0.35">
      <c r="A5" t="s">
        <v>84</v>
      </c>
      <c r="B5" t="s">
        <v>86</v>
      </c>
      <c r="C5" t="s">
        <v>8</v>
      </c>
      <c r="D5" t="s">
        <v>22</v>
      </c>
      <c r="E5" t="s">
        <v>22</v>
      </c>
      <c r="F5" t="s">
        <v>22</v>
      </c>
      <c r="G5" t="str">
        <f>+_xlfn.CONCAT("$table-&gt;",Tabla138[[#This Row],[type]],"('",Tabla138[[#This Row],[fields]],"')",IF(Tabla138[[#This Row],[nullable]]="si","-&gt;nullable()",""),IF(Tabla138[[#This Row],[unique]]="si","-&gt;unique()",""),"-&gt;comment('",Tabla138[[#This Row],[name]],"')",";")</f>
        <v>$table-&gt;string('state')-&gt;comment('Estado');</v>
      </c>
    </row>
    <row r="6" spans="1:7" x14ac:dyDescent="0.35">
      <c r="A6" t="s">
        <v>85</v>
      </c>
      <c r="B6" t="s">
        <v>87</v>
      </c>
      <c r="C6" t="s">
        <v>8</v>
      </c>
      <c r="D6" t="s">
        <v>22</v>
      </c>
      <c r="E6" t="s">
        <v>22</v>
      </c>
      <c r="F6" t="s">
        <v>22</v>
      </c>
      <c r="G6" t="str">
        <f>+_xlfn.CONCAT("$table-&gt;",Tabla138[[#This Row],[type]],"('",Tabla138[[#This Row],[fields]],"')",IF(Tabla138[[#This Row],[nullable]]="si","-&gt;nullable()",""),IF(Tabla138[[#This Row],[unique]]="si","-&gt;unique()",""),"-&gt;comment('",Tabla138[[#This Row],[name]],"')",";")</f>
        <v>$table-&gt;string('text')-&gt;comment('Texto Consulta');</v>
      </c>
    </row>
    <row r="7" spans="1:7" x14ac:dyDescent="0.35">
      <c r="A7" t="s">
        <v>53</v>
      </c>
      <c r="B7" t="s">
        <v>57</v>
      </c>
      <c r="C7" t="s">
        <v>8</v>
      </c>
      <c r="D7" t="s">
        <v>22</v>
      </c>
      <c r="E7" t="s">
        <v>22</v>
      </c>
      <c r="F7" t="s">
        <v>22</v>
      </c>
      <c r="G7" t="str">
        <f>+_xlfn.CONCAT("$table-&gt;",Tabla138[[#This Row],[type]],"('",Tabla138[[#This Row],[fields]],"')",IF(Tabla138[[#This Row],[nullable]]="si","-&gt;nullable()",""),IF(Tabla138[[#This Row],[unique]]="si","-&gt;unique()",""),"-&gt;comment('",Tabla138[[#This Row],[name]],"')",";")</f>
        <v>$table-&gt;string('consultation_date')-&gt;comment('fecha consulta');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2FC7-2706-4278-9AD1-C4483D7AD9EC}">
  <dimension ref="A2:G5"/>
  <sheetViews>
    <sheetView topLeftCell="A2" workbookViewId="0">
      <selection activeCell="B11" sqref="B11"/>
    </sheetView>
  </sheetViews>
  <sheetFormatPr baseColWidth="10" defaultRowHeight="14.5" x14ac:dyDescent="0.35"/>
  <cols>
    <col min="1" max="1" width="27.90625" bestFit="1" customWidth="1"/>
    <col min="2" max="2" width="18" bestFit="1" customWidth="1"/>
    <col min="3" max="3" width="6.81640625" bestFit="1" customWidth="1"/>
    <col min="4" max="4" width="9.7265625" bestFit="1" customWidth="1"/>
    <col min="5" max="5" width="8.90625" bestFit="1" customWidth="1"/>
    <col min="6" max="6" width="12.6328125" bestFit="1" customWidth="1"/>
    <col min="7" max="7" width="80.54296875" bestFit="1" customWidth="1"/>
  </cols>
  <sheetData>
    <row r="2" spans="1:7" x14ac:dyDescent="0.35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24</v>
      </c>
    </row>
    <row r="3" spans="1:7" x14ac:dyDescent="0.35">
      <c r="A3" t="s">
        <v>6</v>
      </c>
      <c r="B3" t="s">
        <v>6</v>
      </c>
      <c r="C3" t="s">
        <v>7</v>
      </c>
      <c r="D3" t="s">
        <v>22</v>
      </c>
      <c r="E3" t="s">
        <v>14</v>
      </c>
      <c r="F3" t="s">
        <v>14</v>
      </c>
      <c r="G3" t="str">
        <f>+_xlfn.CONCAT("$table-&gt;",Tabla1384[[#This Row],[type]],"('",Tabla1384[[#This Row],[fields]],"')",IF(Tabla1384[[#This Row],[nullable]]="si","-&gt;nullable()",""),IF(Tabla1384[[#This Row],[unique]]="si","-&gt;unique()",""),"-&gt;comment('",Tabla1384[[#This Row],[name]],"')",";")</f>
        <v>$table-&gt;uuid('id')-&gt;unique()-&gt;comment('id');</v>
      </c>
    </row>
    <row r="4" spans="1:7" x14ac:dyDescent="0.35">
      <c r="A4" t="s">
        <v>102</v>
      </c>
      <c r="B4" t="s">
        <v>2</v>
      </c>
      <c r="C4" t="s">
        <v>8</v>
      </c>
      <c r="D4" t="s">
        <v>22</v>
      </c>
      <c r="E4" t="s">
        <v>14</v>
      </c>
      <c r="F4" t="s">
        <v>22</v>
      </c>
      <c r="G4" t="str">
        <f>+_xlfn.CONCAT("$table-&gt;",Tabla1384[[#This Row],[type]],"('",Tabla1384[[#This Row],[fields]],"')",IF(Tabla1384[[#This Row],[nullable]]="si","-&gt;nullable()",""),IF(Tabla1384[[#This Row],[unique]]="si","-&gt;unique()",""),"-&gt;comment('",Tabla1384[[#This Row],[name]],"')",";")</f>
        <v>$table-&gt;string('name')-&gt;unique()-&gt;comment('Nombre Actividad');</v>
      </c>
    </row>
    <row r="5" spans="1:7" x14ac:dyDescent="0.35">
      <c r="A5" t="s">
        <v>103</v>
      </c>
      <c r="B5" t="s">
        <v>104</v>
      </c>
      <c r="C5" t="s">
        <v>13</v>
      </c>
      <c r="D5" t="s">
        <v>22</v>
      </c>
      <c r="E5" t="s">
        <v>22</v>
      </c>
      <c r="F5" t="s">
        <v>22</v>
      </c>
      <c r="G5" t="str">
        <f>+_xlfn.CONCAT("$table-&gt;",Tabla1384[[#This Row],[type]],"('",Tabla1384[[#This Row],[fields]],"')",IF(Tabla1384[[#This Row],[nullable]]="si","-&gt;nullable()",""),IF(Tabla1384[[#This Row],[unique]]="si","-&gt;unique()",""),"-&gt;comment('",Tabla1384[[#This Row],[name]],"')",";")</f>
        <v>$table-&gt;int('quantity')-&gt;comment('Cantidad');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5636B-6C93-465A-8653-A69659741B61}">
  <dimension ref="A2:G10"/>
  <sheetViews>
    <sheetView workbookViewId="0">
      <selection activeCell="A9" sqref="A9:F10"/>
    </sheetView>
  </sheetViews>
  <sheetFormatPr baseColWidth="10" defaultRowHeight="14.5" x14ac:dyDescent="0.35"/>
  <cols>
    <col min="1" max="1" width="27.90625" bestFit="1" customWidth="1"/>
    <col min="2" max="2" width="18" bestFit="1" customWidth="1"/>
    <col min="3" max="3" width="6.81640625" bestFit="1" customWidth="1"/>
    <col min="4" max="4" width="9.7265625" bestFit="1" customWidth="1"/>
    <col min="5" max="5" width="8.90625" bestFit="1" customWidth="1"/>
    <col min="6" max="6" width="12.6328125" bestFit="1" customWidth="1"/>
    <col min="7" max="7" width="80.54296875" bestFit="1" customWidth="1"/>
  </cols>
  <sheetData>
    <row r="2" spans="1:7" x14ac:dyDescent="0.35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24</v>
      </c>
    </row>
    <row r="3" spans="1:7" x14ac:dyDescent="0.35">
      <c r="A3" t="s">
        <v>6</v>
      </c>
      <c r="B3" t="s">
        <v>6</v>
      </c>
      <c r="C3" t="s">
        <v>7</v>
      </c>
      <c r="D3" t="s">
        <v>22</v>
      </c>
      <c r="E3" t="s">
        <v>14</v>
      </c>
      <c r="F3" t="s">
        <v>14</v>
      </c>
      <c r="G3" t="str">
        <f>+_xlfn.CONCAT("$table-&gt;",Tabla13849[[#This Row],[type]],"('",Tabla13849[[#This Row],[fields]],"')",IF(Tabla13849[[#This Row],[nullable]]="si","-&gt;nullable()",""),IF(Tabla13849[[#This Row],[unique]]="si","-&gt;unique()",""),"-&gt;comment('",Tabla13849[[#This Row],[name]],"')",";")</f>
        <v>$table-&gt;uuid('id')-&gt;unique()-&gt;comment('id');</v>
      </c>
    </row>
    <row r="4" spans="1:7" x14ac:dyDescent="0.35">
      <c r="A4" t="s">
        <v>118</v>
      </c>
      <c r="B4" t="s">
        <v>105</v>
      </c>
      <c r="C4" t="s">
        <v>7</v>
      </c>
      <c r="D4" t="s">
        <v>22</v>
      </c>
      <c r="E4" t="s">
        <v>22</v>
      </c>
      <c r="F4" t="s">
        <v>22</v>
      </c>
      <c r="G4" t="str">
        <f>+_xlfn.CONCAT("$table-&gt;",Tabla13849[[#This Row],[type]],"('",Tabla13849[[#This Row],[fields]],"')",IF(Tabla13849[[#This Row],[nullable]]="si","-&gt;nullable()",""),IF(Tabla13849[[#This Row],[unique]]="si","-&gt;unique()",""),"-&gt;comment('",Tabla13849[[#This Row],[name]],"')",";")</f>
        <v>$table-&gt;uuid('activity_id')-&gt;comment('Actividad Id');</v>
      </c>
    </row>
    <row r="5" spans="1:7" x14ac:dyDescent="0.35">
      <c r="A5" t="s">
        <v>119</v>
      </c>
      <c r="B5" t="s">
        <v>107</v>
      </c>
      <c r="C5" t="s">
        <v>7</v>
      </c>
      <c r="D5" t="s">
        <v>22</v>
      </c>
      <c r="E5" t="s">
        <v>22</v>
      </c>
      <c r="F5" t="s">
        <v>22</v>
      </c>
      <c r="G5" t="str">
        <f>+_xlfn.CONCAT("$table-&gt;",Tabla13849[[#This Row],[type]],"('",Tabla13849[[#This Row],[fields]],"')",IF(Tabla13849[[#This Row],[nullable]]="si","-&gt;nullable()",""),IF(Tabla13849[[#This Row],[unique]]="si","-&gt;unique()",""),"-&gt;comment('",Tabla13849[[#This Row],[name]],"')",";")</f>
        <v>$table-&gt;uuid('member_id')-&gt;comment('Integrante id');</v>
      </c>
    </row>
    <row r="6" spans="1:7" x14ac:dyDescent="0.35">
      <c r="A6" t="s">
        <v>103</v>
      </c>
      <c r="B6" t="s">
        <v>104</v>
      </c>
      <c r="C6" t="s">
        <v>13</v>
      </c>
      <c r="D6" t="s">
        <v>22</v>
      </c>
      <c r="E6" t="s">
        <v>22</v>
      </c>
      <c r="F6" t="s">
        <v>22</v>
      </c>
      <c r="G6" t="str">
        <f>+_xlfn.CONCAT("$table-&gt;",Tabla13849[[#This Row],[type]],"('",Tabla13849[[#This Row],[fields]],"')",IF(Tabla13849[[#This Row],[nullable]]="si","-&gt;nullable()",""),IF(Tabla13849[[#This Row],[unique]]="si","-&gt;unique()",""),"-&gt;comment('",Tabla13849[[#This Row],[name]],"')",";")</f>
        <v>$table-&gt;int('quantity')-&gt;comment('Cantidad');</v>
      </c>
    </row>
    <row r="7" spans="1:7" x14ac:dyDescent="0.35">
      <c r="A7" t="s">
        <v>142</v>
      </c>
      <c r="B7" t="s">
        <v>143</v>
      </c>
      <c r="C7" t="s">
        <v>143</v>
      </c>
      <c r="D7" t="s">
        <v>22</v>
      </c>
      <c r="E7" t="s">
        <v>22</v>
      </c>
      <c r="F7" t="s">
        <v>22</v>
      </c>
      <c r="G7" t="str">
        <f>+_xlfn.CONCAT("$table-&gt;",Tabla13849[[#This Row],[type]],"('",Tabla13849[[#This Row],[fields]],"')",IF(Tabla13849[[#This Row],[nullable]]="si","-&gt;nullable()",""),IF(Tabla13849[[#This Row],[unique]]="si","-&gt;unique()",""),"-&gt;comment('",Tabla13849[[#This Row],[name]],"')",";")</f>
        <v>$table-&gt;date('date')-&gt;comment('Fecha');</v>
      </c>
    </row>
    <row r="8" spans="1:7" x14ac:dyDescent="0.35">
      <c r="A8" t="s">
        <v>120</v>
      </c>
      <c r="B8" t="s">
        <v>121</v>
      </c>
      <c r="C8" t="s">
        <v>87</v>
      </c>
      <c r="D8" t="s">
        <v>14</v>
      </c>
      <c r="E8" t="s">
        <v>22</v>
      </c>
      <c r="F8" t="s">
        <v>22</v>
      </c>
      <c r="G8" s="1" t="str">
        <f>+_xlfn.CONCAT("$table-&gt;",Tabla13849[[#This Row],[type]],"('",Tabla13849[[#This Row],[fields]],"')",IF(Tabla13849[[#This Row],[nullable]]="si","-&gt;nullable()",""),IF(Tabla13849[[#This Row],[unique]]="si","-&gt;unique()",""),"-&gt;comment('",Tabla13849[[#This Row],[name]],"')",";")</f>
        <v>$table-&gt;text('observations')-&gt;nullable()-&gt;comment('Observaciones');</v>
      </c>
    </row>
    <row r="9" spans="1:7" x14ac:dyDescent="0.35">
      <c r="A9" t="s">
        <v>66</v>
      </c>
      <c r="B9" t="s">
        <v>67</v>
      </c>
      <c r="C9" t="s">
        <v>7</v>
      </c>
      <c r="D9" t="s">
        <v>14</v>
      </c>
      <c r="E9" t="s">
        <v>22</v>
      </c>
      <c r="F9" t="s">
        <v>22</v>
      </c>
      <c r="G9" s="1" t="str">
        <f>+_xlfn.CONCAT("$table-&gt;",Tabla13849[[#This Row],[type]],"('",Tabla13849[[#This Row],[fields]],"')",IF(Tabla13849[[#This Row],[nullable]]="si","-&gt;nullable()",""),IF(Tabla13849[[#This Row],[unique]]="si","-&gt;unique()",""),"-&gt;comment('",Tabla13849[[#This Row],[name]],"')",";")</f>
        <v>$table-&gt;uuid('user_creation')-&gt;nullable()-&gt;comment('Usuario Creacion');</v>
      </c>
    </row>
    <row r="10" spans="1:7" x14ac:dyDescent="0.35">
      <c r="A10" t="s">
        <v>68</v>
      </c>
      <c r="B10" t="s">
        <v>69</v>
      </c>
      <c r="C10" t="s">
        <v>7</v>
      </c>
      <c r="D10" t="s">
        <v>14</v>
      </c>
      <c r="E10" t="s">
        <v>22</v>
      </c>
      <c r="F10" t="s">
        <v>22</v>
      </c>
      <c r="G10" s="1" t="str">
        <f>+_xlfn.CONCAT("$table-&gt;",Tabla13849[[#This Row],[type]],"('",Tabla13849[[#This Row],[fields]],"')",IF(Tabla13849[[#This Row],[nullable]]="si","-&gt;nullable()",""),IF(Tabla13849[[#This Row],[unique]]="si","-&gt;unique()",""),"-&gt;comment('",Tabla13849[[#This Row],[name]],"')",";")</f>
        <v>$table-&gt;uuid('user_update')-&gt;nullable()-&gt;comment('Usuario Actualizacion');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8B2F-C9A3-467A-B7D5-277470A4FE8D}">
  <dimension ref="A2:G20"/>
  <sheetViews>
    <sheetView tabSelected="1" workbookViewId="0">
      <selection activeCell="F14" sqref="F14"/>
    </sheetView>
  </sheetViews>
  <sheetFormatPr baseColWidth="10" defaultRowHeight="14.5" x14ac:dyDescent="0.35"/>
  <cols>
    <col min="1" max="1" width="27.90625" bestFit="1" customWidth="1"/>
    <col min="2" max="2" width="18" bestFit="1" customWidth="1"/>
    <col min="3" max="3" width="6.81640625" bestFit="1" customWidth="1"/>
    <col min="4" max="4" width="9.7265625" bestFit="1" customWidth="1"/>
    <col min="5" max="5" width="8.90625" bestFit="1" customWidth="1"/>
    <col min="6" max="6" width="12.6328125" bestFit="1" customWidth="1"/>
    <col min="7" max="7" width="80.54296875" bestFit="1" customWidth="1"/>
  </cols>
  <sheetData>
    <row r="2" spans="1:7" x14ac:dyDescent="0.35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24</v>
      </c>
    </row>
    <row r="3" spans="1:7" x14ac:dyDescent="0.35">
      <c r="A3" t="s">
        <v>6</v>
      </c>
      <c r="B3" t="s">
        <v>6</v>
      </c>
      <c r="C3" t="s">
        <v>7</v>
      </c>
      <c r="D3" t="s">
        <v>22</v>
      </c>
      <c r="E3" t="s">
        <v>14</v>
      </c>
      <c r="F3" t="s">
        <v>14</v>
      </c>
      <c r="G3" t="str">
        <f>+_xlfn.CONCAT("$table-&gt;",Tabla1384910[[#This Row],[type]],"('",Tabla1384910[[#This Row],[fields]],"')",IF(Tabla1384910[[#This Row],[nullable]]="si","-&gt;nullable()",""),IF(Tabla1384910[[#This Row],[unique]]="si","-&gt;unique()",""),"-&gt;comment('",Tabla1384910[[#This Row],[name]],"')",";")</f>
        <v>$table-&gt;uuid('id')-&gt;unique()-&gt;comment('id');</v>
      </c>
    </row>
    <row r="4" spans="1:7" x14ac:dyDescent="0.35">
      <c r="A4" t="s">
        <v>133</v>
      </c>
      <c r="B4" t="s">
        <v>122</v>
      </c>
      <c r="C4" t="s">
        <v>8</v>
      </c>
      <c r="D4" t="s">
        <v>22</v>
      </c>
      <c r="E4" t="s">
        <v>22</v>
      </c>
      <c r="F4" t="s">
        <v>22</v>
      </c>
      <c r="G4" t="str">
        <f>+_xlfn.CONCAT("$table-&gt;",Tabla1384910[[#This Row],[type]],"('",Tabla1384910[[#This Row],[fields]],"')",IF(Tabla1384910[[#This Row],[nullable]]="si","-&gt;nullable()",""),IF(Tabla1384910[[#This Row],[unique]]="si","-&gt;unique()",""),"-&gt;comment('",Tabla1384910[[#This Row],[name]],"')",";")</f>
        <v>$table-&gt;string('module')-&gt;comment('Modulo');</v>
      </c>
    </row>
    <row r="5" spans="1:7" x14ac:dyDescent="0.35">
      <c r="A5" t="s">
        <v>123</v>
      </c>
      <c r="B5" t="s">
        <v>124</v>
      </c>
      <c r="C5" t="s">
        <v>7</v>
      </c>
      <c r="D5" t="s">
        <v>22</v>
      </c>
      <c r="E5" t="s">
        <v>22</v>
      </c>
      <c r="F5" t="s">
        <v>22</v>
      </c>
      <c r="G5" t="str">
        <f>+_xlfn.CONCAT("$table-&gt;",Tabla1384910[[#This Row],[type]],"('",Tabla1384910[[#This Row],[fields]],"')",IF(Tabla1384910[[#This Row],[nullable]]="si","-&gt;nullable()",""),IF(Tabla1384910[[#This Row],[unique]]="si","-&gt;unique()",""),"-&gt;comment('",Tabla1384910[[#This Row],[name]],"')",";")</f>
        <v>$table-&gt;uuid('module_id')-&gt;comment('Id Modulo');</v>
      </c>
    </row>
    <row r="6" spans="1:7" x14ac:dyDescent="0.35">
      <c r="A6" t="s">
        <v>125</v>
      </c>
      <c r="B6" t="s">
        <v>134</v>
      </c>
      <c r="C6" t="s">
        <v>8</v>
      </c>
      <c r="D6" t="s">
        <v>22</v>
      </c>
      <c r="E6" t="s">
        <v>22</v>
      </c>
      <c r="F6" t="s">
        <v>22</v>
      </c>
      <c r="G6" s="1" t="str">
        <f>+_xlfn.CONCAT("$table-&gt;",Tabla1384910[[#This Row],[type]],"('",Tabla1384910[[#This Row],[fields]],"')",IF(Tabla1384910[[#This Row],[nullable]]="si","-&gt;nullable()",""),IF(Tabla1384910[[#This Row],[unique]]="si","-&gt;unique()",""),"-&gt;comment('",Tabla1384910[[#This Row],[name]],"')",";")</f>
        <v>$table-&gt;string('file')-&gt;comment('Nombre Archivo');</v>
      </c>
    </row>
    <row r="7" spans="1:7" x14ac:dyDescent="0.35">
      <c r="A7" t="s">
        <v>126</v>
      </c>
      <c r="B7" t="s">
        <v>135</v>
      </c>
      <c r="C7" t="s">
        <v>8</v>
      </c>
      <c r="D7" t="s">
        <v>22</v>
      </c>
      <c r="E7" t="s">
        <v>22</v>
      </c>
      <c r="F7" t="s">
        <v>22</v>
      </c>
      <c r="G7" s="1" t="str">
        <f>+_xlfn.CONCAT("$table-&gt;",Tabla1384910[[#This Row],[type]],"('",Tabla1384910[[#This Row],[fields]],"')",IF(Tabla1384910[[#This Row],[nullable]]="si","-&gt;nullable()",""),IF(Tabla1384910[[#This Row],[unique]]="si","-&gt;unique()",""),"-&gt;comment('",Tabla1384910[[#This Row],[name]],"')",";")</f>
        <v>$table-&gt;string('file_upload')-&gt;comment('Nombre Carga');</v>
      </c>
    </row>
    <row r="8" spans="1:7" x14ac:dyDescent="0.35">
      <c r="A8" t="s">
        <v>127</v>
      </c>
      <c r="B8" t="s">
        <v>136</v>
      </c>
      <c r="C8" t="s">
        <v>8</v>
      </c>
      <c r="D8" t="s">
        <v>22</v>
      </c>
      <c r="E8" t="s">
        <v>22</v>
      </c>
      <c r="F8" t="s">
        <v>22</v>
      </c>
      <c r="G8" s="1" t="str">
        <f>+_xlfn.CONCAT("$table-&gt;",Tabla1384910[[#This Row],[type]],"('",Tabla1384910[[#This Row],[fields]],"')",IF(Tabla1384910[[#This Row],[nullable]]="si","-&gt;nullable()",""),IF(Tabla1384910[[#This Row],[unique]]="si","-&gt;unique()",""),"-&gt;comment('",Tabla1384910[[#This Row],[name]],"')",";")</f>
        <v>$table-&gt;string('url')-&gt;comment('Url');</v>
      </c>
    </row>
    <row r="9" spans="1:7" x14ac:dyDescent="0.35">
      <c r="A9" t="s">
        <v>128</v>
      </c>
      <c r="B9" t="s">
        <v>137</v>
      </c>
      <c r="C9" t="s">
        <v>8</v>
      </c>
      <c r="D9" t="s">
        <v>22</v>
      </c>
      <c r="E9" t="s">
        <v>22</v>
      </c>
      <c r="F9" t="s">
        <v>22</v>
      </c>
      <c r="G9" s="1" t="str">
        <f>+_xlfn.CONCAT("$table-&gt;",Tabla1384910[[#This Row],[type]],"('",Tabla1384910[[#This Row],[fields]],"')",IF(Tabla1384910[[#This Row],[nullable]]="si","-&gt;nullable()",""),IF(Tabla1384910[[#This Row],[unique]]="si","-&gt;unique()",""),"-&gt;comment('",Tabla1384910[[#This Row],[name]],"')",";")</f>
        <v>$table-&gt;string('url_upload')-&gt;comment('Url Carga');</v>
      </c>
    </row>
    <row r="10" spans="1:7" x14ac:dyDescent="0.35">
      <c r="A10" t="s">
        <v>129</v>
      </c>
      <c r="B10" t="s">
        <v>138</v>
      </c>
      <c r="C10" t="s">
        <v>8</v>
      </c>
      <c r="D10" t="s">
        <v>22</v>
      </c>
      <c r="E10" t="s">
        <v>22</v>
      </c>
      <c r="F10" t="s">
        <v>22</v>
      </c>
      <c r="G10" s="1" t="str">
        <f>+_xlfn.CONCAT("$table-&gt;",Tabla1384910[[#This Row],[type]],"('",Tabla1384910[[#This Row],[fields]],"')",IF(Tabla1384910[[#This Row],[nullable]]="si","-&gt;nullable()",""),IF(Tabla1384910[[#This Row],[unique]]="si","-&gt;unique()",""),"-&gt;comment('",Tabla1384910[[#This Row],[name]],"')",";")</f>
        <v>$table-&gt;string('ext')-&gt;comment('Extension');</v>
      </c>
    </row>
    <row r="11" spans="1:7" x14ac:dyDescent="0.35">
      <c r="A11" t="s">
        <v>130</v>
      </c>
      <c r="B11" t="s">
        <v>139</v>
      </c>
      <c r="C11" t="s">
        <v>8</v>
      </c>
      <c r="D11" t="s">
        <v>22</v>
      </c>
      <c r="E11" t="s">
        <v>22</v>
      </c>
      <c r="F11" t="s">
        <v>22</v>
      </c>
      <c r="G11" s="1" t="str">
        <f>+_xlfn.CONCAT("$table-&gt;",Tabla1384910[[#This Row],[type]],"('",Tabla1384910[[#This Row],[fields]],"')",IF(Tabla1384910[[#This Row],[nullable]]="si","-&gt;nullable()",""),IF(Tabla1384910[[#This Row],[unique]]="si","-&gt;unique()",""),"-&gt;comment('",Tabla1384910[[#This Row],[name]],"')",";")</f>
        <v>$table-&gt;string('size')-&gt;comment('Tamaño');</v>
      </c>
    </row>
    <row r="12" spans="1:7" x14ac:dyDescent="0.35">
      <c r="A12" t="s">
        <v>131</v>
      </c>
      <c r="B12" t="s">
        <v>140</v>
      </c>
      <c r="C12" t="s">
        <v>8</v>
      </c>
      <c r="D12" t="s">
        <v>22</v>
      </c>
      <c r="E12" t="s">
        <v>22</v>
      </c>
      <c r="F12" t="s">
        <v>22</v>
      </c>
      <c r="G12" s="1" t="str">
        <f>+_xlfn.CONCAT("$table-&gt;",Tabla1384910[[#This Row],[type]],"('",Tabla1384910[[#This Row],[fields]],"')",IF(Tabla1384910[[#This Row],[nullable]]="si","-&gt;nullable()",""),IF(Tabla1384910[[#This Row],[unique]]="si","-&gt;unique()",""),"-&gt;comment('",Tabla1384910[[#This Row],[name]],"')",";")</f>
        <v>$table-&gt;string('app')-&gt;comment('Aplicación');</v>
      </c>
    </row>
    <row r="13" spans="1:7" x14ac:dyDescent="0.35">
      <c r="A13" t="s">
        <v>132</v>
      </c>
      <c r="B13" t="s">
        <v>141</v>
      </c>
      <c r="C13" t="s">
        <v>8</v>
      </c>
      <c r="D13" t="s">
        <v>22</v>
      </c>
      <c r="E13" t="s">
        <v>22</v>
      </c>
      <c r="F13" t="s">
        <v>22</v>
      </c>
      <c r="G13" s="1" t="str">
        <f>+_xlfn.CONCAT("$table-&gt;",Tabla1384910[[#This Row],[type]],"('",Tabla1384910[[#This Row],[fields]],"')",IF(Tabla1384910[[#This Row],[nullable]]="si","-&gt;nullable()",""),IF(Tabla1384910[[#This Row],[unique]]="si","-&gt;unique()",""),"-&gt;comment('",Tabla1384910[[#This Row],[name]],"')",";")</f>
        <v>$table-&gt;string('path_upload')-&gt;comment('Ruta Carga');</v>
      </c>
    </row>
    <row r="14" spans="1:7" x14ac:dyDescent="0.35">
      <c r="A14" t="s">
        <v>66</v>
      </c>
      <c r="B14" t="s">
        <v>67</v>
      </c>
      <c r="C14" t="s">
        <v>7</v>
      </c>
      <c r="D14" t="s">
        <v>14</v>
      </c>
      <c r="E14" t="s">
        <v>22</v>
      </c>
      <c r="F14" t="s">
        <v>22</v>
      </c>
      <c r="G14" s="1" t="str">
        <f>+_xlfn.CONCAT("$table-&gt;",Tabla1384910[[#This Row],[type]],"('",Tabla1384910[[#This Row],[fields]],"')",IF(Tabla1384910[[#This Row],[nullable]]="si","-&gt;nullable()",""),IF(Tabla1384910[[#This Row],[unique]]="si","-&gt;unique()",""),"-&gt;comment('",Tabla1384910[[#This Row],[name]],"')",";")</f>
        <v>$table-&gt;uuid('user_creation')-&gt;nullable()-&gt;comment('Usuario Creacion');</v>
      </c>
    </row>
    <row r="15" spans="1:7" x14ac:dyDescent="0.35">
      <c r="A15" t="s">
        <v>68</v>
      </c>
      <c r="B15" t="s">
        <v>69</v>
      </c>
      <c r="C15" t="s">
        <v>7</v>
      </c>
      <c r="D15" t="s">
        <v>14</v>
      </c>
      <c r="E15" t="s">
        <v>22</v>
      </c>
      <c r="F15" t="s">
        <v>22</v>
      </c>
      <c r="G15" s="1" t="str">
        <f>+_xlfn.CONCAT("$table-&gt;",Tabla1384910[[#This Row],[type]],"('",Tabla1384910[[#This Row],[fields]],"')",IF(Tabla1384910[[#This Row],[nullable]]="si","-&gt;nullable()",""),IF(Tabla1384910[[#This Row],[unique]]="si","-&gt;unique()",""),"-&gt;comment('",Tabla1384910[[#This Row],[name]],"')",";")</f>
        <v>$table-&gt;uuid('user_update')-&gt;nullable()-&gt;comment('Usuario Actualizacion');</v>
      </c>
    </row>
    <row r="20" spans="1:1" x14ac:dyDescent="0.35">
      <c r="A20" s="2" t="s">
        <v>66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Perfil</vt:lpstr>
      <vt:lpstr>Integrantes</vt:lpstr>
      <vt:lpstr>Grupo Listas</vt:lpstr>
      <vt:lpstr>Listas</vt:lpstr>
      <vt:lpstr>Regist Votacion</vt:lpstr>
      <vt:lpstr>Jurado de Votacion</vt:lpstr>
      <vt:lpstr>Actividades</vt:lpstr>
      <vt:lpstr>Evidencias Actividad</vt:lpstr>
      <vt:lpstr>Archivos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JOSE CUELLAR PAZ</dc:creator>
  <cp:lastModifiedBy>BRAYAN JOSE CUELLAR PAZ</cp:lastModifiedBy>
  <dcterms:created xsi:type="dcterms:W3CDTF">2015-06-05T18:19:34Z</dcterms:created>
  <dcterms:modified xsi:type="dcterms:W3CDTF">2022-01-23T01:09:55Z</dcterms:modified>
</cp:coreProperties>
</file>