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AN\Downloads\"/>
    </mc:Choice>
  </mc:AlternateContent>
  <xr:revisionPtr revIDLastSave="0" documentId="13_ncr:1_{436221C1-C016-4670-A0A9-1E0076E19D5E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Impressã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N10" i="2"/>
  <c r="L10" i="2"/>
  <c r="J10" i="2"/>
  <c r="H10" i="2"/>
  <c r="F10" i="2"/>
  <c r="D10" i="2"/>
  <c r="D9" i="2"/>
  <c r="E9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D6" i="2"/>
  <c r="E6" i="2" s="1"/>
  <c r="F6" i="2" s="1"/>
  <c r="G6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H6" i="2" l="1"/>
  <c r="I6" i="2" s="1"/>
  <c r="J6" i="2" s="1"/>
  <c r="K6" i="2" s="1"/>
  <c r="L6" i="2" s="1"/>
  <c r="M6" i="2" s="1"/>
  <c r="N6" i="2" s="1"/>
  <c r="G11" i="2"/>
  <c r="F11" i="2"/>
  <c r="J11" i="2"/>
  <c r="K11" i="2"/>
  <c r="D11" i="2"/>
  <c r="H11" i="2"/>
  <c r="L11" i="2"/>
  <c r="E11" i="2"/>
  <c r="I11" i="2"/>
  <c r="M11" i="2"/>
  <c r="N11" i="2"/>
</calcChain>
</file>

<file path=xl/sharedStrings.xml><?xml version="1.0" encoding="utf-8"?>
<sst xmlns="http://schemas.openxmlformats.org/spreadsheetml/2006/main" count="20" uniqueCount="20">
  <si>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</si>
  <si>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</si>
  <si>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</si>
  <si>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</si>
  <si>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</si>
  <si>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</si>
  <si>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</si>
  <si>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</si>
  <si>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</si>
  <si>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</si>
  <si>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</si>
  <si>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</si>
  <si>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1</t>
  </si>
  <si>
    <t>Produto 2</t>
  </si>
  <si>
    <t>Produto 3</t>
  </si>
  <si>
    <t>Produto 4</t>
  </si>
  <si>
    <t>Produto 5</t>
  </si>
  <si>
    <t>Produto 6</t>
  </si>
  <si>
    <t>Total</t>
  </si>
  <si>
    <t>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</si>
</sst>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44" fontId="0" fillId="0" borderId="0" xfId="1" applyFont="1"/>
  </cellXfs>
  <cellStyles count="2">
    <cellStyle name="Moeda" xfId="1" builtinId="4"/>
    <cellStyle name="Normal" xfId="0" builtinId="0"/>
  </cellStyles>
  <dxfs count="1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Impressão!$C$11:$N$11</c:f>
              <c:numCache>
                <c:formatCode>_("R$"* #,##0.00_);_("R$"* \(#,##0.00\);_("R$"* "-"??_);_(@_)</c:formatCode>
                <c:ptCount val="12"/>
                <c:pt idx="0">
                  <c:v>8035</c:v>
                </c:pt>
                <c:pt idx="1">
                  <c:v>10446</c:v>
                </c:pt>
                <c:pt idx="2">
                  <c:v>10716</c:v>
                </c:pt>
                <c:pt idx="3">
                  <c:v>11453</c:v>
                </c:pt>
                <c:pt idx="4">
                  <c:v>11636</c:v>
                </c:pt>
                <c:pt idx="5">
                  <c:v>12621</c:v>
                </c:pt>
                <c:pt idx="6">
                  <c:v>13282</c:v>
                </c:pt>
                <c:pt idx="7">
                  <c:v>14879</c:v>
                </c:pt>
                <c:pt idx="8">
                  <c:v>16015</c:v>
                </c:pt>
                <c:pt idx="9">
                  <c:v>18753</c:v>
                </c:pt>
                <c:pt idx="10">
                  <c:v>22095</c:v>
                </c:pt>
                <c:pt idx="11">
                  <c:v>27679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4-4AB0-B6F4-EC4DE21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624992"/>
        <c:axId val="1981621184"/>
      </c:lineChart>
      <c:catAx>
        <c:axId val="19816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621184"/>
        <c:crosses val="autoZero"/>
        <c:auto val="1"/>
        <c:lblAlgn val="ctr"/>
        <c:lblOffset val="100"/>
        <c:noMultiLvlLbl val="0"/>
      </c:catAx>
      <c:valAx>
        <c:axId val="1981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6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0</xdr:rowOff>
    </xdr:from>
    <xdr:to>
      <xdr:col>6</xdr:col>
      <xdr:colOff>847725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B4:N11" totalsRowCount="1">
  <autoFilter ref="B4:N10" xr:uid="{00000000-0009-0000-0100-000003000000}"/>
  <tableColumns count="13">
    <tableColumn id="1" xr3:uid="{00000000-0010-0000-0000-000001000000}" name="Produtos" totalsRowLabel="Total"/>
    <tableColumn id="2" xr3:uid="{00000000-0010-0000-0000-000002000000}" name="Janeiro" totalsRowFunction="sum" dataCellStyle="Moeda"/>
    <tableColumn id="3" xr3:uid="{00000000-0010-0000-0000-000003000000}" name="Fevereiro" totalsRowFunction="sum" dataDxfId="10" dataCellStyle="Moeda">
      <calculatedColumnFormula>ROUND(C5*1.3,0)</calculatedColumnFormula>
    </tableColumn>
    <tableColumn id="4" xr3:uid="{00000000-0010-0000-0000-000004000000}" name="Março" totalsRowFunction="sum" dataDxfId="9" dataCellStyle="Moeda"/>
    <tableColumn id="5" xr3:uid="{00000000-0010-0000-0000-000005000000}" name="Abril" totalsRowFunction="sum" dataDxfId="8" dataCellStyle="Moeda"/>
    <tableColumn id="6" xr3:uid="{00000000-0010-0000-0000-000006000000}" name="Maio" totalsRowFunction="sum" dataDxfId="7" dataCellStyle="Moeda"/>
    <tableColumn id="7" xr3:uid="{00000000-0010-0000-0000-000007000000}" name="Junho" totalsRowFunction="sum" dataDxfId="6" dataCellStyle="Moeda"/>
    <tableColumn id="8" xr3:uid="{00000000-0010-0000-0000-000008000000}" name="Julho" totalsRowFunction="sum" dataDxfId="5" dataCellStyle="Moeda"/>
    <tableColumn id="9" xr3:uid="{00000000-0010-0000-0000-000009000000}" name="Agosto" totalsRowFunction="sum" dataDxfId="4" dataCellStyle="Moeda"/>
    <tableColumn id="10" xr3:uid="{00000000-0010-0000-0000-00000A000000}" name="Setembro" totalsRowFunction="sum" dataDxfId="3" dataCellStyle="Moeda"/>
    <tableColumn id="11" xr3:uid="{00000000-0010-0000-0000-00000B000000}" name="Outubro" totalsRowFunction="sum" dataDxfId="2" dataCellStyle="Moeda"/>
    <tableColumn id="12" xr3:uid="{00000000-0010-0000-0000-00000C000000}" name="Novembro" totalsRowFunction="sum" dataDxfId="1" dataCellStyle="Moeda"/>
    <tableColumn id="13" xr3:uid="{00000000-0010-0000-0000-00000D000000}" name="Dezembro" totalsRowFunction="sum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N15"/>
  <sheetViews>
    <sheetView tabSelected="1" workbookViewId="0">
      <selection activeCell="J15" sqref="J15"/>
    </sheetView>
  </sheetViews>
  <sheetFormatPr defaultRowHeight="15" x14ac:dyDescent="0.25"/>
  <cols>
    <col min="2" max="2" width="11.140625" customWidth="1"/>
    <col min="3" max="3" width="12.140625" bestFit="1" customWidth="1"/>
    <col min="4" max="14" width="13.28515625" bestFit="1" customWidth="1"/>
  </cols>
  <sheetData>
    <row r="4" spans="2:14" x14ac:dyDescent="0.25">
      <c r="B4" s="2" t="s">
        <v>19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</row>
    <row r="5" spans="2:14" x14ac:dyDescent="0.25">
      <c r="B5" t="s">
        <v>12</v>
      </c>
      <c r="C5">
        <v>1000</v>
      </c>
      <c r="D5" s="1">
        <f t="shared" ref="D5:N5" si="0">ROUND(C5*1.3,0)</f>
        <v>1300</v>
      </c>
      <c r="E5" s="1">
        <f t="shared" si="0"/>
        <v>1690</v>
      </c>
      <c r="F5" s="1">
        <f t="shared" si="0"/>
        <v>2197</v>
      </c>
      <c r="G5" s="1">
        <f t="shared" si="0"/>
        <v>2856</v>
      </c>
      <c r="H5" s="1">
        <f t="shared" si="0"/>
        <v>3713</v>
      </c>
      <c r="I5" s="1">
        <f t="shared" si="0"/>
        <v>4827</v>
      </c>
      <c r="J5" s="1">
        <f t="shared" si="0"/>
        <v>6275</v>
      </c>
      <c r="K5" s="1">
        <f t="shared" si="0"/>
        <v>8158</v>
      </c>
      <c r="L5" s="1">
        <f t="shared" si="0"/>
        <v>10605</v>
      </c>
      <c r="M5" s="1">
        <f t="shared" si="0"/>
        <v>13787</v>
      </c>
      <c r="N5" s="1">
        <f t="shared" si="0"/>
        <v>17923</v>
      </c>
    </row>
    <row r="6" spans="2:14" x14ac:dyDescent="0.25">
      <c r="B6" t="s">
        <v>13</v>
      </c>
      <c r="C6">
        <v>2000</v>
      </c>
      <c r="D6" s="1">
        <f t="shared" ref="D6:N10" si="1">ROUND(C6*1.3,0)</f>
        <v>2600</v>
      </c>
      <c r="E6" s="1">
        <f>ROUND(D6*0.95,0)</f>
        <v>2470</v>
      </c>
      <c r="F6" s="1">
        <f t="shared" ref="F6:N6" si="2">ROUND(E6*0.95,0)</f>
        <v>2347</v>
      </c>
      <c r="G6" s="1">
        <f t="shared" si="2"/>
        <v>2230</v>
      </c>
      <c r="H6" s="1">
        <f t="shared" si="2"/>
        <v>2119</v>
      </c>
      <c r="I6" s="1">
        <f t="shared" si="2"/>
        <v>2013</v>
      </c>
      <c r="J6" s="1">
        <f t="shared" si="2"/>
        <v>1912</v>
      </c>
      <c r="K6" s="1">
        <f t="shared" si="2"/>
        <v>1816</v>
      </c>
      <c r="L6" s="1">
        <f t="shared" si="2"/>
        <v>1725</v>
      </c>
      <c r="M6" s="1">
        <f t="shared" si="2"/>
        <v>1639</v>
      </c>
      <c r="N6" s="1">
        <f t="shared" si="2"/>
        <v>1557</v>
      </c>
    </row>
    <row r="7" spans="2:14" x14ac:dyDescent="0.25">
      <c r="B7" t="s">
        <v>14</v>
      </c>
      <c r="C7">
        <v>3000</v>
      </c>
      <c r="D7" s="1">
        <f t="shared" si="1"/>
        <v>3900</v>
      </c>
      <c r="E7" s="1">
        <f>ROUND(D7*1,0)</f>
        <v>3900</v>
      </c>
      <c r="F7" s="1">
        <f t="shared" ref="F7:N7" si="3">ROUND(E7*1,0)</f>
        <v>3900</v>
      </c>
      <c r="G7" s="1">
        <f t="shared" si="3"/>
        <v>3900</v>
      </c>
      <c r="H7" s="1">
        <f t="shared" si="3"/>
        <v>3900</v>
      </c>
      <c r="I7" s="1">
        <f t="shared" si="3"/>
        <v>3900</v>
      </c>
      <c r="J7" s="1">
        <f t="shared" si="3"/>
        <v>3900</v>
      </c>
      <c r="K7" s="1">
        <f t="shared" si="3"/>
        <v>3900</v>
      </c>
      <c r="L7" s="1">
        <f t="shared" si="3"/>
        <v>3900</v>
      </c>
      <c r="M7" s="1">
        <f t="shared" si="3"/>
        <v>3900</v>
      </c>
      <c r="N7" s="1">
        <f t="shared" si="3"/>
        <v>3900</v>
      </c>
    </row>
    <row r="8" spans="2:14" x14ac:dyDescent="0.25">
      <c r="B8" t="s">
        <v>15</v>
      </c>
      <c r="C8">
        <v>400</v>
      </c>
      <c r="D8" s="1">
        <f t="shared" si="1"/>
        <v>520</v>
      </c>
      <c r="E8" s="1">
        <f>ROUND(D8*1.1,0)</f>
        <v>572</v>
      </c>
      <c r="F8" s="1">
        <f>ROUND(E8*1.1,0)</f>
        <v>629</v>
      </c>
      <c r="G8" s="1">
        <f>ROUND(F8*0.9,0)</f>
        <v>566</v>
      </c>
      <c r="H8" s="1">
        <f>ROUND(G8*0.9,0)</f>
        <v>509</v>
      </c>
      <c r="I8" s="1">
        <f>ROUND(H8*0.9,0)</f>
        <v>458</v>
      </c>
      <c r="J8" s="1">
        <f>ROUND(I8*0.9,0)</f>
        <v>412</v>
      </c>
      <c r="K8" s="1">
        <f>ROUND(J8*0.9,0)</f>
        <v>371</v>
      </c>
      <c r="L8" s="1">
        <f>K8*2</f>
        <v>742</v>
      </c>
      <c r="M8" s="1">
        <f>L8*2</f>
        <v>1484</v>
      </c>
      <c r="N8" s="1">
        <f>M8*2</f>
        <v>2968</v>
      </c>
    </row>
    <row r="9" spans="2:14" x14ac:dyDescent="0.25">
      <c r="B9" t="s">
        <v>16</v>
      </c>
      <c r="C9">
        <v>650</v>
      </c>
      <c r="D9" s="1">
        <f t="shared" si="1"/>
        <v>845</v>
      </c>
      <c r="E9" s="1">
        <f t="shared" si="1"/>
        <v>1099</v>
      </c>
      <c r="F9">
        <v>1099</v>
      </c>
      <c r="G9">
        <v>1099</v>
      </c>
      <c r="H9">
        <v>1099</v>
      </c>
      <c r="I9">
        <v>1099</v>
      </c>
      <c r="J9">
        <v>1099</v>
      </c>
      <c r="K9">
        <v>785</v>
      </c>
      <c r="L9">
        <v>500</v>
      </c>
      <c r="M9">
        <v>300</v>
      </c>
      <c r="N9">
        <v>50</v>
      </c>
    </row>
    <row r="10" spans="2:14" x14ac:dyDescent="0.25">
      <c r="B10" t="s">
        <v>17</v>
      </c>
      <c r="C10">
        <v>985</v>
      </c>
      <c r="D10" s="1">
        <f t="shared" si="1"/>
        <v>1281</v>
      </c>
      <c r="E10">
        <v>985</v>
      </c>
      <c r="F10" s="1">
        <f t="shared" si="1"/>
        <v>1281</v>
      </c>
      <c r="G10">
        <v>985</v>
      </c>
      <c r="H10" s="1">
        <f t="shared" si="1"/>
        <v>1281</v>
      </c>
      <c r="I10">
        <v>985</v>
      </c>
      <c r="J10" s="1">
        <f t="shared" si="1"/>
        <v>1281</v>
      </c>
      <c r="K10">
        <v>985</v>
      </c>
      <c r="L10" s="1">
        <f t="shared" si="1"/>
        <v>1281</v>
      </c>
      <c r="M10">
        <v>985</v>
      </c>
      <c r="N10" s="1">
        <f t="shared" si="1"/>
        <v>1281</v>
      </c>
    </row>
    <row r="11" spans="2:14" x14ac:dyDescent="0.25">
      <c r="B11" t="s">
        <v>18</v>
      </c>
      <c r="C11" s="3">
        <f>SUBTOTAL(109,Tabela3[Janeiro])</f>
        <v>8035</v>
      </c>
      <c r="D11" s="3">
        <f>SUBTOTAL(109,Tabela3[Fevereiro])</f>
        <v>10446</v>
      </c>
      <c r="E11" s="3">
        <f>SUBTOTAL(109,Tabela3[Março])</f>
        <v>10716</v>
      </c>
      <c r="F11" s="3">
        <f>SUBTOTAL(109,Tabela3[Abril])</f>
        <v>11453</v>
      </c>
      <c r="G11" s="3">
        <f>SUBTOTAL(109,Tabela3[Maio])</f>
        <v>11636</v>
      </c>
      <c r="H11" s="3">
        <f>SUBTOTAL(109,Tabela3[Junho])</f>
        <v>12621</v>
      </c>
      <c r="I11" s="3">
        <f>SUBTOTAL(109,Tabela3[Julho])</f>
        <v>13282</v>
      </c>
      <c r="J11" s="3">
        <f>SUBTOTAL(109,Tabela3[Agosto])</f>
        <v>14879</v>
      </c>
      <c r="K11" s="3">
        <f>SUBTOTAL(109,Tabela3[Setembro])</f>
        <v>16015</v>
      </c>
      <c r="L11" s="3">
        <f>SUBTOTAL(109,Tabela3[Outubro])</f>
        <v>18753</v>
      </c>
      <c r="M11" s="3">
        <f>SUBTOTAL(109,Tabela3[Novembro])</f>
        <v>22095</v>
      </c>
      <c r="N11" s="3">
        <f>SUBTOTAL(109,Tabela3[Dezembro])</f>
        <v>27679</v>
      </c>
    </row>
    <row r="12" spans="2:14" x14ac:dyDescent="0.25">
      <c r="D12" s="1"/>
    </row>
    <row r="13" spans="2:14" x14ac:dyDescent="0.25">
      <c r="D13" s="1"/>
    </row>
    <row r="14" spans="2:14" x14ac:dyDescent="0.25">
      <c r="D14" s="1"/>
    </row>
    <row r="15" spans="2:14" x14ac:dyDescent="0.25">
      <c r="D15" s="1"/>
    </row>
  </sheetData>
  <pageMargins left="0.511811024" right="0.511811024" top="0.78740157499999996" bottom="0.78740157499999996" header="0.31496062000000002" footer="0.31496062000000002"/>
  <pageSetup scale="71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lukasbo9765@gmail.com</cp:lastModifiedBy>
  <cp:lastPrinted>2025-06-10T17:33:50Z</cp:lastPrinted>
  <dcterms:created xsi:type="dcterms:W3CDTF">2015-02-14T12:25:38Z</dcterms:created>
  <dcterms:modified xsi:type="dcterms:W3CDTF">2025-06-10T17:34:08Z</dcterms:modified>
</cp:coreProperties>
</file>