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xtInOut_jun24\"/>
    </mc:Choice>
  </mc:AlternateContent>
  <xr:revisionPtr revIDLastSave="0" documentId="13_ncr:1_{6E14A184-8761-48AC-8C0E-9583E4DEF18E}" xr6:coauthVersionLast="47" xr6:coauthVersionMax="47" xr10:uidLastSave="{00000000-0000-0000-0000-000000000000}"/>
  <bookViews>
    <workbookView xWindow="-108" yWindow="-108" windowWidth="21432" windowHeight="11520" xr2:uid="{7E084D17-93B3-426C-A0B1-D6D86C01F915}"/>
  </bookViews>
  <sheets>
    <sheet name="Hoja1" sheetId="1" r:id="rId1"/>
    <sheet name="Hoja2" sheetId="2" r:id="rId2"/>
  </sheets>
  <externalReferences>
    <externalReference r:id="rId3"/>
    <externalReference r:id="rId4"/>
  </externalReferences>
  <definedNames>
    <definedName name="_xlnm._FilterDatabase" localSheetId="0" hidden="1">Hoja1!$O$1:$BI$32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7" i="1" l="1"/>
  <c r="BI6" i="1" s="1"/>
  <c r="I3" i="1"/>
  <c r="I4" i="1"/>
  <c r="I5" i="1"/>
  <c r="I6" i="1"/>
  <c r="J6" i="1" s="1"/>
  <c r="I7" i="1"/>
  <c r="I8" i="1"/>
  <c r="I9" i="1"/>
  <c r="I10" i="1"/>
  <c r="J10" i="1" s="1"/>
  <c r="I11" i="1"/>
  <c r="I12" i="1"/>
  <c r="I13" i="1"/>
  <c r="I14" i="1"/>
  <c r="J14" i="1" s="1"/>
  <c r="I15" i="1"/>
  <c r="I16" i="1"/>
  <c r="I17" i="1"/>
  <c r="I18" i="1"/>
  <c r="J18" i="1" s="1"/>
  <c r="I19" i="1"/>
  <c r="I20" i="1"/>
  <c r="I21" i="1"/>
  <c r="I22" i="1"/>
  <c r="I23" i="1"/>
  <c r="I24" i="1"/>
  <c r="I25" i="1"/>
  <c r="I26" i="1"/>
  <c r="J26" i="1" s="1"/>
  <c r="I27" i="1"/>
  <c r="I28" i="1"/>
  <c r="I29" i="1"/>
  <c r="I30" i="1"/>
  <c r="J30" i="1" s="1"/>
  <c r="I31" i="1"/>
  <c r="I32" i="1"/>
  <c r="I33" i="1"/>
  <c r="I34" i="1"/>
  <c r="J34" i="1" s="1"/>
  <c r="I35" i="1"/>
  <c r="I36" i="1"/>
  <c r="I37" i="1"/>
  <c r="I38" i="1"/>
  <c r="I39" i="1"/>
  <c r="I40" i="1"/>
  <c r="I41" i="1"/>
  <c r="I42" i="1"/>
  <c r="J42" i="1" s="1"/>
  <c r="I43" i="1"/>
  <c r="I44" i="1"/>
  <c r="I45" i="1"/>
  <c r="I46" i="1"/>
  <c r="J46" i="1" s="1"/>
  <c r="I47" i="1"/>
  <c r="I48" i="1"/>
  <c r="I49" i="1"/>
  <c r="I50" i="1"/>
  <c r="J50" i="1" s="1"/>
  <c r="I51" i="1"/>
  <c r="I52" i="1"/>
  <c r="I57" i="1"/>
  <c r="I58" i="1"/>
  <c r="J58" i="1" s="1"/>
  <c r="I59" i="1"/>
  <c r="I60" i="1"/>
  <c r="I61" i="1"/>
  <c r="I62" i="1"/>
  <c r="J62" i="1" s="1"/>
  <c r="I63" i="1"/>
  <c r="I64" i="1"/>
  <c r="I65" i="1"/>
  <c r="I66" i="1"/>
  <c r="J66" i="1" s="1"/>
  <c r="I67" i="1"/>
  <c r="I68" i="1"/>
  <c r="I69" i="1"/>
  <c r="I70" i="1"/>
  <c r="I71" i="1"/>
  <c r="I72" i="1"/>
  <c r="I73" i="1"/>
  <c r="I74" i="1"/>
  <c r="J74" i="1" s="1"/>
  <c r="I75" i="1"/>
  <c r="I76" i="1"/>
  <c r="I77" i="1"/>
  <c r="I78" i="1"/>
  <c r="J78" i="1" s="1"/>
  <c r="I89" i="1"/>
  <c r="I90" i="1"/>
  <c r="J90" i="1" s="1"/>
  <c r="I92" i="1"/>
  <c r="I93" i="1"/>
  <c r="I109" i="1"/>
  <c r="I2" i="1"/>
  <c r="J2" i="1"/>
  <c r="J22" i="1"/>
  <c r="J38" i="1"/>
  <c r="J70" i="1"/>
  <c r="J5" i="1"/>
  <c r="J9" i="1"/>
  <c r="J13" i="1"/>
  <c r="J17" i="1"/>
  <c r="J21" i="1"/>
  <c r="J25" i="1"/>
  <c r="J29" i="1"/>
  <c r="J33" i="1"/>
  <c r="J37" i="1"/>
  <c r="J41" i="1"/>
  <c r="J45" i="1"/>
  <c r="J49" i="1"/>
  <c r="J57" i="1"/>
  <c r="J61" i="1"/>
  <c r="J65" i="1"/>
  <c r="J69" i="1"/>
  <c r="J73" i="1"/>
  <c r="J77" i="1"/>
  <c r="J89" i="1"/>
  <c r="J93" i="1"/>
  <c r="J109" i="1"/>
  <c r="J3" i="1"/>
  <c r="J4" i="1"/>
  <c r="J7" i="1"/>
  <c r="J8" i="1"/>
  <c r="J11" i="1"/>
  <c r="J12" i="1"/>
  <c r="J15" i="1"/>
  <c r="J16" i="1"/>
  <c r="J19" i="1"/>
  <c r="J20" i="1"/>
  <c r="J23" i="1"/>
  <c r="J24" i="1"/>
  <c r="J27" i="1"/>
  <c r="J28" i="1"/>
  <c r="J31" i="1"/>
  <c r="J32" i="1"/>
  <c r="J35" i="1"/>
  <c r="J36" i="1"/>
  <c r="J39" i="1"/>
  <c r="J40" i="1"/>
  <c r="J43" i="1"/>
  <c r="J44" i="1"/>
  <c r="J47" i="1"/>
  <c r="J48" i="1"/>
  <c r="J51" i="1"/>
  <c r="J52" i="1"/>
  <c r="J59" i="1"/>
  <c r="J60" i="1"/>
  <c r="J63" i="1"/>
  <c r="J64" i="1"/>
  <c r="J67" i="1"/>
  <c r="J68" i="1"/>
  <c r="J71" i="1"/>
  <c r="J72" i="1"/>
  <c r="J75" i="1"/>
  <c r="J76" i="1"/>
  <c r="J92" i="1"/>
  <c r="D53" i="1"/>
  <c r="D57" i="1"/>
  <c r="D51" i="1"/>
  <c r="BI3" i="1" l="1"/>
  <c r="BI4" i="1"/>
  <c r="BI5" i="1"/>
  <c r="BI2" i="1"/>
  <c r="BF7" i="1"/>
  <c r="BG6" i="1" s="1"/>
  <c r="BD7" i="1"/>
  <c r="BE4" i="1" s="1"/>
  <c r="BB7" i="1"/>
  <c r="BC5" i="1" s="1"/>
  <c r="AZ7" i="1"/>
  <c r="BA5" i="1" s="1"/>
  <c r="AX7" i="1"/>
  <c r="AY2" i="1" s="1"/>
  <c r="AV7" i="1"/>
  <c r="AW4" i="1" s="1"/>
  <c r="AT7" i="1"/>
  <c r="AU6" i="1" s="1"/>
  <c r="AS6" i="1"/>
  <c r="AS5" i="1"/>
  <c r="AS4" i="1"/>
  <c r="AS3" i="1"/>
  <c r="AS2" i="1"/>
  <c r="AR7" i="1"/>
  <c r="AP7" i="1"/>
  <c r="AQ2" i="1" s="1"/>
  <c r="AN7" i="1"/>
  <c r="AO4" i="1" s="1"/>
  <c r="AL7" i="1"/>
  <c r="AM6" i="1" s="1"/>
  <c r="AJ7" i="1"/>
  <c r="AK4" i="1" s="1"/>
  <c r="AY3" i="1" l="1"/>
  <c r="BG3" i="1"/>
  <c r="BG4" i="1"/>
  <c r="BG5" i="1"/>
  <c r="BG2" i="1"/>
  <c r="BE5" i="1"/>
  <c r="BE6" i="1"/>
  <c r="BE3" i="1"/>
  <c r="BE2" i="1"/>
  <c r="BC6" i="1"/>
  <c r="BC3" i="1"/>
  <c r="BC2" i="1"/>
  <c r="BC4" i="1"/>
  <c r="BA2" i="1"/>
  <c r="BA6" i="1"/>
  <c r="BA3" i="1"/>
  <c r="BA4" i="1"/>
  <c r="AY6" i="1"/>
  <c r="AY5" i="1"/>
  <c r="AY4" i="1"/>
  <c r="AW5" i="1"/>
  <c r="AW2" i="1"/>
  <c r="AW6" i="1"/>
  <c r="AW3" i="1"/>
  <c r="AU4" i="1"/>
  <c r="AU5" i="1"/>
  <c r="AU3" i="1"/>
  <c r="AU2" i="1"/>
  <c r="AO5" i="1"/>
  <c r="AO6" i="1"/>
  <c r="AO3" i="1"/>
  <c r="AO2" i="1"/>
  <c r="AQ5" i="1"/>
  <c r="AQ4" i="1"/>
  <c r="AQ3" i="1"/>
  <c r="AQ6" i="1"/>
  <c r="AM3" i="1"/>
  <c r="AM4" i="1"/>
  <c r="AM5" i="1"/>
  <c r="AM2" i="1"/>
  <c r="AK5" i="1"/>
  <c r="AK2" i="1"/>
  <c r="AK6" i="1"/>
  <c r="AK3" i="1"/>
  <c r="AH7" i="1" l="1"/>
  <c r="AI6" i="1" s="1"/>
  <c r="AF7" i="1"/>
  <c r="AG6" i="1" s="1"/>
  <c r="AD7" i="1"/>
  <c r="AE4" i="1" s="1"/>
  <c r="AB7" i="1"/>
  <c r="AC6" i="1" s="1"/>
  <c r="Z7" i="1"/>
  <c r="AA6" i="1" s="1"/>
  <c r="X7" i="1"/>
  <c r="Y6" i="1" s="1"/>
  <c r="V7" i="1"/>
  <c r="W6" i="1" s="1"/>
  <c r="W4" i="1" l="1"/>
  <c r="W2" i="1"/>
  <c r="W3" i="1"/>
  <c r="AI4" i="1"/>
  <c r="AI3" i="1"/>
  <c r="AI5" i="1"/>
  <c r="AI2" i="1"/>
  <c r="AG3" i="1"/>
  <c r="AG4" i="1"/>
  <c r="AG5" i="1"/>
  <c r="AG2" i="1"/>
  <c r="AE3" i="1"/>
  <c r="AE5" i="1"/>
  <c r="AE2" i="1"/>
  <c r="AE6" i="1"/>
  <c r="AC5" i="1"/>
  <c r="AC3" i="1"/>
  <c r="AC4" i="1"/>
  <c r="AC2" i="1"/>
  <c r="AA3" i="1"/>
  <c r="AA4" i="1"/>
  <c r="AA5" i="1"/>
  <c r="AA2" i="1"/>
  <c r="Y5" i="1"/>
  <c r="Y3" i="1"/>
  <c r="Y4" i="1"/>
  <c r="Y2" i="1"/>
  <c r="W5" i="1"/>
  <c r="N80" i="1" l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79" i="1"/>
  <c r="C129" i="1"/>
  <c r="E129" i="1" l="1"/>
  <c r="M129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80" i="1"/>
  <c r="C107" i="1"/>
  <c r="B107" i="1"/>
  <c r="D72" i="1"/>
  <c r="C72" i="1"/>
  <c r="C66" i="1"/>
  <c r="D64" i="1"/>
  <c r="C64" i="1"/>
  <c r="D61" i="1"/>
  <c r="C61" i="1"/>
  <c r="C57" i="1"/>
  <c r="C53" i="1"/>
  <c r="C40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7" i="1"/>
  <c r="M52" i="1" l="1"/>
  <c r="T7" i="1"/>
  <c r="R7" i="1"/>
  <c r="S6" i="1" s="1"/>
  <c r="P7" i="1"/>
  <c r="Q3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2" i="1"/>
  <c r="U2" i="1" l="1"/>
  <c r="U6" i="1"/>
  <c r="U3" i="1"/>
  <c r="U4" i="1"/>
  <c r="U5" i="1"/>
  <c r="O32" i="1"/>
  <c r="L129" i="1"/>
  <c r="Q5" i="1"/>
  <c r="Q2" i="1"/>
  <c r="Q4" i="1"/>
  <c r="Q6" i="1"/>
  <c r="Q7" i="1"/>
  <c r="S3" i="1"/>
  <c r="S5" i="1"/>
  <c r="S2" i="1"/>
  <c r="S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I53" i="1" s="1"/>
  <c r="J53" i="1" s="1"/>
  <c r="F54" i="1"/>
  <c r="I54" i="1" s="1"/>
  <c r="J54" i="1" s="1"/>
  <c r="F55" i="1"/>
  <c r="I55" i="1" s="1"/>
  <c r="J55" i="1" s="1"/>
  <c r="F56" i="1"/>
  <c r="I56" i="1" s="1"/>
  <c r="J56" i="1" s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I79" i="1" s="1"/>
  <c r="J79" i="1" s="1"/>
  <c r="F80" i="1"/>
  <c r="I80" i="1" s="1"/>
  <c r="J80" i="1" s="1"/>
  <c r="F81" i="1"/>
  <c r="I81" i="1" s="1"/>
  <c r="J81" i="1" s="1"/>
  <c r="F82" i="1"/>
  <c r="I82" i="1" s="1"/>
  <c r="J82" i="1" s="1"/>
  <c r="F83" i="1"/>
  <c r="I83" i="1" s="1"/>
  <c r="J83" i="1" s="1"/>
  <c r="F84" i="1"/>
  <c r="I84" i="1" s="1"/>
  <c r="J84" i="1" s="1"/>
  <c r="F85" i="1"/>
  <c r="I85" i="1" s="1"/>
  <c r="J85" i="1" s="1"/>
  <c r="F86" i="1"/>
  <c r="I86" i="1" s="1"/>
  <c r="J86" i="1" s="1"/>
  <c r="F87" i="1"/>
  <c r="I87" i="1" s="1"/>
  <c r="J87" i="1" s="1"/>
  <c r="F88" i="1"/>
  <c r="I88" i="1" s="1"/>
  <c r="J88" i="1" s="1"/>
  <c r="F89" i="1"/>
  <c r="F90" i="1"/>
  <c r="F91" i="1"/>
  <c r="I91" i="1" s="1"/>
  <c r="J91" i="1" s="1"/>
  <c r="F92" i="1"/>
  <c r="F93" i="1"/>
  <c r="F94" i="1"/>
  <c r="I94" i="1" s="1"/>
  <c r="J94" i="1" s="1"/>
  <c r="F95" i="1"/>
  <c r="I95" i="1" s="1"/>
  <c r="J95" i="1" s="1"/>
  <c r="F96" i="1"/>
  <c r="I96" i="1" s="1"/>
  <c r="J96" i="1" s="1"/>
  <c r="F97" i="1"/>
  <c r="I97" i="1" s="1"/>
  <c r="J97" i="1" s="1"/>
  <c r="F98" i="1"/>
  <c r="I98" i="1" s="1"/>
  <c r="J98" i="1" s="1"/>
  <c r="F99" i="1"/>
  <c r="I99" i="1" s="1"/>
  <c r="J99" i="1" s="1"/>
  <c r="F100" i="1"/>
  <c r="I100" i="1" s="1"/>
  <c r="J100" i="1" s="1"/>
  <c r="F101" i="1"/>
  <c r="I101" i="1" s="1"/>
  <c r="J101" i="1" s="1"/>
  <c r="F102" i="1"/>
  <c r="I102" i="1" s="1"/>
  <c r="J102" i="1" s="1"/>
  <c r="F103" i="1"/>
  <c r="I103" i="1" s="1"/>
  <c r="J103" i="1" s="1"/>
  <c r="F104" i="1"/>
  <c r="I104" i="1" s="1"/>
  <c r="J104" i="1" s="1"/>
  <c r="F105" i="1"/>
  <c r="I105" i="1" s="1"/>
  <c r="J105" i="1" s="1"/>
  <c r="F106" i="1"/>
  <c r="I106" i="1" s="1"/>
  <c r="J106" i="1" s="1"/>
  <c r="F107" i="1"/>
  <c r="I107" i="1" s="1"/>
  <c r="J107" i="1" s="1"/>
  <c r="F108" i="1"/>
  <c r="I108" i="1" s="1"/>
  <c r="J108" i="1" s="1"/>
  <c r="F109" i="1"/>
  <c r="F110" i="1"/>
  <c r="I110" i="1" s="1"/>
  <c r="J110" i="1" s="1"/>
  <c r="F111" i="1"/>
  <c r="I111" i="1" s="1"/>
  <c r="J111" i="1" s="1"/>
  <c r="F112" i="1"/>
  <c r="I112" i="1" s="1"/>
  <c r="J112" i="1" s="1"/>
  <c r="F113" i="1"/>
  <c r="I113" i="1" s="1"/>
  <c r="J113" i="1" s="1"/>
  <c r="F114" i="1"/>
  <c r="I114" i="1" s="1"/>
  <c r="J114" i="1" s="1"/>
  <c r="F115" i="1"/>
  <c r="I115" i="1" s="1"/>
  <c r="J115" i="1" s="1"/>
  <c r="F116" i="1"/>
  <c r="I116" i="1" s="1"/>
  <c r="J116" i="1" s="1"/>
  <c r="F117" i="1"/>
  <c r="I117" i="1" s="1"/>
  <c r="J117" i="1" s="1"/>
  <c r="F118" i="1"/>
  <c r="I118" i="1" s="1"/>
  <c r="J118" i="1" s="1"/>
  <c r="F119" i="1"/>
  <c r="I119" i="1" s="1"/>
  <c r="J119" i="1" s="1"/>
  <c r="F120" i="1"/>
  <c r="I120" i="1" s="1"/>
  <c r="J120" i="1" s="1"/>
  <c r="F121" i="1"/>
  <c r="I121" i="1" s="1"/>
  <c r="J121" i="1" s="1"/>
  <c r="F122" i="1"/>
  <c r="I122" i="1" s="1"/>
  <c r="J122" i="1" s="1"/>
  <c r="F123" i="1"/>
  <c r="I123" i="1" s="1"/>
  <c r="J123" i="1" s="1"/>
  <c r="F124" i="1"/>
  <c r="I124" i="1" s="1"/>
  <c r="J124" i="1" s="1"/>
  <c r="F125" i="1"/>
  <c r="I125" i="1" s="1"/>
  <c r="J125" i="1" s="1"/>
  <c r="F126" i="1"/>
  <c r="I126" i="1" s="1"/>
  <c r="J126" i="1" s="1"/>
  <c r="F127" i="1"/>
  <c r="I127" i="1" s="1"/>
  <c r="J127" i="1" s="1"/>
  <c r="F128" i="1"/>
  <c r="I128" i="1" s="1"/>
  <c r="J128" i="1" s="1"/>
  <c r="F2" i="1"/>
  <c r="H129" i="1" l="1"/>
  <c r="I129" i="1"/>
  <c r="F129" i="1"/>
</calcChain>
</file>

<file path=xl/sharedStrings.xml><?xml version="1.0" encoding="utf-8"?>
<sst xmlns="http://schemas.openxmlformats.org/spreadsheetml/2006/main" count="49" uniqueCount="46">
  <si>
    <t>11 de mayo</t>
  </si>
  <si>
    <t>12 de mayo</t>
  </si>
  <si>
    <t>13 de mayo</t>
  </si>
  <si>
    <t>14 de mayo</t>
  </si>
  <si>
    <t>15 de mayo</t>
  </si>
  <si>
    <t>29 de junio</t>
  </si>
  <si>
    <t>3 de julio</t>
  </si>
  <si>
    <t>8 de julio</t>
  </si>
  <si>
    <t>10 de julio</t>
  </si>
  <si>
    <t>13 de julio</t>
  </si>
  <si>
    <t>15 de julio</t>
  </si>
  <si>
    <t>16 de julio</t>
  </si>
  <si>
    <t>17 de julio</t>
  </si>
  <si>
    <t>18 de julio</t>
  </si>
  <si>
    <t>21 de julio</t>
  </si>
  <si>
    <t>22 de julio</t>
  </si>
  <si>
    <t>23 de julio</t>
  </si>
  <si>
    <t>24 de julio</t>
  </si>
  <si>
    <t>25 de julio</t>
  </si>
  <si>
    <t>26 de julio</t>
  </si>
  <si>
    <t>27 de julio</t>
  </si>
  <si>
    <t>14 de septiembre</t>
  </si>
  <si>
    <t>observed</t>
  </si>
  <si>
    <t>simulated</t>
  </si>
  <si>
    <t>tancat40</t>
  </si>
  <si>
    <t>tancat41</t>
  </si>
  <si>
    <t>tancat31</t>
  </si>
  <si>
    <t>tancat38</t>
  </si>
  <si>
    <t>tancat18</t>
  </si>
  <si>
    <t>tancat6</t>
  </si>
  <si>
    <t>tancat16</t>
  </si>
  <si>
    <t>tancat4</t>
  </si>
  <si>
    <t>tancat14</t>
  </si>
  <si>
    <t>tancat12</t>
  </si>
  <si>
    <t>tancat2</t>
  </si>
  <si>
    <t>tancat7</t>
  </si>
  <si>
    <t>tancat76</t>
  </si>
  <si>
    <t>tancat21</t>
  </si>
  <si>
    <t>tancat28</t>
  </si>
  <si>
    <t>tancat58</t>
  </si>
  <si>
    <t>tancat44</t>
  </si>
  <si>
    <t>tancat73</t>
  </si>
  <si>
    <t>tancat25</t>
  </si>
  <si>
    <t>tancat29</t>
  </si>
  <si>
    <t>Observed</t>
  </si>
  <si>
    <t>tancat24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</si>
</sst>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2097333707073023"/>
          <c:y val="0.16595078299776286"/>
          <c:w val="0.76060104137468265"/>
          <c:h val="0.62790431397417601"/>
        </c:manualLayout>
      </c:layout>
      <c:lineChart>
        <c:grouping val="standard"/>
        <c:varyColors val="0"/>
        <c:ser>
          <c:idx val="0"/>
          <c:order val="0"/>
          <c:tx>
            <c:strRef>
              <c:f>[1]calibration!$E$1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[1]calibration!$E$6:$E$10</c:f>
              <c:numCache>
                <c:formatCode>General</c:formatCode>
                <c:ptCount val="5"/>
                <c:pt idx="0">
                  <c:v>3829634</c:v>
                </c:pt>
                <c:pt idx="1">
                  <c:v>4806960</c:v>
                </c:pt>
                <c:pt idx="2">
                  <c:v>5599351</c:v>
                </c:pt>
                <c:pt idx="3">
                  <c:v>5495940</c:v>
                </c:pt>
                <c:pt idx="4">
                  <c:v>1614382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2-4AE7-928E-D0B7FD28E44B}"/>
            </c:ext>
          </c:extLst>
        </c:ser>
        <c:ser>
          <c:idx val="1"/>
          <c:order val="1"/>
          <c:tx>
            <c:strRef>
              <c:f>[1]calibration!$F$1</c:f>
              <c:strCache>
                <c:ptCount val="1"/>
                <c:pt idx="0">
                  <c:v>2017 model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[1]calibration!$A$6:$A$10</c:f>
              <c:strCache>
                <c:ptCount val="5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</c:strCache>
            </c:strRef>
          </c:cat>
          <c:val>
            <c:numRef>
              <c:f>[1]calibration!$F$6:$F$10</c:f>
              <c:numCache>
                <c:formatCode>General</c:formatCode>
                <c:ptCount val="5"/>
                <c:pt idx="0">
                  <c:v>3775178.4300000006</c:v>
                </c:pt>
                <c:pt idx="1">
                  <c:v>3894756.8400000017</c:v>
                </c:pt>
                <c:pt idx="2">
                  <c:v>5389067.4000000022</c:v>
                </c:pt>
                <c:pt idx="3">
                  <c:v>4650557.3100000033</c:v>
                </c:pt>
                <c:pt idx="4">
                  <c:v>1366312.4199999997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2-4AE7-928E-D0B7FD28E44B}"/>
            </c:ext>
          </c:extLst>
        </c:ser>
        <c:ser>
          <c:idx val="2"/>
          <c:order val="2"/>
          <c:tx>
            <c:strRef>
              <c:f>[1]calibration!$G$1</c:f>
              <c:strCache>
                <c:ptCount val="1"/>
                <c:pt idx="0">
                  <c:v>2017mayo24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[1]calibration!$G$6:$G$10</c:f>
              <c:numCache>
                <c:formatCode>General</c:formatCode>
                <c:ptCount val="5"/>
                <c:pt idx="0">
                  <c:v>4753579.2088000001</c:v>
                </c:pt>
                <c:pt idx="1">
                  <c:v>4951462.9762000013</c:v>
                </c:pt>
                <c:pt idx="2">
                  <c:v>5011135.8257999998</c:v>
                </c:pt>
                <c:pt idx="3">
                  <c:v>5144881.8855000008</c:v>
                </c:pt>
                <c:pt idx="4">
                  <c:v>1353568.7026999998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2-4AE7-928E-D0B7FD28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56719"/>
        <c:axId val="912615263"/>
      </c:lineChart>
      <c:catAx>
        <c:axId val="8788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2615263"/>
        <c:crosses val="autoZero"/>
        <c:auto val="1"/>
        <c:lblAlgn val="ctr"/>
        <c:lblOffset val="100"/>
        <c:noMultiLvlLbl val="0"/>
      </c:catAx>
      <c:valAx>
        <c:axId val="9126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8856719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simulated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Hoja1!$A$2:$A$128</c:f>
              <c:numCache>
                <c:formatCode>m/d/yyyy</c:formatCode>
                <c:ptCount val="127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  <c:pt idx="63">
                  <c:v>42929</c:v>
                </c:pt>
                <c:pt idx="64">
                  <c:v>42930</c:v>
                </c:pt>
                <c:pt idx="65">
                  <c:v>42931</c:v>
                </c:pt>
                <c:pt idx="66">
                  <c:v>42932</c:v>
                </c:pt>
                <c:pt idx="67">
                  <c:v>42933</c:v>
                </c:pt>
                <c:pt idx="68">
                  <c:v>42934</c:v>
                </c:pt>
                <c:pt idx="69">
                  <c:v>42935</c:v>
                </c:pt>
                <c:pt idx="70">
                  <c:v>42936</c:v>
                </c:pt>
                <c:pt idx="71">
                  <c:v>42937</c:v>
                </c:pt>
                <c:pt idx="72">
                  <c:v>42938</c:v>
                </c:pt>
                <c:pt idx="73">
                  <c:v>42939</c:v>
                </c:pt>
                <c:pt idx="74">
                  <c:v>42940</c:v>
                </c:pt>
                <c:pt idx="75">
                  <c:v>42941</c:v>
                </c:pt>
                <c:pt idx="76">
                  <c:v>42942</c:v>
                </c:pt>
                <c:pt idx="77">
                  <c:v>42943</c:v>
                </c:pt>
                <c:pt idx="78">
                  <c:v>42944</c:v>
                </c:pt>
                <c:pt idx="79">
                  <c:v>42945</c:v>
                </c:pt>
                <c:pt idx="80">
                  <c:v>42946</c:v>
                </c:pt>
                <c:pt idx="81">
                  <c:v>42947</c:v>
                </c:pt>
                <c:pt idx="82">
                  <c:v>42948</c:v>
                </c:pt>
                <c:pt idx="83">
                  <c:v>42949</c:v>
                </c:pt>
                <c:pt idx="84">
                  <c:v>42950</c:v>
                </c:pt>
                <c:pt idx="85">
                  <c:v>42951</c:v>
                </c:pt>
                <c:pt idx="86">
                  <c:v>42952</c:v>
                </c:pt>
                <c:pt idx="87">
                  <c:v>42953</c:v>
                </c:pt>
                <c:pt idx="88">
                  <c:v>42954</c:v>
                </c:pt>
                <c:pt idx="89">
                  <c:v>42955</c:v>
                </c:pt>
                <c:pt idx="90">
                  <c:v>42956</c:v>
                </c:pt>
                <c:pt idx="91">
                  <c:v>42957</c:v>
                </c:pt>
                <c:pt idx="92">
                  <c:v>42958</c:v>
                </c:pt>
                <c:pt idx="93">
                  <c:v>42959</c:v>
                </c:pt>
                <c:pt idx="94">
                  <c:v>42960</c:v>
                </c:pt>
                <c:pt idx="95">
                  <c:v>42961</c:v>
                </c:pt>
                <c:pt idx="96">
                  <c:v>42962</c:v>
                </c:pt>
                <c:pt idx="97">
                  <c:v>42963</c:v>
                </c:pt>
                <c:pt idx="98">
                  <c:v>42964</c:v>
                </c:pt>
                <c:pt idx="99">
                  <c:v>42965</c:v>
                </c:pt>
                <c:pt idx="100">
                  <c:v>42966</c:v>
                </c:pt>
                <c:pt idx="101">
                  <c:v>42967</c:v>
                </c:pt>
                <c:pt idx="102">
                  <c:v>42968</c:v>
                </c:pt>
                <c:pt idx="103">
                  <c:v>42969</c:v>
                </c:pt>
                <c:pt idx="104">
                  <c:v>42970</c:v>
                </c:pt>
                <c:pt idx="105">
                  <c:v>42971</c:v>
                </c:pt>
                <c:pt idx="106">
                  <c:v>42972</c:v>
                </c:pt>
                <c:pt idx="107">
                  <c:v>42973</c:v>
                </c:pt>
                <c:pt idx="108">
                  <c:v>42974</c:v>
                </c:pt>
                <c:pt idx="109">
                  <c:v>42975</c:v>
                </c:pt>
                <c:pt idx="110">
                  <c:v>42976</c:v>
                </c:pt>
                <c:pt idx="111">
                  <c:v>42977</c:v>
                </c:pt>
                <c:pt idx="112">
                  <c:v>42978</c:v>
                </c:pt>
                <c:pt idx="113">
                  <c:v>42979</c:v>
                </c:pt>
                <c:pt idx="114">
                  <c:v>42980</c:v>
                </c:pt>
                <c:pt idx="115">
                  <c:v>42981</c:v>
                </c:pt>
                <c:pt idx="116">
                  <c:v>42982</c:v>
                </c:pt>
                <c:pt idx="117">
                  <c:v>42983</c:v>
                </c:pt>
                <c:pt idx="118">
                  <c:v>42984</c:v>
                </c:pt>
                <c:pt idx="119">
                  <c:v>42985</c:v>
                </c:pt>
                <c:pt idx="120">
                  <c:v>42986</c:v>
                </c:pt>
                <c:pt idx="121">
                  <c:v>42987</c:v>
                </c:pt>
                <c:pt idx="122">
                  <c:v>42988</c:v>
                </c:pt>
                <c:pt idx="123">
                  <c:v>42989</c:v>
                </c:pt>
                <c:pt idx="124">
                  <c:v>42990</c:v>
                </c:pt>
                <c:pt idx="125">
                  <c:v>42991</c:v>
                </c:pt>
                <c:pt idx="126">
                  <c:v>42992</c:v>
                </c:pt>
              </c:numCache>
            </c:numRef>
          </c:cat>
          <c:val>
            <c:numRef>
              <c:f>Hoja1!$H$2:$H$128</c:f>
              <c:numCache>
                <c:formatCode>0.00</c:formatCode>
                <c:ptCount val="127"/>
                <c:pt idx="0">
                  <c:v>7696.5120000000006</c:v>
                </c:pt>
                <c:pt idx="1">
                  <c:v>6626.88</c:v>
                </c:pt>
                <c:pt idx="2">
                  <c:v>6144.768</c:v>
                </c:pt>
                <c:pt idx="3">
                  <c:v>7949.6639999999998</c:v>
                </c:pt>
                <c:pt idx="4">
                  <c:v>10938.24</c:v>
                </c:pt>
                <c:pt idx="5">
                  <c:v>12718.079999999998</c:v>
                </c:pt>
                <c:pt idx="6">
                  <c:v>11931.84</c:v>
                </c:pt>
                <c:pt idx="7">
                  <c:v>13279.68</c:v>
                </c:pt>
                <c:pt idx="8">
                  <c:v>12121.920000000002</c:v>
                </c:pt>
                <c:pt idx="9">
                  <c:v>11655.36</c:v>
                </c:pt>
                <c:pt idx="10">
                  <c:v>12960</c:v>
                </c:pt>
                <c:pt idx="11">
                  <c:v>11508.480000000001</c:v>
                </c:pt>
                <c:pt idx="12">
                  <c:v>11404.800000000001</c:v>
                </c:pt>
                <c:pt idx="13">
                  <c:v>11128.32</c:v>
                </c:pt>
                <c:pt idx="14">
                  <c:v>10342.08</c:v>
                </c:pt>
                <c:pt idx="15">
                  <c:v>10333.44</c:v>
                </c:pt>
                <c:pt idx="16">
                  <c:v>11534.400000000001</c:v>
                </c:pt>
                <c:pt idx="17">
                  <c:v>11249.28</c:v>
                </c:pt>
                <c:pt idx="18">
                  <c:v>11344.32</c:v>
                </c:pt>
                <c:pt idx="19">
                  <c:v>13849.920000000002</c:v>
                </c:pt>
                <c:pt idx="20">
                  <c:v>12562.560000000001</c:v>
                </c:pt>
                <c:pt idx="21">
                  <c:v>11923.2</c:v>
                </c:pt>
                <c:pt idx="22">
                  <c:v>11594.880000000001</c:v>
                </c:pt>
                <c:pt idx="23">
                  <c:v>12830.400000000001</c:v>
                </c:pt>
                <c:pt idx="24">
                  <c:v>18316.8</c:v>
                </c:pt>
                <c:pt idx="25">
                  <c:v>39441.600000000006</c:v>
                </c:pt>
                <c:pt idx="26">
                  <c:v>26110.080000000002</c:v>
                </c:pt>
                <c:pt idx="27">
                  <c:v>13115.52</c:v>
                </c:pt>
                <c:pt idx="28">
                  <c:v>5787.9359999999997</c:v>
                </c:pt>
                <c:pt idx="29">
                  <c:v>3227.9039999999995</c:v>
                </c:pt>
                <c:pt idx="30">
                  <c:v>8665.92</c:v>
                </c:pt>
                <c:pt idx="31">
                  <c:v>6951.7440000000006</c:v>
                </c:pt>
                <c:pt idx="32">
                  <c:v>6007.3919999999998</c:v>
                </c:pt>
                <c:pt idx="33">
                  <c:v>8795.52</c:v>
                </c:pt>
                <c:pt idx="34">
                  <c:v>9624.9600000000009</c:v>
                </c:pt>
                <c:pt idx="35">
                  <c:v>10238.4</c:v>
                </c:pt>
                <c:pt idx="36">
                  <c:v>12467.52</c:v>
                </c:pt>
                <c:pt idx="37">
                  <c:v>12372.48</c:v>
                </c:pt>
                <c:pt idx="38">
                  <c:v>12061.44</c:v>
                </c:pt>
                <c:pt idx="39">
                  <c:v>26300.159999999996</c:v>
                </c:pt>
                <c:pt idx="40">
                  <c:v>31000.32</c:v>
                </c:pt>
                <c:pt idx="41">
                  <c:v>32382.720000000001</c:v>
                </c:pt>
                <c:pt idx="42">
                  <c:v>34076.159999999996</c:v>
                </c:pt>
                <c:pt idx="43">
                  <c:v>35354.880000000005</c:v>
                </c:pt>
                <c:pt idx="44">
                  <c:v>37540.800000000003</c:v>
                </c:pt>
                <c:pt idx="45">
                  <c:v>40919.040000000001</c:v>
                </c:pt>
                <c:pt idx="46">
                  <c:v>39839.040000000001</c:v>
                </c:pt>
                <c:pt idx="47">
                  <c:v>37730.879999999997</c:v>
                </c:pt>
                <c:pt idx="48">
                  <c:v>30481.919999999998</c:v>
                </c:pt>
                <c:pt idx="49">
                  <c:v>30499.199999999997</c:v>
                </c:pt>
                <c:pt idx="50">
                  <c:v>35000.639999999999</c:v>
                </c:pt>
                <c:pt idx="51">
                  <c:v>67936.319999999992</c:v>
                </c:pt>
                <c:pt idx="52">
                  <c:v>54069.120000000003</c:v>
                </c:pt>
                <c:pt idx="53">
                  <c:v>33868.800000000003</c:v>
                </c:pt>
                <c:pt idx="54">
                  <c:v>19431.36</c:v>
                </c:pt>
                <c:pt idx="55">
                  <c:v>11456.64</c:v>
                </c:pt>
                <c:pt idx="56">
                  <c:v>3304.7999999999997</c:v>
                </c:pt>
                <c:pt idx="57">
                  <c:v>12208.32</c:v>
                </c:pt>
                <c:pt idx="58">
                  <c:v>9849.6</c:v>
                </c:pt>
                <c:pt idx="59">
                  <c:v>8572.6080000000002</c:v>
                </c:pt>
                <c:pt idx="60">
                  <c:v>13176</c:v>
                </c:pt>
                <c:pt idx="61">
                  <c:v>14990.399999999998</c:v>
                </c:pt>
                <c:pt idx="62">
                  <c:v>15984</c:v>
                </c:pt>
                <c:pt idx="63">
                  <c:v>19215.36</c:v>
                </c:pt>
                <c:pt idx="64">
                  <c:v>20640.96</c:v>
                </c:pt>
                <c:pt idx="65">
                  <c:v>21124.799999999999</c:v>
                </c:pt>
                <c:pt idx="66">
                  <c:v>31371.839999999997</c:v>
                </c:pt>
                <c:pt idx="67">
                  <c:v>35691.840000000004</c:v>
                </c:pt>
                <c:pt idx="68">
                  <c:v>37264.32</c:v>
                </c:pt>
                <c:pt idx="69">
                  <c:v>38456.639999999999</c:v>
                </c:pt>
                <c:pt idx="70">
                  <c:v>39545.279999999999</c:v>
                </c:pt>
                <c:pt idx="71">
                  <c:v>40314.239999999998</c:v>
                </c:pt>
                <c:pt idx="72">
                  <c:v>40227.840000000004</c:v>
                </c:pt>
                <c:pt idx="73">
                  <c:v>40910.399999999994</c:v>
                </c:pt>
                <c:pt idx="74">
                  <c:v>40530.239999999998</c:v>
                </c:pt>
                <c:pt idx="75">
                  <c:v>40193.279999999999</c:v>
                </c:pt>
                <c:pt idx="76">
                  <c:v>40495.68</c:v>
                </c:pt>
                <c:pt idx="77">
                  <c:v>39899.520000000004</c:v>
                </c:pt>
                <c:pt idx="78">
                  <c:v>40582.080000000002</c:v>
                </c:pt>
                <c:pt idx="79">
                  <c:v>40944.959999999999</c:v>
                </c:pt>
                <c:pt idx="80">
                  <c:v>41169.599999999999</c:v>
                </c:pt>
                <c:pt idx="81">
                  <c:v>41359.680000000008</c:v>
                </c:pt>
                <c:pt idx="82">
                  <c:v>42724.800000000003</c:v>
                </c:pt>
                <c:pt idx="83">
                  <c:v>43856.639999999999</c:v>
                </c:pt>
                <c:pt idx="84">
                  <c:v>41791.680000000008</c:v>
                </c:pt>
                <c:pt idx="85">
                  <c:v>41299.199999999997</c:v>
                </c:pt>
                <c:pt idx="86">
                  <c:v>48660.480000000003</c:v>
                </c:pt>
                <c:pt idx="87">
                  <c:v>52280.639999999992</c:v>
                </c:pt>
                <c:pt idx="88">
                  <c:v>53870.400000000009</c:v>
                </c:pt>
                <c:pt idx="89">
                  <c:v>53749.440000000002</c:v>
                </c:pt>
                <c:pt idx="90">
                  <c:v>55002.240000000005</c:v>
                </c:pt>
                <c:pt idx="91">
                  <c:v>55710.720000000001</c:v>
                </c:pt>
                <c:pt idx="92">
                  <c:v>56289.600000000006</c:v>
                </c:pt>
                <c:pt idx="93">
                  <c:v>56678.399999999994</c:v>
                </c:pt>
                <c:pt idx="94">
                  <c:v>57049.919999999998</c:v>
                </c:pt>
                <c:pt idx="95">
                  <c:v>57862.080000000002</c:v>
                </c:pt>
                <c:pt idx="96">
                  <c:v>58492.800000000003</c:v>
                </c:pt>
                <c:pt idx="97">
                  <c:v>58907.520000000004</c:v>
                </c:pt>
                <c:pt idx="98">
                  <c:v>59002.55999999999</c:v>
                </c:pt>
                <c:pt idx="99">
                  <c:v>58587.840000000011</c:v>
                </c:pt>
                <c:pt idx="100">
                  <c:v>59227.200000000004</c:v>
                </c:pt>
                <c:pt idx="101">
                  <c:v>59503.679999999993</c:v>
                </c:pt>
                <c:pt idx="102">
                  <c:v>58501.440000000002</c:v>
                </c:pt>
                <c:pt idx="103">
                  <c:v>58233.600000000006</c:v>
                </c:pt>
                <c:pt idx="104">
                  <c:v>58518.720000000001</c:v>
                </c:pt>
                <c:pt idx="105">
                  <c:v>58743.360000000001</c:v>
                </c:pt>
                <c:pt idx="106">
                  <c:v>59555.520000000004</c:v>
                </c:pt>
                <c:pt idx="107">
                  <c:v>59719.680000000008</c:v>
                </c:pt>
                <c:pt idx="108">
                  <c:v>61534.080000000002</c:v>
                </c:pt>
                <c:pt idx="109">
                  <c:v>62000.639999999999</c:v>
                </c:pt>
                <c:pt idx="110">
                  <c:v>63763.200000000004</c:v>
                </c:pt>
                <c:pt idx="111">
                  <c:v>61784.639999999992</c:v>
                </c:pt>
                <c:pt idx="112">
                  <c:v>56306.879999999997</c:v>
                </c:pt>
                <c:pt idx="113">
                  <c:v>61309.440000000002</c:v>
                </c:pt>
                <c:pt idx="114">
                  <c:v>60765.120000000003</c:v>
                </c:pt>
                <c:pt idx="115">
                  <c:v>60747.839999999997</c:v>
                </c:pt>
                <c:pt idx="116">
                  <c:v>60713.279999999999</c:v>
                </c:pt>
                <c:pt idx="117">
                  <c:v>45273.600000000006</c:v>
                </c:pt>
                <c:pt idx="118">
                  <c:v>46897.919999999998</c:v>
                </c:pt>
                <c:pt idx="119">
                  <c:v>46068.479999999996</c:v>
                </c:pt>
                <c:pt idx="120">
                  <c:v>44807.039999999994</c:v>
                </c:pt>
                <c:pt idx="121">
                  <c:v>43951.680000000008</c:v>
                </c:pt>
                <c:pt idx="122">
                  <c:v>41281.919999999998</c:v>
                </c:pt>
                <c:pt idx="123">
                  <c:v>93398.399999999994</c:v>
                </c:pt>
                <c:pt idx="124">
                  <c:v>77578.559999999998</c:v>
                </c:pt>
                <c:pt idx="125">
                  <c:v>51036.479999999996</c:v>
                </c:pt>
                <c:pt idx="126">
                  <c:v>31752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B-4C1F-8319-78243D3930AC}"/>
            </c:ext>
          </c:extLst>
        </c:ser>
        <c:ser>
          <c:idx val="1"/>
          <c:order val="1"/>
          <c:tx>
            <c:strRef>
              <c:f>Hoja1!$I$1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Hoja1!$A$2:$A$128</c:f>
              <c:numCache>
                <c:formatCode>m/d/yyyy</c:formatCode>
                <c:ptCount val="127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  <c:pt idx="63">
                  <c:v>42929</c:v>
                </c:pt>
                <c:pt idx="64">
                  <c:v>42930</c:v>
                </c:pt>
                <c:pt idx="65">
                  <c:v>42931</c:v>
                </c:pt>
                <c:pt idx="66">
                  <c:v>42932</c:v>
                </c:pt>
                <c:pt idx="67">
                  <c:v>42933</c:v>
                </c:pt>
                <c:pt idx="68">
                  <c:v>42934</c:v>
                </c:pt>
                <c:pt idx="69">
                  <c:v>42935</c:v>
                </c:pt>
                <c:pt idx="70">
                  <c:v>42936</c:v>
                </c:pt>
                <c:pt idx="71">
                  <c:v>42937</c:v>
                </c:pt>
                <c:pt idx="72">
                  <c:v>42938</c:v>
                </c:pt>
                <c:pt idx="73">
                  <c:v>42939</c:v>
                </c:pt>
                <c:pt idx="74">
                  <c:v>42940</c:v>
                </c:pt>
                <c:pt idx="75">
                  <c:v>42941</c:v>
                </c:pt>
                <c:pt idx="76">
                  <c:v>42942</c:v>
                </c:pt>
                <c:pt idx="77">
                  <c:v>42943</c:v>
                </c:pt>
                <c:pt idx="78">
                  <c:v>42944</c:v>
                </c:pt>
                <c:pt idx="79">
                  <c:v>42945</c:v>
                </c:pt>
                <c:pt idx="80">
                  <c:v>42946</c:v>
                </c:pt>
                <c:pt idx="81">
                  <c:v>42947</c:v>
                </c:pt>
                <c:pt idx="82">
                  <c:v>42948</c:v>
                </c:pt>
                <c:pt idx="83">
                  <c:v>42949</c:v>
                </c:pt>
                <c:pt idx="84">
                  <c:v>42950</c:v>
                </c:pt>
                <c:pt idx="85">
                  <c:v>42951</c:v>
                </c:pt>
                <c:pt idx="86">
                  <c:v>42952</c:v>
                </c:pt>
                <c:pt idx="87">
                  <c:v>42953</c:v>
                </c:pt>
                <c:pt idx="88">
                  <c:v>42954</c:v>
                </c:pt>
                <c:pt idx="89">
                  <c:v>42955</c:v>
                </c:pt>
                <c:pt idx="90">
                  <c:v>42956</c:v>
                </c:pt>
                <c:pt idx="91">
                  <c:v>42957</c:v>
                </c:pt>
                <c:pt idx="92">
                  <c:v>42958</c:v>
                </c:pt>
                <c:pt idx="93">
                  <c:v>42959</c:v>
                </c:pt>
                <c:pt idx="94">
                  <c:v>42960</c:v>
                </c:pt>
                <c:pt idx="95">
                  <c:v>42961</c:v>
                </c:pt>
                <c:pt idx="96">
                  <c:v>42962</c:v>
                </c:pt>
                <c:pt idx="97">
                  <c:v>42963</c:v>
                </c:pt>
                <c:pt idx="98">
                  <c:v>42964</c:v>
                </c:pt>
                <c:pt idx="99">
                  <c:v>42965</c:v>
                </c:pt>
                <c:pt idx="100">
                  <c:v>42966</c:v>
                </c:pt>
                <c:pt idx="101">
                  <c:v>42967</c:v>
                </c:pt>
                <c:pt idx="102">
                  <c:v>42968</c:v>
                </c:pt>
                <c:pt idx="103">
                  <c:v>42969</c:v>
                </c:pt>
                <c:pt idx="104">
                  <c:v>42970</c:v>
                </c:pt>
                <c:pt idx="105">
                  <c:v>42971</c:v>
                </c:pt>
                <c:pt idx="106">
                  <c:v>42972</c:v>
                </c:pt>
                <c:pt idx="107">
                  <c:v>42973</c:v>
                </c:pt>
                <c:pt idx="108">
                  <c:v>42974</c:v>
                </c:pt>
                <c:pt idx="109">
                  <c:v>42975</c:v>
                </c:pt>
                <c:pt idx="110">
                  <c:v>42976</c:v>
                </c:pt>
                <c:pt idx="111">
                  <c:v>42977</c:v>
                </c:pt>
                <c:pt idx="112">
                  <c:v>42978</c:v>
                </c:pt>
                <c:pt idx="113">
                  <c:v>42979</c:v>
                </c:pt>
                <c:pt idx="114">
                  <c:v>42980</c:v>
                </c:pt>
                <c:pt idx="115">
                  <c:v>42981</c:v>
                </c:pt>
                <c:pt idx="116">
                  <c:v>42982</c:v>
                </c:pt>
                <c:pt idx="117">
                  <c:v>42983</c:v>
                </c:pt>
                <c:pt idx="118">
                  <c:v>42984</c:v>
                </c:pt>
                <c:pt idx="119">
                  <c:v>42985</c:v>
                </c:pt>
                <c:pt idx="120">
                  <c:v>42986</c:v>
                </c:pt>
                <c:pt idx="121">
                  <c:v>42987</c:v>
                </c:pt>
                <c:pt idx="122">
                  <c:v>42988</c:v>
                </c:pt>
                <c:pt idx="123">
                  <c:v>42989</c:v>
                </c:pt>
                <c:pt idx="124">
                  <c:v>42990</c:v>
                </c:pt>
                <c:pt idx="125">
                  <c:v>42991</c:v>
                </c:pt>
                <c:pt idx="126">
                  <c:v>42992</c:v>
                </c:pt>
              </c:numCache>
            </c:numRef>
          </c:cat>
          <c:val>
            <c:numRef>
              <c:f>Hoja1!$I$2:$I$128</c:f>
              <c:numCache>
                <c:formatCode>General</c:formatCode>
                <c:ptCount val="127"/>
                <c:pt idx="0">
                  <c:v>10929.600000000002</c:v>
                </c:pt>
                <c:pt idx="1">
                  <c:v>10454.400000000001</c:v>
                </c:pt>
                <c:pt idx="2">
                  <c:v>6969.6000000000013</c:v>
                </c:pt>
                <c:pt idx="3">
                  <c:v>13939.200000000003</c:v>
                </c:pt>
                <c:pt idx="4">
                  <c:v>20908.800000000003</c:v>
                </c:pt>
                <c:pt idx="5">
                  <c:v>13939.200000000003</c:v>
                </c:pt>
                <c:pt idx="6">
                  <c:v>13939.200000000003</c:v>
                </c:pt>
                <c:pt idx="7">
                  <c:v>17424</c:v>
                </c:pt>
                <c:pt idx="8">
                  <c:v>13939.200000000003</c:v>
                </c:pt>
                <c:pt idx="9">
                  <c:v>13939.200000000003</c:v>
                </c:pt>
                <c:pt idx="10">
                  <c:v>17424</c:v>
                </c:pt>
                <c:pt idx="11">
                  <c:v>13939.200000000003</c:v>
                </c:pt>
                <c:pt idx="12">
                  <c:v>13939.200000000003</c:v>
                </c:pt>
                <c:pt idx="13">
                  <c:v>13939.200000000003</c:v>
                </c:pt>
                <c:pt idx="14">
                  <c:v>13939.200000000003</c:v>
                </c:pt>
                <c:pt idx="15">
                  <c:v>13939.200000000003</c:v>
                </c:pt>
                <c:pt idx="16">
                  <c:v>13939.200000000003</c:v>
                </c:pt>
                <c:pt idx="17">
                  <c:v>13939.200000000003</c:v>
                </c:pt>
                <c:pt idx="18">
                  <c:v>13939.200000000003</c:v>
                </c:pt>
                <c:pt idx="19">
                  <c:v>17424</c:v>
                </c:pt>
                <c:pt idx="20">
                  <c:v>13939.200000000003</c:v>
                </c:pt>
                <c:pt idx="21">
                  <c:v>13939.200000000003</c:v>
                </c:pt>
                <c:pt idx="22">
                  <c:v>13939.200000000003</c:v>
                </c:pt>
                <c:pt idx="23">
                  <c:v>20908.800000000003</c:v>
                </c:pt>
                <c:pt idx="24">
                  <c:v>27878.400000000005</c:v>
                </c:pt>
                <c:pt idx="25">
                  <c:v>48787.200000000004</c:v>
                </c:pt>
                <c:pt idx="26">
                  <c:v>34848</c:v>
                </c:pt>
                <c:pt idx="27">
                  <c:v>20908.800000000003</c:v>
                </c:pt>
                <c:pt idx="28">
                  <c:v>13939.200000000003</c:v>
                </c:pt>
                <c:pt idx="29">
                  <c:v>10454.400000000001</c:v>
                </c:pt>
                <c:pt idx="30">
                  <c:v>13939.200000000003</c:v>
                </c:pt>
                <c:pt idx="31">
                  <c:v>13939.200000000003</c:v>
                </c:pt>
                <c:pt idx="32">
                  <c:v>10454.400000000001</c:v>
                </c:pt>
                <c:pt idx="33">
                  <c:v>10454.400000000001</c:v>
                </c:pt>
                <c:pt idx="34">
                  <c:v>13939.200000000003</c:v>
                </c:pt>
                <c:pt idx="35">
                  <c:v>13939.200000000003</c:v>
                </c:pt>
                <c:pt idx="36">
                  <c:v>13939.200000000003</c:v>
                </c:pt>
                <c:pt idx="37">
                  <c:v>13939.200000000003</c:v>
                </c:pt>
                <c:pt idx="38">
                  <c:v>13939.200000000003</c:v>
                </c:pt>
                <c:pt idx="39">
                  <c:v>27878.400000000005</c:v>
                </c:pt>
                <c:pt idx="40">
                  <c:v>34848</c:v>
                </c:pt>
                <c:pt idx="41">
                  <c:v>34848</c:v>
                </c:pt>
                <c:pt idx="42">
                  <c:v>34848</c:v>
                </c:pt>
                <c:pt idx="43">
                  <c:v>38332.80000000001</c:v>
                </c:pt>
                <c:pt idx="44">
                  <c:v>45302.400000000001</c:v>
                </c:pt>
                <c:pt idx="45">
                  <c:v>41817.600000000006</c:v>
                </c:pt>
                <c:pt idx="46">
                  <c:v>41817.600000000006</c:v>
                </c:pt>
                <c:pt idx="47">
                  <c:v>38332.80000000001</c:v>
                </c:pt>
                <c:pt idx="48">
                  <c:v>31363.200000000001</c:v>
                </c:pt>
                <c:pt idx="49">
                  <c:v>17424</c:v>
                </c:pt>
                <c:pt idx="50">
                  <c:v>13939.200000000003</c:v>
                </c:pt>
                <c:pt idx="51">
                  <c:v>66211.200000000012</c:v>
                </c:pt>
                <c:pt idx="52">
                  <c:v>48787.200000000004</c:v>
                </c:pt>
                <c:pt idx="53">
                  <c:v>34848</c:v>
                </c:pt>
                <c:pt idx="54">
                  <c:v>20908.800000000003</c:v>
                </c:pt>
                <c:pt idx="55">
                  <c:v>10454.400000000001</c:v>
                </c:pt>
                <c:pt idx="56">
                  <c:v>17424</c:v>
                </c:pt>
                <c:pt idx="57">
                  <c:v>17424</c:v>
                </c:pt>
                <c:pt idx="58">
                  <c:v>17424</c:v>
                </c:pt>
                <c:pt idx="59">
                  <c:v>17424</c:v>
                </c:pt>
                <c:pt idx="60">
                  <c:v>17424</c:v>
                </c:pt>
                <c:pt idx="61">
                  <c:v>17424</c:v>
                </c:pt>
                <c:pt idx="62">
                  <c:v>20908.800000000003</c:v>
                </c:pt>
                <c:pt idx="63">
                  <c:v>17424</c:v>
                </c:pt>
                <c:pt idx="64">
                  <c:v>20908.800000000003</c:v>
                </c:pt>
                <c:pt idx="65">
                  <c:v>31363.200000000001</c:v>
                </c:pt>
                <c:pt idx="66">
                  <c:v>38332.80000000001</c:v>
                </c:pt>
                <c:pt idx="67">
                  <c:v>41817.600000000006</c:v>
                </c:pt>
                <c:pt idx="68">
                  <c:v>34848</c:v>
                </c:pt>
                <c:pt idx="69">
                  <c:v>38332.80000000001</c:v>
                </c:pt>
                <c:pt idx="70">
                  <c:v>38332.80000000001</c:v>
                </c:pt>
                <c:pt idx="71">
                  <c:v>41817.600000000006</c:v>
                </c:pt>
                <c:pt idx="72">
                  <c:v>52272</c:v>
                </c:pt>
                <c:pt idx="73">
                  <c:v>55756.80000000001</c:v>
                </c:pt>
                <c:pt idx="74">
                  <c:v>38332.80000000001</c:v>
                </c:pt>
                <c:pt idx="75">
                  <c:v>38332.80000000001</c:v>
                </c:pt>
                <c:pt idx="76">
                  <c:v>38332.80000000001</c:v>
                </c:pt>
                <c:pt idx="77">
                  <c:v>48787.200000000004</c:v>
                </c:pt>
                <c:pt idx="78">
                  <c:v>55756.80000000001</c:v>
                </c:pt>
                <c:pt idx="79">
                  <c:v>55756.80000000001</c:v>
                </c:pt>
                <c:pt idx="80">
                  <c:v>55756.80000000001</c:v>
                </c:pt>
                <c:pt idx="81">
                  <c:v>55756.80000000001</c:v>
                </c:pt>
                <c:pt idx="82">
                  <c:v>55756.80000000001</c:v>
                </c:pt>
                <c:pt idx="83">
                  <c:v>59241.600000000013</c:v>
                </c:pt>
                <c:pt idx="84">
                  <c:v>55756.80000000001</c:v>
                </c:pt>
                <c:pt idx="85">
                  <c:v>55756.80000000001</c:v>
                </c:pt>
                <c:pt idx="86">
                  <c:v>55756.80000000001</c:v>
                </c:pt>
                <c:pt idx="87">
                  <c:v>55756.80000000001</c:v>
                </c:pt>
                <c:pt idx="88">
                  <c:v>55756.80000000001</c:v>
                </c:pt>
                <c:pt idx="89">
                  <c:v>55756.80000000001</c:v>
                </c:pt>
                <c:pt idx="90">
                  <c:v>59241.600000000013</c:v>
                </c:pt>
                <c:pt idx="91">
                  <c:v>59241.600000000013</c:v>
                </c:pt>
                <c:pt idx="92">
                  <c:v>59241.600000000013</c:v>
                </c:pt>
                <c:pt idx="93">
                  <c:v>59241.600000000013</c:v>
                </c:pt>
                <c:pt idx="94">
                  <c:v>59241.600000000013</c:v>
                </c:pt>
                <c:pt idx="95">
                  <c:v>59241.600000000013</c:v>
                </c:pt>
                <c:pt idx="96">
                  <c:v>62726.400000000001</c:v>
                </c:pt>
                <c:pt idx="97">
                  <c:v>62726.400000000001</c:v>
                </c:pt>
                <c:pt idx="98">
                  <c:v>62726.400000000001</c:v>
                </c:pt>
                <c:pt idx="99">
                  <c:v>62726.400000000001</c:v>
                </c:pt>
                <c:pt idx="100">
                  <c:v>62726.400000000001</c:v>
                </c:pt>
                <c:pt idx="101">
                  <c:v>62726.400000000001</c:v>
                </c:pt>
                <c:pt idx="102">
                  <c:v>62726.400000000001</c:v>
                </c:pt>
                <c:pt idx="103">
                  <c:v>62726.400000000001</c:v>
                </c:pt>
                <c:pt idx="104">
                  <c:v>62726.400000000001</c:v>
                </c:pt>
                <c:pt idx="105">
                  <c:v>62726.400000000001</c:v>
                </c:pt>
                <c:pt idx="106">
                  <c:v>62726.400000000001</c:v>
                </c:pt>
                <c:pt idx="107">
                  <c:v>62726.400000000001</c:v>
                </c:pt>
                <c:pt idx="108">
                  <c:v>62726.400000000001</c:v>
                </c:pt>
                <c:pt idx="109">
                  <c:v>62726.400000000001</c:v>
                </c:pt>
                <c:pt idx="110">
                  <c:v>66211.200000000012</c:v>
                </c:pt>
                <c:pt idx="111">
                  <c:v>62726.400000000001</c:v>
                </c:pt>
                <c:pt idx="112">
                  <c:v>62726.400000000001</c:v>
                </c:pt>
                <c:pt idx="113">
                  <c:v>62726.400000000001</c:v>
                </c:pt>
                <c:pt idx="114">
                  <c:v>62726.400000000001</c:v>
                </c:pt>
                <c:pt idx="115">
                  <c:v>62726.400000000001</c:v>
                </c:pt>
                <c:pt idx="116">
                  <c:v>62726.400000000001</c:v>
                </c:pt>
                <c:pt idx="117">
                  <c:v>48787.200000000004</c:v>
                </c:pt>
                <c:pt idx="118">
                  <c:v>48787.200000000004</c:v>
                </c:pt>
                <c:pt idx="119">
                  <c:v>48787.200000000004</c:v>
                </c:pt>
                <c:pt idx="120">
                  <c:v>48787.200000000004</c:v>
                </c:pt>
                <c:pt idx="121">
                  <c:v>48787.200000000004</c:v>
                </c:pt>
                <c:pt idx="122">
                  <c:v>45302.400000000001</c:v>
                </c:pt>
                <c:pt idx="123">
                  <c:v>97574.400000000009</c:v>
                </c:pt>
                <c:pt idx="124">
                  <c:v>83635.200000000012</c:v>
                </c:pt>
                <c:pt idx="125">
                  <c:v>66211.200000000012</c:v>
                </c:pt>
                <c:pt idx="126">
                  <c:v>34848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B-4C1F-8319-78243D393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80256"/>
        <c:axId val="176979296"/>
      </c:lineChart>
      <c:dateAx>
        <c:axId val="1769802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979296"/>
        <c:crosses val="autoZero"/>
        <c:auto val="1"/>
        <c:lblOffset val="100"/>
        <c:baseTimeUnit val="days"/>
        <c:majorUnit val="2"/>
        <c:majorTimeUnit val="days"/>
      </c:dateAx>
      <c:valAx>
        <c:axId val="17697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9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Motor del Saler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464379876723556"/>
          <c:y val="0.17171296296296296"/>
          <c:w val="0.86383519791926466"/>
          <c:h val="0.50732502187226591"/>
        </c:manualLayout>
      </c:layout>
      <c:lineChart>
        <c:grouping val="standard"/>
        <c:varyColors val="0"/>
        <c:ser>
          <c:idx val="0"/>
          <c:order val="0"/>
          <c:tx>
            <c:strRef>
              <c:f>Hoja1!$J$1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Hoja1!$A$2:$A$128</c:f>
              <c:numCache>
                <c:formatCode>m/d/yyyy</c:formatCode>
                <c:ptCount val="127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  <c:pt idx="63">
                  <c:v>42929</c:v>
                </c:pt>
                <c:pt idx="64">
                  <c:v>42930</c:v>
                </c:pt>
                <c:pt idx="65">
                  <c:v>42931</c:v>
                </c:pt>
                <c:pt idx="66">
                  <c:v>42932</c:v>
                </c:pt>
                <c:pt idx="67">
                  <c:v>42933</c:v>
                </c:pt>
                <c:pt idx="68">
                  <c:v>42934</c:v>
                </c:pt>
                <c:pt idx="69">
                  <c:v>42935</c:v>
                </c:pt>
                <c:pt idx="70">
                  <c:v>42936</c:v>
                </c:pt>
                <c:pt idx="71">
                  <c:v>42937</c:v>
                </c:pt>
                <c:pt idx="72">
                  <c:v>42938</c:v>
                </c:pt>
                <c:pt idx="73">
                  <c:v>42939</c:v>
                </c:pt>
                <c:pt idx="74">
                  <c:v>42940</c:v>
                </c:pt>
                <c:pt idx="75">
                  <c:v>42941</c:v>
                </c:pt>
                <c:pt idx="76">
                  <c:v>42942</c:v>
                </c:pt>
                <c:pt idx="77">
                  <c:v>42943</c:v>
                </c:pt>
                <c:pt idx="78">
                  <c:v>42944</c:v>
                </c:pt>
                <c:pt idx="79">
                  <c:v>42945</c:v>
                </c:pt>
                <c:pt idx="80">
                  <c:v>42946</c:v>
                </c:pt>
                <c:pt idx="81">
                  <c:v>42947</c:v>
                </c:pt>
                <c:pt idx="82">
                  <c:v>42948</c:v>
                </c:pt>
                <c:pt idx="83">
                  <c:v>42949</c:v>
                </c:pt>
                <c:pt idx="84">
                  <c:v>42950</c:v>
                </c:pt>
                <c:pt idx="85">
                  <c:v>42951</c:v>
                </c:pt>
                <c:pt idx="86">
                  <c:v>42952</c:v>
                </c:pt>
                <c:pt idx="87">
                  <c:v>42953</c:v>
                </c:pt>
                <c:pt idx="88">
                  <c:v>42954</c:v>
                </c:pt>
                <c:pt idx="89">
                  <c:v>42955</c:v>
                </c:pt>
                <c:pt idx="90">
                  <c:v>42956</c:v>
                </c:pt>
                <c:pt idx="91">
                  <c:v>42957</c:v>
                </c:pt>
                <c:pt idx="92">
                  <c:v>42958</c:v>
                </c:pt>
                <c:pt idx="93">
                  <c:v>42959</c:v>
                </c:pt>
                <c:pt idx="94">
                  <c:v>42960</c:v>
                </c:pt>
                <c:pt idx="95">
                  <c:v>42961</c:v>
                </c:pt>
                <c:pt idx="96">
                  <c:v>42962</c:v>
                </c:pt>
                <c:pt idx="97">
                  <c:v>42963</c:v>
                </c:pt>
                <c:pt idx="98">
                  <c:v>42964</c:v>
                </c:pt>
                <c:pt idx="99">
                  <c:v>42965</c:v>
                </c:pt>
                <c:pt idx="100">
                  <c:v>42966</c:v>
                </c:pt>
                <c:pt idx="101">
                  <c:v>42967</c:v>
                </c:pt>
                <c:pt idx="102">
                  <c:v>42968</c:v>
                </c:pt>
                <c:pt idx="103">
                  <c:v>42969</c:v>
                </c:pt>
                <c:pt idx="104">
                  <c:v>42970</c:v>
                </c:pt>
                <c:pt idx="105">
                  <c:v>42971</c:v>
                </c:pt>
                <c:pt idx="106">
                  <c:v>42972</c:v>
                </c:pt>
                <c:pt idx="107">
                  <c:v>42973</c:v>
                </c:pt>
                <c:pt idx="108">
                  <c:v>42974</c:v>
                </c:pt>
                <c:pt idx="109">
                  <c:v>42975</c:v>
                </c:pt>
                <c:pt idx="110">
                  <c:v>42976</c:v>
                </c:pt>
                <c:pt idx="111">
                  <c:v>42977</c:v>
                </c:pt>
                <c:pt idx="112">
                  <c:v>42978</c:v>
                </c:pt>
                <c:pt idx="113">
                  <c:v>42979</c:v>
                </c:pt>
                <c:pt idx="114">
                  <c:v>42980</c:v>
                </c:pt>
                <c:pt idx="115">
                  <c:v>42981</c:v>
                </c:pt>
                <c:pt idx="116">
                  <c:v>42982</c:v>
                </c:pt>
                <c:pt idx="117">
                  <c:v>42983</c:v>
                </c:pt>
                <c:pt idx="118">
                  <c:v>42984</c:v>
                </c:pt>
                <c:pt idx="119">
                  <c:v>42985</c:v>
                </c:pt>
                <c:pt idx="120">
                  <c:v>42986</c:v>
                </c:pt>
                <c:pt idx="121">
                  <c:v>42987</c:v>
                </c:pt>
                <c:pt idx="122">
                  <c:v>42988</c:v>
                </c:pt>
                <c:pt idx="123">
                  <c:v>42989</c:v>
                </c:pt>
                <c:pt idx="124">
                  <c:v>42990</c:v>
                </c:pt>
                <c:pt idx="125">
                  <c:v>42991</c:v>
                </c:pt>
                <c:pt idx="126">
                  <c:v>42992</c:v>
                </c:pt>
              </c:numCache>
            </c:numRef>
          </c:cat>
          <c:val>
            <c:numRef>
              <c:f>Hoja1!$J$2:$J$128</c:f>
              <c:numCache>
                <c:formatCode>General</c:formatCode>
                <c:ptCount val="127"/>
                <c:pt idx="0">
                  <c:v>0.12650000000000003</c:v>
                </c:pt>
                <c:pt idx="1">
                  <c:v>0.12100000000000001</c:v>
                </c:pt>
                <c:pt idx="2">
                  <c:v>8.0666666666666678E-2</c:v>
                </c:pt>
                <c:pt idx="3">
                  <c:v>0.16133333333333336</c:v>
                </c:pt>
                <c:pt idx="4">
                  <c:v>0.24200000000000002</c:v>
                </c:pt>
                <c:pt idx="5">
                  <c:v>0.16133333333333336</c:v>
                </c:pt>
                <c:pt idx="6">
                  <c:v>0.16133333333333336</c:v>
                </c:pt>
                <c:pt idx="7">
                  <c:v>0.20166666666666666</c:v>
                </c:pt>
                <c:pt idx="8">
                  <c:v>0.16133333333333336</c:v>
                </c:pt>
                <c:pt idx="9">
                  <c:v>0.16133333333333336</c:v>
                </c:pt>
                <c:pt idx="10">
                  <c:v>0.20166666666666666</c:v>
                </c:pt>
                <c:pt idx="11">
                  <c:v>0.16133333333333336</c:v>
                </c:pt>
                <c:pt idx="12">
                  <c:v>0.16133333333333336</c:v>
                </c:pt>
                <c:pt idx="13">
                  <c:v>0.16133333333333336</c:v>
                </c:pt>
                <c:pt idx="14">
                  <c:v>0.16133333333333336</c:v>
                </c:pt>
                <c:pt idx="15">
                  <c:v>0.16133333333333336</c:v>
                </c:pt>
                <c:pt idx="16">
                  <c:v>0.16133333333333336</c:v>
                </c:pt>
                <c:pt idx="17">
                  <c:v>0.16133333333333336</c:v>
                </c:pt>
                <c:pt idx="18">
                  <c:v>0.16133333333333336</c:v>
                </c:pt>
                <c:pt idx="19">
                  <c:v>0.20166666666666666</c:v>
                </c:pt>
                <c:pt idx="20">
                  <c:v>0.16133333333333336</c:v>
                </c:pt>
                <c:pt idx="21">
                  <c:v>0.16133333333333336</c:v>
                </c:pt>
                <c:pt idx="22">
                  <c:v>0.16133333333333336</c:v>
                </c:pt>
                <c:pt idx="23">
                  <c:v>0.24200000000000002</c:v>
                </c:pt>
                <c:pt idx="24">
                  <c:v>0.32266666666666671</c:v>
                </c:pt>
                <c:pt idx="25">
                  <c:v>0.56466666666666676</c:v>
                </c:pt>
                <c:pt idx="26">
                  <c:v>0.40333333333333332</c:v>
                </c:pt>
                <c:pt idx="27">
                  <c:v>0.24200000000000002</c:v>
                </c:pt>
                <c:pt idx="28">
                  <c:v>0.16133333333333336</c:v>
                </c:pt>
                <c:pt idx="29">
                  <c:v>0.12100000000000001</c:v>
                </c:pt>
                <c:pt idx="30">
                  <c:v>0.16133333333333336</c:v>
                </c:pt>
                <c:pt idx="31">
                  <c:v>0.16133333333333336</c:v>
                </c:pt>
                <c:pt idx="32">
                  <c:v>0.12100000000000001</c:v>
                </c:pt>
                <c:pt idx="33">
                  <c:v>0.12100000000000001</c:v>
                </c:pt>
                <c:pt idx="34">
                  <c:v>0.16133333333333336</c:v>
                </c:pt>
                <c:pt idx="35">
                  <c:v>0.16133333333333336</c:v>
                </c:pt>
                <c:pt idx="36">
                  <c:v>0.16133333333333336</c:v>
                </c:pt>
                <c:pt idx="37">
                  <c:v>0.16133333333333336</c:v>
                </c:pt>
                <c:pt idx="38">
                  <c:v>0.16133333333333336</c:v>
                </c:pt>
                <c:pt idx="39">
                  <c:v>0.32266666666666671</c:v>
                </c:pt>
                <c:pt idx="40">
                  <c:v>0.40333333333333332</c:v>
                </c:pt>
                <c:pt idx="41">
                  <c:v>0.40333333333333332</c:v>
                </c:pt>
                <c:pt idx="42">
                  <c:v>0.40333333333333332</c:v>
                </c:pt>
                <c:pt idx="43">
                  <c:v>0.44366666666666676</c:v>
                </c:pt>
                <c:pt idx="44">
                  <c:v>0.52433333333333332</c:v>
                </c:pt>
                <c:pt idx="45">
                  <c:v>0.48400000000000004</c:v>
                </c:pt>
                <c:pt idx="46">
                  <c:v>0.48400000000000004</c:v>
                </c:pt>
                <c:pt idx="47">
                  <c:v>0.44366666666666676</c:v>
                </c:pt>
                <c:pt idx="48">
                  <c:v>0.36299999999999999</c:v>
                </c:pt>
                <c:pt idx="49">
                  <c:v>0.20166666666666666</c:v>
                </c:pt>
                <c:pt idx="50">
                  <c:v>0.16133333333333336</c:v>
                </c:pt>
                <c:pt idx="51">
                  <c:v>0.76633333333333342</c:v>
                </c:pt>
                <c:pt idx="52">
                  <c:v>0.56466666666666676</c:v>
                </c:pt>
                <c:pt idx="53">
                  <c:v>0.40333333333333332</c:v>
                </c:pt>
                <c:pt idx="54">
                  <c:v>0.24200000000000002</c:v>
                </c:pt>
                <c:pt idx="55">
                  <c:v>0.12100000000000001</c:v>
                </c:pt>
                <c:pt idx="56">
                  <c:v>0.20166666666666666</c:v>
                </c:pt>
                <c:pt idx="57">
                  <c:v>0.20166666666666666</c:v>
                </c:pt>
                <c:pt idx="58">
                  <c:v>0.20166666666666666</c:v>
                </c:pt>
                <c:pt idx="59">
                  <c:v>0.20166666666666666</c:v>
                </c:pt>
                <c:pt idx="60">
                  <c:v>0.20166666666666666</c:v>
                </c:pt>
                <c:pt idx="61">
                  <c:v>0.20166666666666666</c:v>
                </c:pt>
                <c:pt idx="62">
                  <c:v>0.24200000000000002</c:v>
                </c:pt>
                <c:pt idx="63">
                  <c:v>0.20166666666666666</c:v>
                </c:pt>
                <c:pt idx="64">
                  <c:v>0.24200000000000002</c:v>
                </c:pt>
                <c:pt idx="65">
                  <c:v>0.36299999999999999</c:v>
                </c:pt>
                <c:pt idx="66">
                  <c:v>0.44366666666666676</c:v>
                </c:pt>
                <c:pt idx="67">
                  <c:v>0.48400000000000004</c:v>
                </c:pt>
                <c:pt idx="68">
                  <c:v>0.40333333333333332</c:v>
                </c:pt>
                <c:pt idx="69">
                  <c:v>0.44366666666666676</c:v>
                </c:pt>
                <c:pt idx="70">
                  <c:v>0.44366666666666676</c:v>
                </c:pt>
                <c:pt idx="71">
                  <c:v>0.48400000000000004</c:v>
                </c:pt>
                <c:pt idx="72">
                  <c:v>0.60499999999999998</c:v>
                </c:pt>
                <c:pt idx="73">
                  <c:v>0.64533333333333343</c:v>
                </c:pt>
                <c:pt idx="74">
                  <c:v>0.44366666666666676</c:v>
                </c:pt>
                <c:pt idx="75">
                  <c:v>0.44366666666666676</c:v>
                </c:pt>
                <c:pt idx="76">
                  <c:v>0.44366666666666676</c:v>
                </c:pt>
                <c:pt idx="77">
                  <c:v>0.56466666666666676</c:v>
                </c:pt>
                <c:pt idx="78">
                  <c:v>0.64533333333333343</c:v>
                </c:pt>
                <c:pt idx="79">
                  <c:v>0.64533333333333343</c:v>
                </c:pt>
                <c:pt idx="80">
                  <c:v>0.64533333333333343</c:v>
                </c:pt>
                <c:pt idx="81">
                  <c:v>0.64533333333333343</c:v>
                </c:pt>
                <c:pt idx="82">
                  <c:v>0.64533333333333343</c:v>
                </c:pt>
                <c:pt idx="83">
                  <c:v>0.68566666666666687</c:v>
                </c:pt>
                <c:pt idx="84">
                  <c:v>0.64533333333333343</c:v>
                </c:pt>
                <c:pt idx="85">
                  <c:v>0.64533333333333343</c:v>
                </c:pt>
                <c:pt idx="86">
                  <c:v>0.64533333333333343</c:v>
                </c:pt>
                <c:pt idx="87">
                  <c:v>0.64533333333333343</c:v>
                </c:pt>
                <c:pt idx="88">
                  <c:v>0.64533333333333343</c:v>
                </c:pt>
                <c:pt idx="89">
                  <c:v>0.64533333333333343</c:v>
                </c:pt>
                <c:pt idx="90">
                  <c:v>0.68566666666666687</c:v>
                </c:pt>
                <c:pt idx="91">
                  <c:v>0.68566666666666687</c:v>
                </c:pt>
                <c:pt idx="92">
                  <c:v>0.68566666666666687</c:v>
                </c:pt>
                <c:pt idx="93">
                  <c:v>0.68566666666666687</c:v>
                </c:pt>
                <c:pt idx="94">
                  <c:v>0.68566666666666687</c:v>
                </c:pt>
                <c:pt idx="95">
                  <c:v>0.68566666666666687</c:v>
                </c:pt>
                <c:pt idx="96">
                  <c:v>0.72599999999999998</c:v>
                </c:pt>
                <c:pt idx="97">
                  <c:v>0.72599999999999998</c:v>
                </c:pt>
                <c:pt idx="98">
                  <c:v>0.72599999999999998</c:v>
                </c:pt>
                <c:pt idx="99">
                  <c:v>0.72599999999999998</c:v>
                </c:pt>
                <c:pt idx="100">
                  <c:v>0.72599999999999998</c:v>
                </c:pt>
                <c:pt idx="101">
                  <c:v>0.72599999999999998</c:v>
                </c:pt>
                <c:pt idx="102">
                  <c:v>0.72599999999999998</c:v>
                </c:pt>
                <c:pt idx="103">
                  <c:v>0.72599999999999998</c:v>
                </c:pt>
                <c:pt idx="104">
                  <c:v>0.72599999999999998</c:v>
                </c:pt>
                <c:pt idx="105">
                  <c:v>0.72599999999999998</c:v>
                </c:pt>
                <c:pt idx="106">
                  <c:v>0.72599999999999998</c:v>
                </c:pt>
                <c:pt idx="107">
                  <c:v>0.72599999999999998</c:v>
                </c:pt>
                <c:pt idx="108">
                  <c:v>0.72599999999999998</c:v>
                </c:pt>
                <c:pt idx="109">
                  <c:v>0.72599999999999998</c:v>
                </c:pt>
                <c:pt idx="110">
                  <c:v>0.76633333333333342</c:v>
                </c:pt>
                <c:pt idx="111">
                  <c:v>0.72599999999999998</c:v>
                </c:pt>
                <c:pt idx="112">
                  <c:v>0.72599999999999998</c:v>
                </c:pt>
                <c:pt idx="113">
                  <c:v>0.72599999999999998</c:v>
                </c:pt>
                <c:pt idx="114">
                  <c:v>0.72599999999999998</c:v>
                </c:pt>
                <c:pt idx="115">
                  <c:v>0.72599999999999998</c:v>
                </c:pt>
                <c:pt idx="116">
                  <c:v>0.72599999999999998</c:v>
                </c:pt>
                <c:pt idx="117">
                  <c:v>0.56466666666666676</c:v>
                </c:pt>
                <c:pt idx="118">
                  <c:v>0.56466666666666676</c:v>
                </c:pt>
                <c:pt idx="119">
                  <c:v>0.56466666666666676</c:v>
                </c:pt>
                <c:pt idx="120">
                  <c:v>0.56466666666666676</c:v>
                </c:pt>
                <c:pt idx="121">
                  <c:v>0.56466666666666676</c:v>
                </c:pt>
                <c:pt idx="122">
                  <c:v>0.52433333333333332</c:v>
                </c:pt>
                <c:pt idx="123">
                  <c:v>1.1293333333333335</c:v>
                </c:pt>
                <c:pt idx="124">
                  <c:v>0.96800000000000008</c:v>
                </c:pt>
                <c:pt idx="125">
                  <c:v>0.76633333333333342</c:v>
                </c:pt>
                <c:pt idx="126">
                  <c:v>0.40333333333333332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9-4BE1-AFA3-DB283C9037C7}"/>
            </c:ext>
          </c:extLst>
        </c:ser>
        <c:ser>
          <c:idx val="1"/>
          <c:order val="1"/>
          <c:tx>
            <c:strRef>
              <c:f>Hoja1!$K$1</c:f>
              <c:strCache>
                <c:ptCount val="1"/>
                <c:pt idx="0">
                  <c:v>simulated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Hoja1!$A$2:$A$128</c:f>
              <c:numCache>
                <c:formatCode>m/d/yyyy</c:formatCode>
                <c:ptCount val="127"/>
                <c:pt idx="0">
                  <c:v>42866</c:v>
                </c:pt>
                <c:pt idx="1">
                  <c:v>42867</c:v>
                </c:pt>
                <c:pt idx="2">
                  <c:v>42868</c:v>
                </c:pt>
                <c:pt idx="3">
                  <c:v>42869</c:v>
                </c:pt>
                <c:pt idx="4">
                  <c:v>42870</c:v>
                </c:pt>
                <c:pt idx="5">
                  <c:v>42871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42877</c:v>
                </c:pt>
                <c:pt idx="12">
                  <c:v>42878</c:v>
                </c:pt>
                <c:pt idx="13">
                  <c:v>42879</c:v>
                </c:pt>
                <c:pt idx="14">
                  <c:v>42880</c:v>
                </c:pt>
                <c:pt idx="15">
                  <c:v>42881</c:v>
                </c:pt>
                <c:pt idx="16">
                  <c:v>42882</c:v>
                </c:pt>
                <c:pt idx="17">
                  <c:v>42883</c:v>
                </c:pt>
                <c:pt idx="18">
                  <c:v>42884</c:v>
                </c:pt>
                <c:pt idx="19">
                  <c:v>42885</c:v>
                </c:pt>
                <c:pt idx="20">
                  <c:v>42886</c:v>
                </c:pt>
                <c:pt idx="21">
                  <c:v>42887</c:v>
                </c:pt>
                <c:pt idx="22">
                  <c:v>42888</c:v>
                </c:pt>
                <c:pt idx="23">
                  <c:v>42889</c:v>
                </c:pt>
                <c:pt idx="24">
                  <c:v>42890</c:v>
                </c:pt>
                <c:pt idx="25">
                  <c:v>42891</c:v>
                </c:pt>
                <c:pt idx="26">
                  <c:v>42892</c:v>
                </c:pt>
                <c:pt idx="27">
                  <c:v>42893</c:v>
                </c:pt>
                <c:pt idx="28">
                  <c:v>42894</c:v>
                </c:pt>
                <c:pt idx="29">
                  <c:v>42895</c:v>
                </c:pt>
                <c:pt idx="30">
                  <c:v>42896</c:v>
                </c:pt>
                <c:pt idx="31">
                  <c:v>42897</c:v>
                </c:pt>
                <c:pt idx="32">
                  <c:v>42898</c:v>
                </c:pt>
                <c:pt idx="33">
                  <c:v>42899</c:v>
                </c:pt>
                <c:pt idx="34">
                  <c:v>42900</c:v>
                </c:pt>
                <c:pt idx="35">
                  <c:v>42901</c:v>
                </c:pt>
                <c:pt idx="36">
                  <c:v>42902</c:v>
                </c:pt>
                <c:pt idx="37">
                  <c:v>42903</c:v>
                </c:pt>
                <c:pt idx="38">
                  <c:v>42904</c:v>
                </c:pt>
                <c:pt idx="39">
                  <c:v>42905</c:v>
                </c:pt>
                <c:pt idx="40">
                  <c:v>42906</c:v>
                </c:pt>
                <c:pt idx="41">
                  <c:v>42907</c:v>
                </c:pt>
                <c:pt idx="42">
                  <c:v>42908</c:v>
                </c:pt>
                <c:pt idx="43">
                  <c:v>42909</c:v>
                </c:pt>
                <c:pt idx="44">
                  <c:v>42910</c:v>
                </c:pt>
                <c:pt idx="45">
                  <c:v>42911</c:v>
                </c:pt>
                <c:pt idx="46">
                  <c:v>42912</c:v>
                </c:pt>
                <c:pt idx="47">
                  <c:v>42913</c:v>
                </c:pt>
                <c:pt idx="48">
                  <c:v>42914</c:v>
                </c:pt>
                <c:pt idx="49">
                  <c:v>42915</c:v>
                </c:pt>
                <c:pt idx="50">
                  <c:v>42916</c:v>
                </c:pt>
                <c:pt idx="51">
                  <c:v>42917</c:v>
                </c:pt>
                <c:pt idx="52">
                  <c:v>42918</c:v>
                </c:pt>
                <c:pt idx="53">
                  <c:v>42919</c:v>
                </c:pt>
                <c:pt idx="54">
                  <c:v>42920</c:v>
                </c:pt>
                <c:pt idx="55">
                  <c:v>42921</c:v>
                </c:pt>
                <c:pt idx="56">
                  <c:v>42922</c:v>
                </c:pt>
                <c:pt idx="57">
                  <c:v>42923</c:v>
                </c:pt>
                <c:pt idx="58">
                  <c:v>42924</c:v>
                </c:pt>
                <c:pt idx="59">
                  <c:v>42925</c:v>
                </c:pt>
                <c:pt idx="60">
                  <c:v>42926</c:v>
                </c:pt>
                <c:pt idx="61">
                  <c:v>42927</c:v>
                </c:pt>
                <c:pt idx="62">
                  <c:v>42928</c:v>
                </c:pt>
                <c:pt idx="63">
                  <c:v>42929</c:v>
                </c:pt>
                <c:pt idx="64">
                  <c:v>42930</c:v>
                </c:pt>
                <c:pt idx="65">
                  <c:v>42931</c:v>
                </c:pt>
                <c:pt idx="66">
                  <c:v>42932</c:v>
                </c:pt>
                <c:pt idx="67">
                  <c:v>42933</c:v>
                </c:pt>
                <c:pt idx="68">
                  <c:v>42934</c:v>
                </c:pt>
                <c:pt idx="69">
                  <c:v>42935</c:v>
                </c:pt>
                <c:pt idx="70">
                  <c:v>42936</c:v>
                </c:pt>
                <c:pt idx="71">
                  <c:v>42937</c:v>
                </c:pt>
                <c:pt idx="72">
                  <c:v>42938</c:v>
                </c:pt>
                <c:pt idx="73">
                  <c:v>42939</c:v>
                </c:pt>
                <c:pt idx="74">
                  <c:v>42940</c:v>
                </c:pt>
                <c:pt idx="75">
                  <c:v>42941</c:v>
                </c:pt>
                <c:pt idx="76">
                  <c:v>42942</c:v>
                </c:pt>
                <c:pt idx="77">
                  <c:v>42943</c:v>
                </c:pt>
                <c:pt idx="78">
                  <c:v>42944</c:v>
                </c:pt>
                <c:pt idx="79">
                  <c:v>42945</c:v>
                </c:pt>
                <c:pt idx="80">
                  <c:v>42946</c:v>
                </c:pt>
                <c:pt idx="81">
                  <c:v>42947</c:v>
                </c:pt>
                <c:pt idx="82">
                  <c:v>42948</c:v>
                </c:pt>
                <c:pt idx="83">
                  <c:v>42949</c:v>
                </c:pt>
                <c:pt idx="84">
                  <c:v>42950</c:v>
                </c:pt>
                <c:pt idx="85">
                  <c:v>42951</c:v>
                </c:pt>
                <c:pt idx="86">
                  <c:v>42952</c:v>
                </c:pt>
                <c:pt idx="87">
                  <c:v>42953</c:v>
                </c:pt>
                <c:pt idx="88">
                  <c:v>42954</c:v>
                </c:pt>
                <c:pt idx="89">
                  <c:v>42955</c:v>
                </c:pt>
                <c:pt idx="90">
                  <c:v>42956</c:v>
                </c:pt>
                <c:pt idx="91">
                  <c:v>42957</c:v>
                </c:pt>
                <c:pt idx="92">
                  <c:v>42958</c:v>
                </c:pt>
                <c:pt idx="93">
                  <c:v>42959</c:v>
                </c:pt>
                <c:pt idx="94">
                  <c:v>42960</c:v>
                </c:pt>
                <c:pt idx="95">
                  <c:v>42961</c:v>
                </c:pt>
                <c:pt idx="96">
                  <c:v>42962</c:v>
                </c:pt>
                <c:pt idx="97">
                  <c:v>42963</c:v>
                </c:pt>
                <c:pt idx="98">
                  <c:v>42964</c:v>
                </c:pt>
                <c:pt idx="99">
                  <c:v>42965</c:v>
                </c:pt>
                <c:pt idx="100">
                  <c:v>42966</c:v>
                </c:pt>
                <c:pt idx="101">
                  <c:v>42967</c:v>
                </c:pt>
                <c:pt idx="102">
                  <c:v>42968</c:v>
                </c:pt>
                <c:pt idx="103">
                  <c:v>42969</c:v>
                </c:pt>
                <c:pt idx="104">
                  <c:v>42970</c:v>
                </c:pt>
                <c:pt idx="105">
                  <c:v>42971</c:v>
                </c:pt>
                <c:pt idx="106">
                  <c:v>42972</c:v>
                </c:pt>
                <c:pt idx="107">
                  <c:v>42973</c:v>
                </c:pt>
                <c:pt idx="108">
                  <c:v>42974</c:v>
                </c:pt>
                <c:pt idx="109">
                  <c:v>42975</c:v>
                </c:pt>
                <c:pt idx="110">
                  <c:v>42976</c:v>
                </c:pt>
                <c:pt idx="111">
                  <c:v>42977</c:v>
                </c:pt>
                <c:pt idx="112">
                  <c:v>42978</c:v>
                </c:pt>
                <c:pt idx="113">
                  <c:v>42979</c:v>
                </c:pt>
                <c:pt idx="114">
                  <c:v>42980</c:v>
                </c:pt>
                <c:pt idx="115">
                  <c:v>42981</c:v>
                </c:pt>
                <c:pt idx="116">
                  <c:v>42982</c:v>
                </c:pt>
                <c:pt idx="117">
                  <c:v>42983</c:v>
                </c:pt>
                <c:pt idx="118">
                  <c:v>42984</c:v>
                </c:pt>
                <c:pt idx="119">
                  <c:v>42985</c:v>
                </c:pt>
                <c:pt idx="120">
                  <c:v>42986</c:v>
                </c:pt>
                <c:pt idx="121">
                  <c:v>42987</c:v>
                </c:pt>
                <c:pt idx="122">
                  <c:v>42988</c:v>
                </c:pt>
                <c:pt idx="123">
                  <c:v>42989</c:v>
                </c:pt>
                <c:pt idx="124">
                  <c:v>42990</c:v>
                </c:pt>
                <c:pt idx="125">
                  <c:v>42991</c:v>
                </c:pt>
                <c:pt idx="126">
                  <c:v>42992</c:v>
                </c:pt>
              </c:numCache>
            </c:numRef>
          </c:cat>
          <c:val>
            <c:numRef>
              <c:f>Hoja1!$K$2:$K$128</c:f>
              <c:numCache>
                <c:formatCode>0.00E+00</c:formatCode>
                <c:ptCount val="127"/>
                <c:pt idx="0">
                  <c:v>8.9090000000000003E-2</c:v>
                </c:pt>
                <c:pt idx="1">
                  <c:v>7.671E-2</c:v>
                </c:pt>
                <c:pt idx="2">
                  <c:v>7.1129999999999999E-2</c:v>
                </c:pt>
                <c:pt idx="3">
                  <c:v>9.2009999999999995E-2</c:v>
                </c:pt>
                <c:pt idx="4">
                  <c:v>0.12659999999999999</c:v>
                </c:pt>
                <c:pt idx="5">
                  <c:v>0.1472</c:v>
                </c:pt>
                <c:pt idx="6">
                  <c:v>0.1249</c:v>
                </c:pt>
                <c:pt idx="7">
                  <c:v>0.1338</c:v>
                </c:pt>
                <c:pt idx="8">
                  <c:v>0.1178</c:v>
                </c:pt>
                <c:pt idx="9">
                  <c:v>0.1109</c:v>
                </c:pt>
                <c:pt idx="10">
                  <c:v>0.123</c:v>
                </c:pt>
                <c:pt idx="11">
                  <c:v>0.1062</c:v>
                </c:pt>
                <c:pt idx="12">
                  <c:v>0.1046</c:v>
                </c:pt>
                <c:pt idx="13">
                  <c:v>0.1011</c:v>
                </c:pt>
                <c:pt idx="14">
                  <c:v>9.2730000000000007E-2</c:v>
                </c:pt>
                <c:pt idx="15">
                  <c:v>9.2069999999999999E-2</c:v>
                </c:pt>
                <c:pt idx="16">
                  <c:v>0.1041</c:v>
                </c:pt>
                <c:pt idx="17">
                  <c:v>0.10059999999999999</c:v>
                </c:pt>
                <c:pt idx="18">
                  <c:v>0.1014</c:v>
                </c:pt>
                <c:pt idx="19">
                  <c:v>0.12709999999999999</c:v>
                </c:pt>
                <c:pt idx="20">
                  <c:v>0.1132</c:v>
                </c:pt>
                <c:pt idx="21">
                  <c:v>0.10630000000000001</c:v>
                </c:pt>
                <c:pt idx="22">
                  <c:v>0.10299999999999999</c:v>
                </c:pt>
                <c:pt idx="23">
                  <c:v>0.11550000000000001</c:v>
                </c:pt>
                <c:pt idx="24">
                  <c:v>0.1772</c:v>
                </c:pt>
                <c:pt idx="25">
                  <c:v>0.41899999999999998</c:v>
                </c:pt>
                <c:pt idx="26">
                  <c:v>0.27729999999999999</c:v>
                </c:pt>
                <c:pt idx="27">
                  <c:v>0.1295</c:v>
                </c:pt>
                <c:pt idx="28">
                  <c:v>6.0569999999999999E-2</c:v>
                </c:pt>
                <c:pt idx="29">
                  <c:v>3.5119999999999998E-2</c:v>
                </c:pt>
                <c:pt idx="30">
                  <c:v>9.5939999999999998E-2</c:v>
                </c:pt>
                <c:pt idx="31">
                  <c:v>7.6230000000000006E-2</c:v>
                </c:pt>
                <c:pt idx="32">
                  <c:v>6.5689999999999998E-2</c:v>
                </c:pt>
                <c:pt idx="33">
                  <c:v>9.7780000000000006E-2</c:v>
                </c:pt>
                <c:pt idx="34">
                  <c:v>0.1076</c:v>
                </c:pt>
                <c:pt idx="35">
                  <c:v>0.115</c:v>
                </c:pt>
                <c:pt idx="36">
                  <c:v>0.14149999999999999</c:v>
                </c:pt>
                <c:pt idx="37">
                  <c:v>0.14050000000000001</c:v>
                </c:pt>
                <c:pt idx="38">
                  <c:v>0.13730000000000001</c:v>
                </c:pt>
                <c:pt idx="39">
                  <c:v>0.30230000000000001</c:v>
                </c:pt>
                <c:pt idx="40">
                  <c:v>0.35680000000000001</c:v>
                </c:pt>
                <c:pt idx="41">
                  <c:v>0.37309999999999999</c:v>
                </c:pt>
                <c:pt idx="42">
                  <c:v>0.39319999999999999</c:v>
                </c:pt>
                <c:pt idx="43">
                  <c:v>0.40810000000000002</c:v>
                </c:pt>
                <c:pt idx="44">
                  <c:v>0.43359999999999999</c:v>
                </c:pt>
                <c:pt idx="45">
                  <c:v>0.47270000000000001</c:v>
                </c:pt>
                <c:pt idx="46">
                  <c:v>0.4607</c:v>
                </c:pt>
                <c:pt idx="47">
                  <c:v>0.43630000000000002</c:v>
                </c:pt>
                <c:pt idx="48">
                  <c:v>0.3523</c:v>
                </c:pt>
                <c:pt idx="49">
                  <c:v>0.35260000000000002</c:v>
                </c:pt>
                <c:pt idx="50">
                  <c:v>0.40479999999999999</c:v>
                </c:pt>
                <c:pt idx="51">
                  <c:v>0.78610000000000002</c:v>
                </c:pt>
                <c:pt idx="52">
                  <c:v>0.62560000000000004</c:v>
                </c:pt>
                <c:pt idx="53">
                  <c:v>0.39190000000000003</c:v>
                </c:pt>
                <c:pt idx="54">
                  <c:v>0.2248</c:v>
                </c:pt>
                <c:pt idx="55">
                  <c:v>0.13270000000000001</c:v>
                </c:pt>
                <c:pt idx="56">
                  <c:v>3.8120000000000001E-2</c:v>
                </c:pt>
                <c:pt idx="57">
                  <c:v>0.14119999999999999</c:v>
                </c:pt>
                <c:pt idx="58">
                  <c:v>0.1139</c:v>
                </c:pt>
                <c:pt idx="59">
                  <c:v>9.9180000000000004E-2</c:v>
                </c:pt>
                <c:pt idx="60">
                  <c:v>0.15260000000000001</c:v>
                </c:pt>
                <c:pt idx="61">
                  <c:v>0.1734</c:v>
                </c:pt>
                <c:pt idx="62">
                  <c:v>0.18490000000000001</c:v>
                </c:pt>
                <c:pt idx="63">
                  <c:v>0.22239999999999999</c:v>
                </c:pt>
                <c:pt idx="64">
                  <c:v>0.23880000000000001</c:v>
                </c:pt>
                <c:pt idx="65">
                  <c:v>0.2445</c:v>
                </c:pt>
                <c:pt idx="66">
                  <c:v>0.43049999999999999</c:v>
                </c:pt>
                <c:pt idx="67">
                  <c:v>0.5111</c:v>
                </c:pt>
                <c:pt idx="68">
                  <c:v>0.54530000000000001</c:v>
                </c:pt>
                <c:pt idx="69">
                  <c:v>0.57050000000000001</c:v>
                </c:pt>
                <c:pt idx="70">
                  <c:v>0.59109999999999996</c:v>
                </c:pt>
                <c:pt idx="71">
                  <c:v>0.60529999999999995</c:v>
                </c:pt>
                <c:pt idx="72">
                  <c:v>0.60799999999999998</c:v>
                </c:pt>
                <c:pt idx="73">
                  <c:v>0.61899999999999999</c:v>
                </c:pt>
                <c:pt idx="74">
                  <c:v>0.61639999999999995</c:v>
                </c:pt>
                <c:pt idx="75">
                  <c:v>0.61339999999999995</c:v>
                </c:pt>
                <c:pt idx="76">
                  <c:v>0.61850000000000005</c:v>
                </c:pt>
                <c:pt idx="77">
                  <c:v>0.6119</c:v>
                </c:pt>
                <c:pt idx="78">
                  <c:v>0.62150000000000005</c:v>
                </c:pt>
                <c:pt idx="79">
                  <c:v>0.62649999999999995</c:v>
                </c:pt>
                <c:pt idx="80">
                  <c:v>0.62949999999999995</c:v>
                </c:pt>
                <c:pt idx="81">
                  <c:v>0.63270000000000004</c:v>
                </c:pt>
                <c:pt idx="82">
                  <c:v>0.65100000000000002</c:v>
                </c:pt>
                <c:pt idx="83">
                  <c:v>0.6653</c:v>
                </c:pt>
                <c:pt idx="84">
                  <c:v>0.63900000000000001</c:v>
                </c:pt>
                <c:pt idx="85">
                  <c:v>0.63529999999999998</c:v>
                </c:pt>
                <c:pt idx="86">
                  <c:v>0.65529999999999999</c:v>
                </c:pt>
                <c:pt idx="87">
                  <c:v>0.67100000000000004</c:v>
                </c:pt>
                <c:pt idx="88">
                  <c:v>0.67390000000000005</c:v>
                </c:pt>
                <c:pt idx="89">
                  <c:v>0.6623</c:v>
                </c:pt>
                <c:pt idx="90">
                  <c:v>0.66990000000000005</c:v>
                </c:pt>
                <c:pt idx="91">
                  <c:v>0.67300000000000004</c:v>
                </c:pt>
                <c:pt idx="92">
                  <c:v>0.67559999999999998</c:v>
                </c:pt>
                <c:pt idx="93">
                  <c:v>0.6774</c:v>
                </c:pt>
                <c:pt idx="94">
                  <c:v>0.6794</c:v>
                </c:pt>
                <c:pt idx="95">
                  <c:v>0.68700000000000006</c:v>
                </c:pt>
                <c:pt idx="96">
                  <c:v>0.69289999999999996</c:v>
                </c:pt>
                <c:pt idx="97">
                  <c:v>0.69669999999999999</c:v>
                </c:pt>
                <c:pt idx="98">
                  <c:v>0.69720000000000004</c:v>
                </c:pt>
                <c:pt idx="99">
                  <c:v>0.69110000000000005</c:v>
                </c:pt>
                <c:pt idx="100">
                  <c:v>0.69830000000000003</c:v>
                </c:pt>
                <c:pt idx="101">
                  <c:v>0.70089999999999997</c:v>
                </c:pt>
                <c:pt idx="102">
                  <c:v>0.68910000000000005</c:v>
                </c:pt>
                <c:pt idx="103">
                  <c:v>0.6855</c:v>
                </c:pt>
                <c:pt idx="104">
                  <c:v>0.68830000000000002</c:v>
                </c:pt>
                <c:pt idx="105">
                  <c:v>0.69069999999999998</c:v>
                </c:pt>
                <c:pt idx="106">
                  <c:v>0.69979999999999998</c:v>
                </c:pt>
                <c:pt idx="107">
                  <c:v>0.70199999999999996</c:v>
                </c:pt>
                <c:pt idx="108">
                  <c:v>0.72299999999999998</c:v>
                </c:pt>
                <c:pt idx="109">
                  <c:v>0.72809999999999997</c:v>
                </c:pt>
                <c:pt idx="110">
                  <c:v>0.74870000000000003</c:v>
                </c:pt>
                <c:pt idx="111">
                  <c:v>0.72570000000000001</c:v>
                </c:pt>
                <c:pt idx="112">
                  <c:v>0.68899999999999995</c:v>
                </c:pt>
                <c:pt idx="113">
                  <c:v>0.72260000000000002</c:v>
                </c:pt>
                <c:pt idx="114">
                  <c:v>0.7137</c:v>
                </c:pt>
                <c:pt idx="115">
                  <c:v>0.71319999999999995</c:v>
                </c:pt>
                <c:pt idx="116">
                  <c:v>0.7127</c:v>
                </c:pt>
                <c:pt idx="117">
                  <c:v>0.53139999999999998</c:v>
                </c:pt>
                <c:pt idx="118">
                  <c:v>0.55349999999999999</c:v>
                </c:pt>
                <c:pt idx="119">
                  <c:v>0.54810000000000003</c:v>
                </c:pt>
                <c:pt idx="120">
                  <c:v>0.53169999999999995</c:v>
                </c:pt>
                <c:pt idx="121">
                  <c:v>0.52400000000000002</c:v>
                </c:pt>
                <c:pt idx="122">
                  <c:v>0.49320000000000003</c:v>
                </c:pt>
                <c:pt idx="123">
                  <c:v>1.1020000000000001</c:v>
                </c:pt>
                <c:pt idx="124">
                  <c:v>0.91239999999999999</c:v>
                </c:pt>
                <c:pt idx="125">
                  <c:v>0.59960000000000002</c:v>
                </c:pt>
                <c:pt idx="126">
                  <c:v>0.37340000000000001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59-4BE1-AFA3-DB283C90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255344"/>
        <c:axId val="603256304"/>
      </c:lineChart>
      <c:dateAx>
        <c:axId val="6032553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03256304"/>
        <c:crosses val="autoZero"/>
        <c:auto val="1"/>
        <c:lblOffset val="100"/>
        <c:baseTimeUnit val="days"/>
      </c:dateAx>
      <c:valAx>
        <c:axId val="6032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60325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132</xdr:row>
      <xdr:rowOff>53340</xdr:rowOff>
    </xdr:from>
    <xdr:to>
      <xdr:col>17</xdr:col>
      <xdr:colOff>281940</xdr:colOff>
      <xdr:row>149</xdr:row>
      <xdr:rowOff>93593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360F40-C2E0-43DC-BB35-BFD64C071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518160</xdr:colOff>
      <xdr:row>40</xdr:row>
      <xdr:rowOff>137160</xdr:rowOff>
    </xdr:from>
    <xdr:to>
      <xdr:col>24</xdr:col>
      <xdr:colOff>175260</xdr:colOff>
      <xdr:row>66</xdr:row>
      <xdr:rowOff>83820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877777F-CF07-457B-9778-31CE91085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182880</xdr:colOff>
      <xdr:row>58</xdr:row>
      <xdr:rowOff>45720</xdr:rowOff>
    </xdr:from>
    <xdr:to>
      <xdr:col>14</xdr:col>
      <xdr:colOff>579120</xdr:colOff>
      <xdr:row>75</xdr:row>
      <xdr:rowOff>125730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4CCB603-0498-46A1-B8EA-46EAEF820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0.01618</cdr:x>
      <cdr:y>0.37198</cdr:y>
    </cdr:from>
    <cdr:to>
      <cdr:x>0.06137</cdr:x>
      <cdr:y>0.50464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65F1457-3BE6-A5AF-BDAA-E986E2AE014F}"/>
            </a:ext>
          </a:extLst>
        </cdr:cNvPr>
        <cdr:cNvSpPr txBox="1"/>
      </cdr:nvSpPr>
      <cdr:spPr>
        <a:xfrm xmlns:a="http://schemas.openxmlformats.org/drawingml/2006/main" rot="16200000">
          <a:off x="8435" y="1211709"/>
          <a:ext cx="403835" cy="2451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/>
            <a:t>m</a:t>
          </a:r>
          <a:r>
            <a:rPr lang="es-ES" sz="1200" b="1" baseline="30000"/>
            <a:t>3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0.01482</cdr:x>
      <cdr:y>0.33646</cdr:y>
    </cdr:from>
    <cdr:to>
      <cdr:x>0.05906</cdr:x>
      <cdr:y>0.52237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479E38CB-C3DC-2312-438B-78F381B43971}"/>
            </a:ext>
          </a:extLst>
        </cdr:cNvPr>
        <cdr:cNvSpPr txBox="1"/>
      </cdr:nvSpPr>
      <cdr:spPr>
        <a:xfrm xmlns:a="http://schemas.openxmlformats.org/drawingml/2006/main" rot="16200000">
          <a:off x="-6169" y="1028971"/>
          <a:ext cx="510000" cy="2979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000" b="1">
              <a:latin typeface="Arial" panose="020B0604020202020204" pitchFamily="34" charset="0"/>
              <a:cs typeface="Arial" panose="020B0604020202020204" pitchFamily="34" charset="0"/>
            </a:rPr>
            <a:t>m</a:t>
          </a:r>
          <a:r>
            <a:rPr lang="es-ES" sz="1000" b="1" baseline="30000">
              <a:latin typeface="Arial" panose="020B0604020202020204" pitchFamily="34" charset="0"/>
              <a:cs typeface="Arial" panose="020B0604020202020204" pitchFamily="34" charset="0"/>
            </a:rPr>
            <a:t>3</a:t>
          </a:r>
          <a:r>
            <a:rPr lang="es-ES" sz="1000" b="1">
              <a:latin typeface="Arial" panose="020B0604020202020204" pitchFamily="34" charset="0"/>
              <a:cs typeface="Arial" panose="020B0604020202020204" pitchFamily="34" charset="0"/>
            </a:rPr>
            <a:t>/s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TxtInOut_mayo24\dotacionesTuriamayo24.xlsx" TargetMode="External"/><Relationship Id="rId1" Type="http://schemas.openxmlformats.org/officeDocument/2006/relationships/externalLinkPath" Target="file:///F:\TxtInOut_mayo24\dotacionesTuriamayo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xtInOut_jun24\dotacionesTuriamayo24.xlsx" TargetMode="External"/><Relationship Id="rId1" Type="http://schemas.openxmlformats.org/officeDocument/2006/relationships/externalLinkPath" Target="dotacionesTuriamayo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ibration"/>
      <sheetName val="monthly"/>
      <sheetName val="Hoja1"/>
    </sheetNames>
    <sheetDataSet>
      <sheetData sheetId="0">
        <row r="1">
          <cell r="E1">
            <v>2017</v>
          </cell>
          <cell r="F1" t="str">
            <v>2017 model</v>
          </cell>
          <cell r="G1" t="str">
            <v>2017mayo24</v>
          </cell>
        </row>
        <row r="6">
          <cell r="A6" t="str">
            <v>may</v>
          </cell>
          <cell r="E6">
            <v>3829634</v>
          </cell>
          <cell r="F6">
            <v>3775178.4300000006</v>
          </cell>
          <cell r="G6">
            <v>4753579.2088000001</v>
          </cell>
        </row>
        <row r="7">
          <cell r="A7" t="str">
            <v>june</v>
          </cell>
          <cell r="E7">
            <v>4806960</v>
          </cell>
          <cell r="F7">
            <v>3894756.8400000017</v>
          </cell>
          <cell r="G7">
            <v>4951462.9762000013</v>
          </cell>
        </row>
        <row r="8">
          <cell r="A8" t="str">
            <v>july</v>
          </cell>
          <cell r="E8">
            <v>5599351</v>
          </cell>
          <cell r="F8">
            <v>5389067.4000000022</v>
          </cell>
          <cell r="G8">
            <v>5011135.8257999998</v>
          </cell>
        </row>
        <row r="9">
          <cell r="A9" t="str">
            <v>august</v>
          </cell>
          <cell r="E9">
            <v>5495940</v>
          </cell>
          <cell r="F9">
            <v>4650557.3100000033</v>
          </cell>
          <cell r="G9">
            <v>5144881.8855000008</v>
          </cell>
        </row>
        <row r="10">
          <cell r="A10" t="str">
            <v>september</v>
          </cell>
          <cell r="E10">
            <v>1614382</v>
          </cell>
          <cell r="F10">
            <v>1366312.4199999997</v>
          </cell>
          <cell r="G10">
            <v>1353568.7026999998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ibration"/>
      <sheetName val="monthly"/>
      <sheetName val="Hoja1"/>
    </sheetNames>
    <sheetDataSet>
      <sheetData sheetId="0">
        <row r="6">
          <cell r="E6">
            <v>3829634</v>
          </cell>
          <cell r="F6">
            <v>3775178.4300000006</v>
          </cell>
          <cell r="G6">
            <v>4675522.8151000002</v>
          </cell>
        </row>
        <row r="7">
          <cell r="E7">
            <v>4806960</v>
          </cell>
          <cell r="F7">
            <v>3894756.8400000017</v>
          </cell>
          <cell r="G7">
            <v>4867586.2364999996</v>
          </cell>
        </row>
        <row r="8">
          <cell r="E8">
            <v>5599351</v>
          </cell>
          <cell r="F8">
            <v>5389067.4000000022</v>
          </cell>
          <cell r="G8">
            <v>5261088.2127999999</v>
          </cell>
        </row>
        <row r="9">
          <cell r="E9">
            <v>5495940</v>
          </cell>
          <cell r="F9">
            <v>4650557.3100000033</v>
          </cell>
          <cell r="G9">
            <v>5388085.1809999999</v>
          </cell>
        </row>
        <row r="10">
          <cell r="E10">
            <v>1614382</v>
          </cell>
          <cell r="F10">
            <v>1366312.4199999997</v>
          </cell>
          <cell r="G10">
            <v>1234470.8075999999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6B81C-1B5B-4FFC-BBD0-E0B5F09111CF}">
  <dimension ref="A1:BI129"/>
  <sheetViews>
    <sheetView tabSelected="1" topLeftCell="M1" workbookViewId="0">
      <pane xSplit="11640" ySplit="576" topLeftCell="AW2" activePane="bottomRight"/>
      <selection activeCell="M1" sqref="M1"/>
      <selection pane="topRight" activeCell="V1" sqref="V1"/>
      <selection pane="bottomLeft" activeCell="M2" sqref="M2"/>
      <selection pane="bottomRight" activeCell="AZ2" sqref="AZ2:AZ6"/>
    </sheetView>
  </sheetViews>
  <sheetFormatPr baseColWidth="10" defaultRowHeight="14.4" x14ac:dyDescent="0.3"/>
  <sheetData>
    <row r="1" spans="1:61" x14ac:dyDescent="0.3">
      <c r="H1" t="s">
        <v>23</v>
      </c>
      <c r="I1" t="s">
        <v>22</v>
      </c>
      <c r="J1" t="s">
        <v>44</v>
      </c>
      <c r="K1" t="s">
        <v>23</v>
      </c>
      <c r="P1">
        <v>57222.000000000007</v>
      </c>
      <c r="Q1" t="s">
        <v>22</v>
      </c>
      <c r="R1" s="4" t="s">
        <v>24</v>
      </c>
      <c r="S1" s="4"/>
      <c r="T1" s="4" t="s">
        <v>25</v>
      </c>
      <c r="U1" s="4"/>
      <c r="V1" s="4" t="s">
        <v>26</v>
      </c>
      <c r="W1" s="4"/>
      <c r="X1" s="4" t="s">
        <v>27</v>
      </c>
      <c r="Y1" s="4"/>
      <c r="Z1" s="4" t="s">
        <v>28</v>
      </c>
      <c r="AA1" s="4"/>
      <c r="AB1" s="4" t="s">
        <v>29</v>
      </c>
      <c r="AC1" s="4"/>
      <c r="AD1" s="4" t="s">
        <v>30</v>
      </c>
      <c r="AE1" s="4"/>
      <c r="AF1" s="4" t="s">
        <v>31</v>
      </c>
      <c r="AG1" s="4"/>
      <c r="AH1" s="4" t="s">
        <v>32</v>
      </c>
      <c r="AI1" s="4"/>
      <c r="AJ1" s="4" t="s">
        <v>33</v>
      </c>
      <c r="AK1" s="4"/>
      <c r="AL1" s="4" t="s">
        <v>34</v>
      </c>
      <c r="AM1" s="4"/>
      <c r="AN1" s="4" t="s">
        <v>35</v>
      </c>
      <c r="AO1" s="4"/>
      <c r="AP1" s="4" t="s">
        <v>36</v>
      </c>
      <c r="AQ1" s="4"/>
      <c r="AR1" s="4" t="s">
        <v>37</v>
      </c>
      <c r="AS1" s="4"/>
      <c r="AT1" s="4" t="s">
        <v>38</v>
      </c>
      <c r="AU1" s="4"/>
      <c r="AV1" s="4" t="s">
        <v>39</v>
      </c>
      <c r="AW1" s="4"/>
      <c r="AX1" s="4" t="s">
        <v>40</v>
      </c>
      <c r="AY1" s="4"/>
      <c r="AZ1" s="4" t="s">
        <v>41</v>
      </c>
      <c r="BA1" s="4"/>
      <c r="BB1" s="4" t="s">
        <v>42</v>
      </c>
      <c r="BC1" s="4"/>
      <c r="BD1" s="4" t="s">
        <v>38</v>
      </c>
      <c r="BE1" s="4"/>
      <c r="BF1" s="4" t="s">
        <v>43</v>
      </c>
      <c r="BG1" s="4"/>
      <c r="BH1" t="s">
        <v>45</v>
      </c>
    </row>
    <row r="2" spans="1:61" x14ac:dyDescent="0.3">
      <c r="A2" s="1">
        <v>42866</v>
      </c>
      <c r="B2" t="s">
        <v>0</v>
      </c>
      <c r="C2">
        <v>18919</v>
      </c>
      <c r="E2">
        <v>3</v>
      </c>
      <c r="F2">
        <f>E2*1.1*3600</f>
        <v>11880.000000000002</v>
      </c>
      <c r="G2" s="2">
        <v>1.7260000000000001E-3</v>
      </c>
      <c r="H2" s="2">
        <v>7696.5120000000006</v>
      </c>
      <c r="I2">
        <f>F2*0.92</f>
        <v>10929.600000000002</v>
      </c>
      <c r="J2">
        <f>I2/(3600*24)</f>
        <v>0.12650000000000003</v>
      </c>
      <c r="K2" s="3">
        <v>8.9090000000000003E-2</v>
      </c>
      <c r="L2" s="2">
        <f t="shared" ref="L2:L33" si="0">K2*3600*24</f>
        <v>7697.3760000000002</v>
      </c>
      <c r="M2" s="3"/>
      <c r="O2">
        <v>57222.000000000007</v>
      </c>
      <c r="P2">
        <v>259182.00000000003</v>
      </c>
      <c r="Q2">
        <f>P2*100/P$7</f>
        <v>5.7462686567164187</v>
      </c>
      <c r="R2">
        <v>39.795000000000002</v>
      </c>
      <c r="S2">
        <f>R2*100/R$7</f>
        <v>5.0633765004364211</v>
      </c>
      <c r="T2">
        <v>40.713000000000001</v>
      </c>
      <c r="U2">
        <f>T2*100/T$7</f>
        <v>5.0122125976884702</v>
      </c>
      <c r="V2">
        <v>39.338000000000001</v>
      </c>
      <c r="W2">
        <f>V2*100/V$7</f>
        <v>4.843597052323112</v>
      </c>
      <c r="X2">
        <v>38.762999999999998</v>
      </c>
      <c r="Y2">
        <f>X2*100/X$7</f>
        <v>4.9317735071279989</v>
      </c>
      <c r="Z2">
        <v>36.481999999999999</v>
      </c>
      <c r="AA2">
        <f>Z2*100/Z$7</f>
        <v>4.2025644835955758</v>
      </c>
      <c r="AB2">
        <v>34.683999999999997</v>
      </c>
      <c r="AC2">
        <f>AB2*100/AB$7</f>
        <v>4.023633218755764</v>
      </c>
      <c r="AD2">
        <v>32.276000000000003</v>
      </c>
      <c r="AE2">
        <f>AD2*100/AD$7</f>
        <v>3.7276621497232214</v>
      </c>
      <c r="AF2">
        <v>32.725000000000001</v>
      </c>
      <c r="AG2">
        <f>AF2*100/AF$7</f>
        <v>3.7776687541485097</v>
      </c>
      <c r="AH2">
        <v>31.477</v>
      </c>
      <c r="AI2">
        <f>AH2*100/AH$7</f>
        <v>3.7169334973915222</v>
      </c>
      <c r="AJ2">
        <v>28.559000000000001</v>
      </c>
      <c r="AK2">
        <f>AJ2*100/AJ$7</f>
        <v>3.310808382574058</v>
      </c>
      <c r="AL2">
        <v>30.175999999999998</v>
      </c>
      <c r="AM2">
        <f>AL2*100/AL$7</f>
        <v>3.5583604844634218</v>
      </c>
      <c r="AN2">
        <v>30.300999999999998</v>
      </c>
      <c r="AO2">
        <f>AN2*100/AN$7</f>
        <v>3.4613099997715384</v>
      </c>
      <c r="AP2">
        <v>36.363999999999997</v>
      </c>
      <c r="AQ2">
        <f>AP2*100/AP$7</f>
        <v>4.4618459654551712</v>
      </c>
      <c r="AR2">
        <v>47.02</v>
      </c>
      <c r="AS2">
        <f>AR2*100/AR$7</f>
        <v>5.8448201493400029</v>
      </c>
      <c r="AT2">
        <v>45.052</v>
      </c>
      <c r="AU2">
        <f>AT2*100/AT$7</f>
        <v>5.7685536233999537</v>
      </c>
      <c r="AV2">
        <v>46.77</v>
      </c>
      <c r="AW2">
        <f>AV2*100/AV$7</f>
        <v>5.7453896840957004</v>
      </c>
      <c r="AX2">
        <v>36.734000000000002</v>
      </c>
      <c r="AY2">
        <f>AX2*100/AX$7</f>
        <v>4.4859379388669751</v>
      </c>
      <c r="AZ2">
        <v>34.798999999999999</v>
      </c>
      <c r="BA2">
        <f>AZ2*100/AZ$7</f>
        <v>4.2566542714551332</v>
      </c>
      <c r="BB2">
        <v>37.125</v>
      </c>
      <c r="BC2">
        <f>BB2*100/BB$7</f>
        <v>4.4238138816598509</v>
      </c>
      <c r="BD2">
        <v>32.722999999999999</v>
      </c>
      <c r="BE2">
        <f>BD2*100/BD$7</f>
        <v>4.068597830114312</v>
      </c>
      <c r="BF2">
        <v>37.734000000000002</v>
      </c>
      <c r="BG2">
        <f>BF2*100/BF$7</f>
        <v>4.8539655383111331</v>
      </c>
      <c r="BH2">
        <v>38.593000000000004</v>
      </c>
      <c r="BI2">
        <f>BH2*100/BH$7</f>
        <v>5.0114075649620897</v>
      </c>
    </row>
    <row r="3" spans="1:61" x14ac:dyDescent="0.3">
      <c r="A3" s="1">
        <v>42867</v>
      </c>
      <c r="B3" t="s">
        <v>1</v>
      </c>
      <c r="C3">
        <v>18922</v>
      </c>
      <c r="E3">
        <v>3</v>
      </c>
      <c r="F3">
        <f t="shared" ref="F3:F66" si="1">E3*1.1*3600</f>
        <v>11880.000000000002</v>
      </c>
      <c r="G3" s="2">
        <v>1.5950000000000001E-3</v>
      </c>
      <c r="H3" s="2">
        <v>6626.88</v>
      </c>
      <c r="I3">
        <f t="shared" ref="I3:I66" si="2">F3*0.88</f>
        <v>10454.400000000001</v>
      </c>
      <c r="J3">
        <f t="shared" ref="J3:J66" si="3">I3/(3600*24)</f>
        <v>0.12100000000000001</v>
      </c>
      <c r="K3" s="3">
        <v>7.671E-2</v>
      </c>
      <c r="L3" s="2">
        <f t="shared" si="0"/>
        <v>6627.7440000000006</v>
      </c>
      <c r="M3" s="3"/>
      <c r="O3">
        <v>57222.000000000007</v>
      </c>
      <c r="P3">
        <v>693396.00000000012</v>
      </c>
      <c r="Q3">
        <f t="shared" ref="Q3:BI7" si="4">P3*100/P$7</f>
        <v>15.373134328358212</v>
      </c>
      <c r="R3">
        <v>115.43300000000001</v>
      </c>
      <c r="S3">
        <f t="shared" si="4"/>
        <v>14.687290855003832</v>
      </c>
      <c r="T3">
        <v>117.17400000000001</v>
      </c>
      <c r="U3">
        <f t="shared" si="4"/>
        <v>14.425392354322916</v>
      </c>
      <c r="V3">
        <v>116.61</v>
      </c>
      <c r="W3">
        <f t="shared" si="4"/>
        <v>14.357919880812398</v>
      </c>
      <c r="X3">
        <v>115.122</v>
      </c>
      <c r="Y3">
        <f t="shared" si="4"/>
        <v>14.646844405427588</v>
      </c>
      <c r="Z3">
        <v>121.95099999999999</v>
      </c>
      <c r="AA3">
        <f t="shared" si="4"/>
        <v>14.048213950412915</v>
      </c>
      <c r="AB3">
        <v>125.40600000000001</v>
      </c>
      <c r="AC3">
        <f t="shared" si="4"/>
        <v>14.548141720426866</v>
      </c>
      <c r="AD3">
        <v>118.28400000000001</v>
      </c>
      <c r="AE3">
        <f t="shared" si="4"/>
        <v>13.661010959160413</v>
      </c>
      <c r="AF3">
        <v>126.114</v>
      </c>
      <c r="AG3">
        <f t="shared" si="4"/>
        <v>14.558194568699315</v>
      </c>
      <c r="AH3">
        <v>114.571</v>
      </c>
      <c r="AI3">
        <f t="shared" si="4"/>
        <v>13.52901444640989</v>
      </c>
      <c r="AJ3">
        <v>120.718</v>
      </c>
      <c r="AK3">
        <f t="shared" si="4"/>
        <v>13.994683508791455</v>
      </c>
      <c r="AL3">
        <v>117.479</v>
      </c>
      <c r="AM3">
        <f t="shared" si="4"/>
        <v>13.853149236289712</v>
      </c>
      <c r="AN3">
        <v>117.8</v>
      </c>
      <c r="AO3">
        <f t="shared" si="4"/>
        <v>13.456398071782688</v>
      </c>
      <c r="AP3">
        <v>119.81</v>
      </c>
      <c r="AQ3">
        <f t="shared" si="4"/>
        <v>14.700631534517218</v>
      </c>
      <c r="AR3">
        <v>122.20099999999999</v>
      </c>
      <c r="AS3">
        <f t="shared" si="4"/>
        <v>15.190192834315134</v>
      </c>
      <c r="AT3">
        <v>121.116</v>
      </c>
      <c r="AU3">
        <f t="shared" si="4"/>
        <v>15.507949495065899</v>
      </c>
      <c r="AV3">
        <v>125.642</v>
      </c>
      <c r="AW3">
        <f t="shared" si="4"/>
        <v>15.434300848602778</v>
      </c>
      <c r="AX3">
        <v>127.101</v>
      </c>
      <c r="AY3">
        <f t="shared" si="4"/>
        <v>15.521511351008098</v>
      </c>
      <c r="AZ3">
        <v>109.828</v>
      </c>
      <c r="BA3">
        <f t="shared" si="4"/>
        <v>13.434289069380567</v>
      </c>
      <c r="BB3">
        <v>126.346</v>
      </c>
      <c r="BC3">
        <f t="shared" si="4"/>
        <v>15.055385553998534</v>
      </c>
      <c r="BD3">
        <v>117.631</v>
      </c>
      <c r="BE3">
        <f t="shared" si="4"/>
        <v>14.625591521381802</v>
      </c>
      <c r="BF3">
        <v>110.97499999999999</v>
      </c>
      <c r="BG3">
        <f t="shared" si="4"/>
        <v>14.275423374518418</v>
      </c>
      <c r="BH3">
        <v>111.453</v>
      </c>
      <c r="BI3">
        <f t="shared" si="4"/>
        <v>14.472479655318836</v>
      </c>
    </row>
    <row r="4" spans="1:61" x14ac:dyDescent="0.3">
      <c r="A4" s="1">
        <v>42868</v>
      </c>
      <c r="B4" t="s">
        <v>2</v>
      </c>
      <c r="C4">
        <v>18924</v>
      </c>
      <c r="E4">
        <v>2</v>
      </c>
      <c r="F4">
        <f t="shared" si="1"/>
        <v>7920.0000000000009</v>
      </c>
      <c r="G4" s="2">
        <v>1.4519999999999999E-3</v>
      </c>
      <c r="H4" s="2">
        <v>6144.768</v>
      </c>
      <c r="I4">
        <f t="shared" si="2"/>
        <v>6969.6000000000013</v>
      </c>
      <c r="J4">
        <f t="shared" si="3"/>
        <v>8.0666666666666678E-2</v>
      </c>
      <c r="K4" s="3">
        <v>7.1129999999999999E-2</v>
      </c>
      <c r="L4" s="2">
        <f t="shared" si="0"/>
        <v>6145.6319999999996</v>
      </c>
      <c r="M4" s="3"/>
      <c r="O4">
        <v>57222.000000000007</v>
      </c>
      <c r="P4">
        <v>982872</v>
      </c>
      <c r="Q4">
        <f t="shared" si="4"/>
        <v>21.791044776119403</v>
      </c>
      <c r="R4">
        <v>195.46299999999999</v>
      </c>
      <c r="S4">
        <f t="shared" si="4"/>
        <v>24.870027915688006</v>
      </c>
      <c r="T4">
        <v>206.56399999999999</v>
      </c>
      <c r="U4">
        <f t="shared" si="4"/>
        <v>25.430272468963746</v>
      </c>
      <c r="V4">
        <v>207.56700000000001</v>
      </c>
      <c r="W4">
        <f t="shared" si="4"/>
        <v>25.557245141073551</v>
      </c>
      <c r="X4">
        <v>192.44300000000001</v>
      </c>
      <c r="Y4">
        <f t="shared" si="4"/>
        <v>24.484309497000584</v>
      </c>
      <c r="Z4">
        <v>231.67099999999999</v>
      </c>
      <c r="AA4">
        <f t="shared" si="4"/>
        <v>26.687470985117884</v>
      </c>
      <c r="AB4">
        <v>220.29499999999999</v>
      </c>
      <c r="AC4">
        <f t="shared" si="4"/>
        <v>25.556056969374961</v>
      </c>
      <c r="AD4">
        <v>232.48400000000001</v>
      </c>
      <c r="AE4">
        <f t="shared" si="4"/>
        <v>26.850347230643614</v>
      </c>
      <c r="AF4">
        <v>230.733</v>
      </c>
      <c r="AG4">
        <f t="shared" si="4"/>
        <v>26.635075466797495</v>
      </c>
      <c r="AH4">
        <v>225.54400000000001</v>
      </c>
      <c r="AI4">
        <f t="shared" si="4"/>
        <v>26.63316226882084</v>
      </c>
      <c r="AJ4">
        <v>233.40899999999999</v>
      </c>
      <c r="AK4">
        <f t="shared" si="4"/>
        <v>27.058807163003895</v>
      </c>
      <c r="AL4">
        <v>230.221</v>
      </c>
      <c r="AM4">
        <f t="shared" si="4"/>
        <v>27.147710402096148</v>
      </c>
      <c r="AN4">
        <v>230.84899999999999</v>
      </c>
      <c r="AO4">
        <f t="shared" si="4"/>
        <v>26.370085216239062</v>
      </c>
      <c r="AP4">
        <v>212.81</v>
      </c>
      <c r="AQ4">
        <f t="shared" si="4"/>
        <v>26.111688480599359</v>
      </c>
      <c r="AR4">
        <v>169.31</v>
      </c>
      <c r="AS4">
        <f t="shared" si="4"/>
        <v>21.04607612685572</v>
      </c>
      <c r="AT4">
        <v>165.32900000000001</v>
      </c>
      <c r="AU4">
        <f t="shared" si="4"/>
        <v>21.16907577916832</v>
      </c>
      <c r="AV4">
        <v>170.82599999999999</v>
      </c>
      <c r="AW4">
        <f t="shared" si="4"/>
        <v>20.98486076919675</v>
      </c>
      <c r="AX4">
        <v>216.00200000000001</v>
      </c>
      <c r="AY4">
        <f t="shared" si="4"/>
        <v>26.378057567135198</v>
      </c>
      <c r="AZ4">
        <v>218.55600000000001</v>
      </c>
      <c r="BA4">
        <f t="shared" si="4"/>
        <v>26.734024855661026</v>
      </c>
      <c r="BB4">
        <v>215.233</v>
      </c>
      <c r="BC4">
        <f t="shared" si="4"/>
        <v>25.64715779639851</v>
      </c>
      <c r="BD4">
        <v>212.583</v>
      </c>
      <c r="BE4">
        <f t="shared" si="4"/>
        <v>26.431400926540686</v>
      </c>
      <c r="BF4">
        <v>196.07499999999999</v>
      </c>
      <c r="BG4">
        <f t="shared" si="4"/>
        <v>25.222380159123215</v>
      </c>
      <c r="BH4">
        <v>195.54300000000001</v>
      </c>
      <c r="BI4">
        <f t="shared" si="4"/>
        <v>25.391798239975692</v>
      </c>
    </row>
    <row r="5" spans="1:61" x14ac:dyDescent="0.3">
      <c r="A5" s="1">
        <v>42869</v>
      </c>
      <c r="B5" t="s">
        <v>3</v>
      </c>
      <c r="C5">
        <v>18928</v>
      </c>
      <c r="E5">
        <v>4</v>
      </c>
      <c r="F5">
        <f t="shared" si="1"/>
        <v>15840.000000000002</v>
      </c>
      <c r="G5" s="2">
        <v>1.374E-3</v>
      </c>
      <c r="H5" s="2">
        <v>7949.6639999999998</v>
      </c>
      <c r="I5">
        <f t="shared" si="2"/>
        <v>13939.200000000003</v>
      </c>
      <c r="J5">
        <f t="shared" si="3"/>
        <v>0.16133333333333336</v>
      </c>
      <c r="K5" s="3">
        <v>9.2009999999999995E-2</v>
      </c>
      <c r="L5" s="2">
        <f t="shared" si="0"/>
        <v>7949.6639999999998</v>
      </c>
      <c r="M5" s="3"/>
      <c r="O5">
        <v>57222.000000000007</v>
      </c>
      <c r="P5">
        <v>1773882.0000000002</v>
      </c>
      <c r="Q5">
        <f t="shared" si="4"/>
        <v>39.32835820895523</v>
      </c>
      <c r="R5">
        <v>305.92500000000001</v>
      </c>
      <c r="S5">
        <f t="shared" si="4"/>
        <v>38.924826131323336</v>
      </c>
      <c r="T5">
        <v>319.62</v>
      </c>
      <c r="U5">
        <f t="shared" si="4"/>
        <v>39.348694286178585</v>
      </c>
      <c r="V5">
        <v>320.52499999999998</v>
      </c>
      <c r="W5">
        <f t="shared" si="4"/>
        <v>39.465502699574593</v>
      </c>
      <c r="X5">
        <v>309.77999999999997</v>
      </c>
      <c r="Y5">
        <f t="shared" si="4"/>
        <v>39.412965896295731</v>
      </c>
      <c r="Z5">
        <v>334.15300000000002</v>
      </c>
      <c r="AA5">
        <f t="shared" si="4"/>
        <v>38.49294254390967</v>
      </c>
      <c r="AB5">
        <v>338.31099999999998</v>
      </c>
      <c r="AC5">
        <f t="shared" si="4"/>
        <v>39.246897066961175</v>
      </c>
      <c r="AD5">
        <v>332.37200000000001</v>
      </c>
      <c r="AE5">
        <f t="shared" si="4"/>
        <v>38.386743215634105</v>
      </c>
      <c r="AF5">
        <v>331.15499999999997</v>
      </c>
      <c r="AG5">
        <f t="shared" si="4"/>
        <v>38.22746818273643</v>
      </c>
      <c r="AH5">
        <v>325.47800000000001</v>
      </c>
      <c r="AI5">
        <f t="shared" si="4"/>
        <v>38.433779612542423</v>
      </c>
      <c r="AJ5">
        <v>331.82299999999998</v>
      </c>
      <c r="AK5">
        <f t="shared" si="4"/>
        <v>38.467816447735267</v>
      </c>
      <c r="AL5">
        <v>320.48399999999998</v>
      </c>
      <c r="AM5">
        <f t="shared" si="4"/>
        <v>37.791542997838519</v>
      </c>
      <c r="AN5">
        <v>343.262</v>
      </c>
      <c r="AO5">
        <f t="shared" si="4"/>
        <v>39.211121518813826</v>
      </c>
      <c r="AP5">
        <v>306.57900000000001</v>
      </c>
      <c r="AQ5">
        <f t="shared" si="4"/>
        <v>37.617101370676522</v>
      </c>
      <c r="AR5">
        <v>320.99</v>
      </c>
      <c r="AS5">
        <f t="shared" si="4"/>
        <v>39.90065546015839</v>
      </c>
      <c r="AT5">
        <v>307.17700000000002</v>
      </c>
      <c r="AU5">
        <f t="shared" si="4"/>
        <v>39.331594521333741</v>
      </c>
      <c r="AV5">
        <v>323.48700000000002</v>
      </c>
      <c r="AW5">
        <f t="shared" si="4"/>
        <v>39.73826967584062</v>
      </c>
      <c r="AX5">
        <v>301.649</v>
      </c>
      <c r="AY5">
        <f t="shared" si="4"/>
        <v>36.83722691025438</v>
      </c>
      <c r="AZ5">
        <v>317.851</v>
      </c>
      <c r="BA5">
        <f t="shared" si="4"/>
        <v>38.879905078774833</v>
      </c>
      <c r="BB5">
        <v>324.964</v>
      </c>
      <c r="BC5">
        <f t="shared" si="4"/>
        <v>38.722700450901328</v>
      </c>
      <c r="BD5">
        <v>301.71300000000002</v>
      </c>
      <c r="BE5">
        <f t="shared" si="4"/>
        <v>37.513334875081128</v>
      </c>
      <c r="BF5">
        <v>304.15699999999998</v>
      </c>
      <c r="BG5">
        <f t="shared" si="4"/>
        <v>39.125658457521048</v>
      </c>
      <c r="BH5">
        <v>297.57600000000002</v>
      </c>
      <c r="BI5">
        <f t="shared" si="4"/>
        <v>38.641064896513846</v>
      </c>
    </row>
    <row r="6" spans="1:61" x14ac:dyDescent="0.3">
      <c r="A6" s="1">
        <v>42870</v>
      </c>
      <c r="B6" t="s">
        <v>4</v>
      </c>
      <c r="C6">
        <v>18934</v>
      </c>
      <c r="E6">
        <v>6</v>
      </c>
      <c r="F6">
        <f t="shared" si="1"/>
        <v>23760.000000000004</v>
      </c>
      <c r="G6" s="2">
        <v>1.235E-3</v>
      </c>
      <c r="H6" s="2">
        <v>10938.24</v>
      </c>
      <c r="I6">
        <f t="shared" si="2"/>
        <v>20908.800000000003</v>
      </c>
      <c r="J6">
        <f t="shared" si="3"/>
        <v>0.24200000000000002</v>
      </c>
      <c r="K6" s="3">
        <v>0.12659999999999999</v>
      </c>
      <c r="L6" s="2">
        <f t="shared" si="0"/>
        <v>10938.24</v>
      </c>
      <c r="M6" s="3"/>
      <c r="O6">
        <v>57222.000000000007</v>
      </c>
      <c r="P6">
        <v>801108.00000000012</v>
      </c>
      <c r="Q6">
        <f t="shared" si="4"/>
        <v>17.761194029850749</v>
      </c>
      <c r="R6">
        <v>129.322</v>
      </c>
      <c r="S6">
        <f t="shared" si="4"/>
        <v>16.454478597548409</v>
      </c>
      <c r="T6">
        <v>128.20500000000001</v>
      </c>
      <c r="U6">
        <f t="shared" si="4"/>
        <v>15.783428292846274</v>
      </c>
      <c r="V6">
        <v>128.125</v>
      </c>
      <c r="W6">
        <f t="shared" si="4"/>
        <v>15.775735226216348</v>
      </c>
      <c r="X6">
        <v>129.87700000000001</v>
      </c>
      <c r="Y6">
        <f t="shared" si="4"/>
        <v>16.524106694148109</v>
      </c>
      <c r="Z6">
        <v>143.83199999999999</v>
      </c>
      <c r="AA6">
        <f t="shared" si="4"/>
        <v>16.568808036963951</v>
      </c>
      <c r="AB6">
        <v>143.31100000000001</v>
      </c>
      <c r="AC6">
        <f t="shared" si="4"/>
        <v>16.62527102448124</v>
      </c>
      <c r="AD6">
        <v>150.435</v>
      </c>
      <c r="AE6">
        <f t="shared" si="4"/>
        <v>17.374236444838665</v>
      </c>
      <c r="AF6">
        <v>145.548</v>
      </c>
      <c r="AG6">
        <f t="shared" si="4"/>
        <v>16.801593027618249</v>
      </c>
      <c r="AH6">
        <v>149.78399999999999</v>
      </c>
      <c r="AI6">
        <f t="shared" si="4"/>
        <v>17.687110174835333</v>
      </c>
      <c r="AJ6">
        <v>148.09</v>
      </c>
      <c r="AK6">
        <f t="shared" si="4"/>
        <v>17.167884497895312</v>
      </c>
      <c r="AL6">
        <v>149.67099999999999</v>
      </c>
      <c r="AM6">
        <f t="shared" si="4"/>
        <v>17.649236879312195</v>
      </c>
      <c r="AN6">
        <v>153.208</v>
      </c>
      <c r="AO6">
        <f t="shared" si="4"/>
        <v>17.501085193392885</v>
      </c>
      <c r="AP6">
        <v>139.43600000000001</v>
      </c>
      <c r="AQ6">
        <f t="shared" si="4"/>
        <v>17.108732648751715</v>
      </c>
      <c r="AR6">
        <v>144.952</v>
      </c>
      <c r="AS6">
        <f t="shared" si="4"/>
        <v>18.018255429330758</v>
      </c>
      <c r="AT6">
        <v>142.31899999999999</v>
      </c>
      <c r="AU6">
        <f t="shared" si="4"/>
        <v>18.222826581032098</v>
      </c>
      <c r="AV6">
        <v>147.31899999999999</v>
      </c>
      <c r="AW6">
        <f t="shared" si="4"/>
        <v>18.097179022264154</v>
      </c>
      <c r="AX6">
        <v>137.38399999999999</v>
      </c>
      <c r="AY6">
        <f t="shared" si="4"/>
        <v>16.777266232735354</v>
      </c>
      <c r="AZ6">
        <v>136.48599999999999</v>
      </c>
      <c r="BA6">
        <f t="shared" si="4"/>
        <v>16.695126724728446</v>
      </c>
      <c r="BB6">
        <v>135.54</v>
      </c>
      <c r="BC6">
        <f t="shared" si="4"/>
        <v>16.150942317041782</v>
      </c>
      <c r="BD6">
        <v>139.63200000000001</v>
      </c>
      <c r="BE6">
        <f t="shared" si="4"/>
        <v>17.361074846882062</v>
      </c>
      <c r="BF6">
        <v>128.44399999999999</v>
      </c>
      <c r="BG6">
        <f t="shared" si="4"/>
        <v>16.522572470526185</v>
      </c>
      <c r="BH6">
        <v>126.938</v>
      </c>
      <c r="BI6">
        <f t="shared" si="4"/>
        <v>16.483249643229545</v>
      </c>
    </row>
    <row r="7" spans="1:61" x14ac:dyDescent="0.3">
      <c r="A7" s="1">
        <v>42871</v>
      </c>
      <c r="E7">
        <v>4</v>
      </c>
      <c r="F7">
        <f t="shared" si="1"/>
        <v>15840.000000000002</v>
      </c>
      <c r="G7" s="2">
        <v>1.1620000000000001E-3</v>
      </c>
      <c r="H7" s="2">
        <v>12718.079999999998</v>
      </c>
      <c r="I7">
        <f t="shared" si="2"/>
        <v>13939.200000000003</v>
      </c>
      <c r="J7">
        <f t="shared" si="3"/>
        <v>0.16133333333333336</v>
      </c>
      <c r="K7" s="3">
        <v>0.1472</v>
      </c>
      <c r="L7" s="2">
        <f t="shared" si="0"/>
        <v>12718.079999999998</v>
      </c>
      <c r="M7" s="3">
        <f>D6+1</f>
        <v>1</v>
      </c>
      <c r="O7">
        <v>57222.000000000007</v>
      </c>
      <c r="P7">
        <f>SUM(P2:P6)</f>
        <v>4510440</v>
      </c>
      <c r="Q7">
        <f t="shared" si="4"/>
        <v>100</v>
      </c>
      <c r="R7">
        <f>SUM(R2:R6)</f>
        <v>785.93799999999999</v>
      </c>
      <c r="T7">
        <f>SUM(T2:T6)</f>
        <v>812.27600000000007</v>
      </c>
      <c r="V7">
        <f>SUM(V2:V6)</f>
        <v>812.16499999999996</v>
      </c>
      <c r="X7">
        <f>SUM(X2:X6)</f>
        <v>785.9849999999999</v>
      </c>
      <c r="Z7">
        <f>SUM(Z2:Z6)</f>
        <v>868.08900000000006</v>
      </c>
      <c r="AB7">
        <f>SUM(AB2:AB6)</f>
        <v>862.00699999999995</v>
      </c>
      <c r="AD7">
        <f>SUM(AD2:AD6)</f>
        <v>865.85099999999989</v>
      </c>
      <c r="AF7">
        <f>SUM(AF2:AF6)</f>
        <v>866.27499999999998</v>
      </c>
      <c r="AH7">
        <f>SUM(AH2:AH6)</f>
        <v>846.85399999999993</v>
      </c>
      <c r="AJ7">
        <f>SUM(AJ2:AJ6)</f>
        <v>862.59900000000005</v>
      </c>
      <c r="AL7">
        <f>SUM(AL2:AL6)</f>
        <v>848.03099999999995</v>
      </c>
      <c r="AN7">
        <f>SUM(AN2:AN6)</f>
        <v>875.42</v>
      </c>
      <c r="AP7">
        <f>SUM(AP2:AP6)</f>
        <v>814.99900000000014</v>
      </c>
      <c r="AR7">
        <f>SUM(AR2:AR6)</f>
        <v>804.47299999999996</v>
      </c>
      <c r="AT7">
        <f>SUM(AT2:AT6)</f>
        <v>780.99299999999994</v>
      </c>
      <c r="AV7">
        <f>SUM(AV2:AV6)</f>
        <v>814.04399999999998</v>
      </c>
      <c r="AX7">
        <f>SUM(AX2:AX6)</f>
        <v>818.87</v>
      </c>
      <c r="AZ7">
        <f>SUM(AZ2:AZ6)</f>
        <v>817.52</v>
      </c>
      <c r="BB7">
        <f>SUM(BB2:BB6)</f>
        <v>839.20799999999997</v>
      </c>
      <c r="BD7">
        <f>SUM(BD2:BD6)</f>
        <v>804.28200000000015</v>
      </c>
      <c r="BF7">
        <f>SUM(BF2:BF6)</f>
        <v>777.38499999999999</v>
      </c>
      <c r="BH7">
        <f>SUM(BH2:BH6)</f>
        <v>770.10299999999995</v>
      </c>
    </row>
    <row r="8" spans="1:61" x14ac:dyDescent="0.3">
      <c r="A8" s="1">
        <v>42872</v>
      </c>
      <c r="E8">
        <v>4</v>
      </c>
      <c r="F8">
        <f t="shared" si="1"/>
        <v>15840.000000000002</v>
      </c>
      <c r="G8" s="2">
        <v>1.0610000000000001E-3</v>
      </c>
      <c r="H8" s="2">
        <v>11931.84</v>
      </c>
      <c r="I8">
        <f t="shared" si="2"/>
        <v>13939.200000000003</v>
      </c>
      <c r="J8">
        <f t="shared" si="3"/>
        <v>0.16133333333333336</v>
      </c>
      <c r="K8" s="3">
        <v>0.1249</v>
      </c>
      <c r="L8" s="2">
        <f t="shared" si="0"/>
        <v>10791.36</v>
      </c>
      <c r="M8" s="3">
        <f t="shared" ref="M8:M52" si="5">D7+1</f>
        <v>1</v>
      </c>
      <c r="O8">
        <v>57222.000000000007</v>
      </c>
    </row>
    <row r="9" spans="1:61" x14ac:dyDescent="0.3">
      <c r="A9" s="1">
        <v>42873</v>
      </c>
      <c r="E9">
        <v>5</v>
      </c>
      <c r="F9">
        <f t="shared" si="1"/>
        <v>19800</v>
      </c>
      <c r="G9" s="2">
        <v>0.17349999999999999</v>
      </c>
      <c r="H9" s="2">
        <v>13279.68</v>
      </c>
      <c r="I9">
        <f t="shared" si="2"/>
        <v>17424</v>
      </c>
      <c r="J9">
        <f t="shared" si="3"/>
        <v>0.20166666666666666</v>
      </c>
      <c r="K9" s="3">
        <v>0.1338</v>
      </c>
      <c r="L9" s="2">
        <f t="shared" si="0"/>
        <v>11560.32</v>
      </c>
      <c r="M9" s="3">
        <f t="shared" si="5"/>
        <v>1</v>
      </c>
      <c r="O9">
        <v>57222.000000000007</v>
      </c>
    </row>
    <row r="10" spans="1:61" x14ac:dyDescent="0.3">
      <c r="A10" s="1">
        <v>42874</v>
      </c>
      <c r="E10">
        <v>4</v>
      </c>
      <c r="F10">
        <f t="shared" si="1"/>
        <v>15840.000000000002</v>
      </c>
      <c r="G10" s="2">
        <v>0.20269999999999999</v>
      </c>
      <c r="H10" s="2">
        <v>12121.920000000002</v>
      </c>
      <c r="I10">
        <f t="shared" si="2"/>
        <v>13939.200000000003</v>
      </c>
      <c r="J10">
        <f t="shared" si="3"/>
        <v>0.16133333333333336</v>
      </c>
      <c r="K10" s="3">
        <v>0.1178</v>
      </c>
      <c r="L10" s="2">
        <f t="shared" si="0"/>
        <v>10177.92</v>
      </c>
      <c r="M10" s="3">
        <f t="shared" si="5"/>
        <v>1</v>
      </c>
      <c r="O10">
        <v>57222.000000000007</v>
      </c>
    </row>
    <row r="11" spans="1:61" x14ac:dyDescent="0.3">
      <c r="A11" s="1">
        <v>42875</v>
      </c>
      <c r="E11">
        <v>4</v>
      </c>
      <c r="F11">
        <f t="shared" si="1"/>
        <v>15840.000000000002</v>
      </c>
      <c r="G11" s="2">
        <v>0.15160000000000001</v>
      </c>
      <c r="H11" s="2">
        <v>11655.36</v>
      </c>
      <c r="I11">
        <f t="shared" si="2"/>
        <v>13939.200000000003</v>
      </c>
      <c r="J11">
        <f t="shared" si="3"/>
        <v>0.16133333333333336</v>
      </c>
      <c r="K11" s="3">
        <v>0.1109</v>
      </c>
      <c r="L11" s="2">
        <f t="shared" si="0"/>
        <v>9581.76</v>
      </c>
      <c r="M11" s="3">
        <f t="shared" si="5"/>
        <v>1</v>
      </c>
      <c r="O11">
        <v>57222.000000000007</v>
      </c>
    </row>
    <row r="12" spans="1:61" x14ac:dyDescent="0.3">
      <c r="A12" s="1">
        <v>42876</v>
      </c>
      <c r="E12">
        <v>5</v>
      </c>
      <c r="F12">
        <f t="shared" si="1"/>
        <v>19800</v>
      </c>
      <c r="G12" s="2">
        <v>0.1225</v>
      </c>
      <c r="H12" s="2">
        <v>12960</v>
      </c>
      <c r="I12">
        <f t="shared" si="2"/>
        <v>17424</v>
      </c>
      <c r="J12">
        <f t="shared" si="3"/>
        <v>0.20166666666666666</v>
      </c>
      <c r="K12" s="3">
        <v>0.123</v>
      </c>
      <c r="L12" s="2">
        <f t="shared" si="0"/>
        <v>10627.2</v>
      </c>
      <c r="M12" s="3">
        <f t="shared" si="5"/>
        <v>1</v>
      </c>
      <c r="O12">
        <v>57222.000000000007</v>
      </c>
    </row>
    <row r="13" spans="1:61" x14ac:dyDescent="0.3">
      <c r="A13" s="1">
        <v>42877</v>
      </c>
      <c r="E13">
        <v>4</v>
      </c>
      <c r="F13">
        <f t="shared" si="1"/>
        <v>15840.000000000002</v>
      </c>
      <c r="G13" s="2">
        <v>0.13830000000000001</v>
      </c>
      <c r="H13" s="2">
        <v>11508.480000000001</v>
      </c>
      <c r="I13">
        <f t="shared" si="2"/>
        <v>13939.200000000003</v>
      </c>
      <c r="J13">
        <f t="shared" si="3"/>
        <v>0.16133333333333336</v>
      </c>
      <c r="K13" s="3">
        <v>0.1062</v>
      </c>
      <c r="L13" s="2">
        <f t="shared" si="0"/>
        <v>9175.68</v>
      </c>
      <c r="M13" s="3">
        <f t="shared" si="5"/>
        <v>1</v>
      </c>
      <c r="O13">
        <v>57222.000000000007</v>
      </c>
    </row>
    <row r="14" spans="1:61" x14ac:dyDescent="0.3">
      <c r="A14" s="1">
        <v>42878</v>
      </c>
      <c r="E14">
        <v>4</v>
      </c>
      <c r="F14">
        <f t="shared" si="1"/>
        <v>15840.000000000002</v>
      </c>
      <c r="G14" s="2">
        <v>0.1535</v>
      </c>
      <c r="H14" s="2">
        <v>11404.800000000001</v>
      </c>
      <c r="I14">
        <f t="shared" si="2"/>
        <v>13939.200000000003</v>
      </c>
      <c r="J14">
        <f t="shared" si="3"/>
        <v>0.16133333333333336</v>
      </c>
      <c r="K14" s="3">
        <v>0.1046</v>
      </c>
      <c r="L14" s="2">
        <f t="shared" si="0"/>
        <v>9037.44</v>
      </c>
      <c r="M14" s="3">
        <f t="shared" si="5"/>
        <v>1</v>
      </c>
      <c r="O14">
        <v>57222.000000000007</v>
      </c>
    </row>
    <row r="15" spans="1:61" x14ac:dyDescent="0.3">
      <c r="A15" s="1">
        <v>42879</v>
      </c>
      <c r="E15">
        <v>4</v>
      </c>
      <c r="F15">
        <f t="shared" si="1"/>
        <v>15840.000000000002</v>
      </c>
      <c r="G15" s="2">
        <v>0.1638</v>
      </c>
      <c r="H15" s="2">
        <v>11128.32</v>
      </c>
      <c r="I15">
        <f t="shared" si="2"/>
        <v>13939.200000000003</v>
      </c>
      <c r="J15">
        <f t="shared" si="3"/>
        <v>0.16133333333333336</v>
      </c>
      <c r="K15" s="3">
        <v>0.1011</v>
      </c>
      <c r="L15" s="2">
        <f t="shared" si="0"/>
        <v>8735.0399999999991</v>
      </c>
      <c r="M15" s="3">
        <f t="shared" si="5"/>
        <v>1</v>
      </c>
      <c r="O15">
        <v>57222.000000000007</v>
      </c>
    </row>
    <row r="16" spans="1:61" x14ac:dyDescent="0.3">
      <c r="A16" s="1">
        <v>42880</v>
      </c>
      <c r="E16">
        <v>4</v>
      </c>
      <c r="F16">
        <f t="shared" si="1"/>
        <v>15840.000000000002</v>
      </c>
      <c r="G16" s="2">
        <v>0.16619999999999999</v>
      </c>
      <c r="H16" s="2">
        <v>10342.08</v>
      </c>
      <c r="I16">
        <f t="shared" si="2"/>
        <v>13939.200000000003</v>
      </c>
      <c r="J16">
        <f t="shared" si="3"/>
        <v>0.16133333333333336</v>
      </c>
      <c r="K16" s="3">
        <v>9.2730000000000007E-2</v>
      </c>
      <c r="L16" s="2">
        <f t="shared" si="0"/>
        <v>8011.8720000000012</v>
      </c>
      <c r="M16" s="3">
        <f t="shared" si="5"/>
        <v>1</v>
      </c>
      <c r="O16">
        <v>57222.000000000007</v>
      </c>
    </row>
    <row r="17" spans="1:15" x14ac:dyDescent="0.3">
      <c r="A17" s="1">
        <v>42881</v>
      </c>
      <c r="E17">
        <v>4</v>
      </c>
      <c r="F17">
        <f t="shared" si="1"/>
        <v>15840.000000000002</v>
      </c>
      <c r="G17" s="2">
        <v>0.17069999999999999</v>
      </c>
      <c r="H17" s="2">
        <v>10333.44</v>
      </c>
      <c r="I17">
        <f t="shared" si="2"/>
        <v>13939.200000000003</v>
      </c>
      <c r="J17">
        <f t="shared" si="3"/>
        <v>0.16133333333333336</v>
      </c>
      <c r="K17" s="3">
        <v>9.2069999999999999E-2</v>
      </c>
      <c r="L17" s="2">
        <f t="shared" si="0"/>
        <v>7954.848</v>
      </c>
      <c r="M17" s="3">
        <f t="shared" si="5"/>
        <v>1</v>
      </c>
      <c r="O17">
        <v>57222.000000000007</v>
      </c>
    </row>
    <row r="18" spans="1:15" x14ac:dyDescent="0.3">
      <c r="A18" s="1">
        <v>42882</v>
      </c>
      <c r="E18">
        <v>4</v>
      </c>
      <c r="F18">
        <f t="shared" si="1"/>
        <v>15840.000000000002</v>
      </c>
      <c r="G18" s="2">
        <v>0.18559999999999999</v>
      </c>
      <c r="H18" s="2">
        <v>11534.400000000001</v>
      </c>
      <c r="I18">
        <f t="shared" si="2"/>
        <v>13939.200000000003</v>
      </c>
      <c r="J18">
        <f t="shared" si="3"/>
        <v>0.16133333333333336</v>
      </c>
      <c r="K18" s="3">
        <v>0.1041</v>
      </c>
      <c r="L18" s="2">
        <f t="shared" si="0"/>
        <v>8994.24</v>
      </c>
      <c r="M18" s="3">
        <f t="shared" si="5"/>
        <v>1</v>
      </c>
      <c r="O18">
        <v>57222.000000000007</v>
      </c>
    </row>
    <row r="19" spans="1:15" x14ac:dyDescent="0.3">
      <c r="A19" s="1">
        <v>42883</v>
      </c>
      <c r="E19">
        <v>4</v>
      </c>
      <c r="F19">
        <f t="shared" si="1"/>
        <v>15840.000000000002</v>
      </c>
      <c r="G19" s="2">
        <v>0.19040000000000001</v>
      </c>
      <c r="H19" s="2">
        <v>11249.28</v>
      </c>
      <c r="I19">
        <f t="shared" si="2"/>
        <v>13939.200000000003</v>
      </c>
      <c r="J19">
        <f t="shared" si="3"/>
        <v>0.16133333333333336</v>
      </c>
      <c r="K19" s="3">
        <v>0.10059999999999999</v>
      </c>
      <c r="L19" s="2">
        <f t="shared" si="0"/>
        <v>8691.84</v>
      </c>
      <c r="M19" s="3">
        <f t="shared" si="5"/>
        <v>1</v>
      </c>
      <c r="O19">
        <v>57222.000000000007</v>
      </c>
    </row>
    <row r="20" spans="1:15" x14ac:dyDescent="0.3">
      <c r="A20" s="1">
        <v>42884</v>
      </c>
      <c r="E20">
        <v>4</v>
      </c>
      <c r="F20">
        <f t="shared" si="1"/>
        <v>15840.000000000002</v>
      </c>
      <c r="G20" s="2">
        <v>0.1951</v>
      </c>
      <c r="H20" s="2">
        <v>11344.32</v>
      </c>
      <c r="I20">
        <f t="shared" si="2"/>
        <v>13939.200000000003</v>
      </c>
      <c r="J20">
        <f t="shared" si="3"/>
        <v>0.16133333333333336</v>
      </c>
      <c r="K20" s="3">
        <v>0.1014</v>
      </c>
      <c r="L20" s="2">
        <f t="shared" si="0"/>
        <v>8760.9600000000009</v>
      </c>
      <c r="M20" s="3">
        <f t="shared" si="5"/>
        <v>1</v>
      </c>
      <c r="O20">
        <v>57222.000000000007</v>
      </c>
    </row>
    <row r="21" spans="1:15" x14ac:dyDescent="0.3">
      <c r="A21" s="1">
        <v>42885</v>
      </c>
      <c r="E21">
        <v>5</v>
      </c>
      <c r="F21">
        <f t="shared" si="1"/>
        <v>19800</v>
      </c>
      <c r="G21" s="2">
        <v>0.22040000000000001</v>
      </c>
      <c r="H21" s="2">
        <v>13849.920000000002</v>
      </c>
      <c r="I21">
        <f t="shared" si="2"/>
        <v>17424</v>
      </c>
      <c r="J21">
        <f t="shared" si="3"/>
        <v>0.20166666666666666</v>
      </c>
      <c r="K21" s="3">
        <v>0.12709999999999999</v>
      </c>
      <c r="L21" s="2">
        <f t="shared" si="0"/>
        <v>10981.439999999999</v>
      </c>
      <c r="M21" s="3">
        <f t="shared" si="5"/>
        <v>1</v>
      </c>
      <c r="O21">
        <v>57222.000000000007</v>
      </c>
    </row>
    <row r="22" spans="1:15" x14ac:dyDescent="0.3">
      <c r="A22" s="1">
        <v>42886</v>
      </c>
      <c r="E22">
        <v>4</v>
      </c>
      <c r="F22">
        <f t="shared" si="1"/>
        <v>15840.000000000002</v>
      </c>
      <c r="G22" s="2">
        <v>0.21829999999999999</v>
      </c>
      <c r="H22" s="2">
        <v>12562.560000000001</v>
      </c>
      <c r="I22">
        <f t="shared" si="2"/>
        <v>13939.200000000003</v>
      </c>
      <c r="J22">
        <f t="shared" si="3"/>
        <v>0.16133333333333336</v>
      </c>
      <c r="K22" s="3">
        <v>0.1132</v>
      </c>
      <c r="L22" s="2">
        <f t="shared" si="0"/>
        <v>9780.48</v>
      </c>
      <c r="M22" s="3">
        <f t="shared" si="5"/>
        <v>1</v>
      </c>
      <c r="O22">
        <v>57222.000000000007</v>
      </c>
    </row>
    <row r="23" spans="1:15" x14ac:dyDescent="0.3">
      <c r="A23" s="1">
        <v>42887</v>
      </c>
      <c r="E23">
        <v>4</v>
      </c>
      <c r="F23">
        <f t="shared" si="1"/>
        <v>15840.000000000002</v>
      </c>
      <c r="G23" s="2">
        <v>0.21379999999999999</v>
      </c>
      <c r="H23" s="2">
        <v>11923.2</v>
      </c>
      <c r="I23">
        <f t="shared" si="2"/>
        <v>13939.200000000003</v>
      </c>
      <c r="J23">
        <f t="shared" si="3"/>
        <v>0.16133333333333336</v>
      </c>
      <c r="K23" s="3">
        <v>0.10630000000000001</v>
      </c>
      <c r="L23" s="2">
        <f t="shared" si="0"/>
        <v>9184.32</v>
      </c>
      <c r="M23" s="3">
        <f t="shared" si="5"/>
        <v>1</v>
      </c>
      <c r="O23">
        <v>57222.000000000007</v>
      </c>
    </row>
    <row r="24" spans="1:15" x14ac:dyDescent="0.3">
      <c r="A24" s="1">
        <v>42888</v>
      </c>
      <c r="E24">
        <v>4</v>
      </c>
      <c r="F24">
        <f t="shared" si="1"/>
        <v>15840.000000000002</v>
      </c>
      <c r="G24" s="2">
        <v>0.2109</v>
      </c>
      <c r="H24" s="2">
        <v>11594.880000000001</v>
      </c>
      <c r="I24">
        <f t="shared" si="2"/>
        <v>13939.200000000003</v>
      </c>
      <c r="J24">
        <f t="shared" si="3"/>
        <v>0.16133333333333336</v>
      </c>
      <c r="K24" s="3">
        <v>0.10299999999999999</v>
      </c>
      <c r="L24" s="2">
        <f t="shared" si="0"/>
        <v>8899.1999999999989</v>
      </c>
      <c r="M24" s="3">
        <f t="shared" si="5"/>
        <v>1</v>
      </c>
      <c r="O24">
        <v>57222.000000000007</v>
      </c>
    </row>
    <row r="25" spans="1:15" x14ac:dyDescent="0.3">
      <c r="A25" s="1">
        <v>42889</v>
      </c>
      <c r="E25">
        <v>6</v>
      </c>
      <c r="F25">
        <f t="shared" si="1"/>
        <v>23760.000000000004</v>
      </c>
      <c r="G25" s="2">
        <v>0.2215</v>
      </c>
      <c r="H25" s="2">
        <v>12830.400000000001</v>
      </c>
      <c r="I25">
        <f t="shared" si="2"/>
        <v>20908.800000000003</v>
      </c>
      <c r="J25">
        <f t="shared" si="3"/>
        <v>0.24200000000000002</v>
      </c>
      <c r="K25" s="3">
        <v>0.11550000000000001</v>
      </c>
      <c r="L25" s="2">
        <f t="shared" si="0"/>
        <v>9979.2000000000007</v>
      </c>
      <c r="M25" s="3">
        <f t="shared" si="5"/>
        <v>1</v>
      </c>
      <c r="O25">
        <v>57222.000000000007</v>
      </c>
    </row>
    <row r="26" spans="1:15" x14ac:dyDescent="0.3">
      <c r="A26" s="1">
        <v>42890</v>
      </c>
      <c r="E26">
        <v>8</v>
      </c>
      <c r="F26">
        <f t="shared" si="1"/>
        <v>31680.000000000004</v>
      </c>
      <c r="G26" s="2">
        <v>0.26540000000000002</v>
      </c>
      <c r="H26" s="2">
        <v>18316.8</v>
      </c>
      <c r="I26">
        <f t="shared" si="2"/>
        <v>27878.400000000005</v>
      </c>
      <c r="J26">
        <f t="shared" si="3"/>
        <v>0.32266666666666671</v>
      </c>
      <c r="K26" s="3">
        <v>0.1772</v>
      </c>
      <c r="L26" s="2">
        <f t="shared" si="0"/>
        <v>15310.079999999998</v>
      </c>
      <c r="M26" s="3">
        <f t="shared" si="5"/>
        <v>1</v>
      </c>
      <c r="O26">
        <v>57222.000000000007</v>
      </c>
    </row>
    <row r="27" spans="1:15" x14ac:dyDescent="0.3">
      <c r="A27" s="1">
        <v>42891</v>
      </c>
      <c r="E27">
        <v>14</v>
      </c>
      <c r="F27">
        <f t="shared" si="1"/>
        <v>55440.000000000007</v>
      </c>
      <c r="G27" s="2">
        <v>0.43840000000000001</v>
      </c>
      <c r="H27" s="2">
        <v>39441.600000000006</v>
      </c>
      <c r="I27">
        <f t="shared" si="2"/>
        <v>48787.200000000004</v>
      </c>
      <c r="J27">
        <f t="shared" si="3"/>
        <v>0.56466666666666676</v>
      </c>
      <c r="K27" s="3">
        <v>0.41899999999999998</v>
      </c>
      <c r="L27" s="2">
        <f t="shared" si="0"/>
        <v>36201.599999999999</v>
      </c>
      <c r="M27" s="3">
        <f t="shared" si="5"/>
        <v>1</v>
      </c>
      <c r="O27">
        <v>57222.000000000007</v>
      </c>
    </row>
    <row r="28" spans="1:15" x14ac:dyDescent="0.3">
      <c r="A28" s="1">
        <v>42892</v>
      </c>
      <c r="E28">
        <v>10</v>
      </c>
      <c r="F28">
        <f t="shared" si="1"/>
        <v>39600</v>
      </c>
      <c r="G28" s="2">
        <v>0.36809999999999998</v>
      </c>
      <c r="H28" s="2">
        <v>26110.080000000002</v>
      </c>
      <c r="I28">
        <f t="shared" si="2"/>
        <v>34848</v>
      </c>
      <c r="J28">
        <f t="shared" si="3"/>
        <v>0.40333333333333332</v>
      </c>
      <c r="K28" s="3">
        <v>0.27729999999999999</v>
      </c>
      <c r="L28" s="2">
        <f t="shared" si="0"/>
        <v>23958.720000000001</v>
      </c>
      <c r="M28" s="3">
        <f t="shared" si="5"/>
        <v>1</v>
      </c>
      <c r="O28">
        <v>57222.000000000007</v>
      </c>
    </row>
    <row r="29" spans="1:15" x14ac:dyDescent="0.3">
      <c r="A29" s="1">
        <v>42893</v>
      </c>
      <c r="E29">
        <v>6</v>
      </c>
      <c r="F29">
        <f t="shared" si="1"/>
        <v>23760.000000000004</v>
      </c>
      <c r="G29" s="2">
        <v>0.23580000000000001</v>
      </c>
      <c r="H29" s="2">
        <v>13115.52</v>
      </c>
      <c r="I29">
        <f t="shared" si="2"/>
        <v>20908.800000000003</v>
      </c>
      <c r="J29">
        <f t="shared" si="3"/>
        <v>0.24200000000000002</v>
      </c>
      <c r="K29" s="3">
        <v>0.1295</v>
      </c>
      <c r="L29" s="2">
        <f t="shared" si="0"/>
        <v>11188.8</v>
      </c>
      <c r="M29" s="3">
        <f t="shared" si="5"/>
        <v>1</v>
      </c>
      <c r="O29">
        <v>57222.000000000007</v>
      </c>
    </row>
    <row r="30" spans="1:15" x14ac:dyDescent="0.3">
      <c r="A30" s="1">
        <v>42894</v>
      </c>
      <c r="E30">
        <v>4</v>
      </c>
      <c r="F30">
        <f t="shared" si="1"/>
        <v>15840.000000000002</v>
      </c>
      <c r="G30" s="2">
        <v>0.12920000000000001</v>
      </c>
      <c r="H30" s="2">
        <v>5787.9359999999997</v>
      </c>
      <c r="I30">
        <f t="shared" si="2"/>
        <v>13939.200000000003</v>
      </c>
      <c r="J30">
        <f t="shared" si="3"/>
        <v>0.16133333333333336</v>
      </c>
      <c r="K30" s="3">
        <v>6.0569999999999999E-2</v>
      </c>
      <c r="L30" s="2">
        <f t="shared" si="0"/>
        <v>5233.2479999999996</v>
      </c>
      <c r="M30" s="3">
        <f t="shared" si="5"/>
        <v>1</v>
      </c>
      <c r="O30">
        <v>57222.000000000007</v>
      </c>
    </row>
    <row r="31" spans="1:15" x14ac:dyDescent="0.3">
      <c r="A31" s="1">
        <v>42895</v>
      </c>
      <c r="E31">
        <v>3</v>
      </c>
      <c r="F31">
        <f t="shared" si="1"/>
        <v>11880.000000000002</v>
      </c>
      <c r="G31" s="2">
        <v>7.6219999999999996E-2</v>
      </c>
      <c r="H31" s="2">
        <v>3227.9039999999995</v>
      </c>
      <c r="I31">
        <f t="shared" si="2"/>
        <v>10454.400000000001</v>
      </c>
      <c r="J31">
        <f t="shared" si="3"/>
        <v>0.12100000000000001</v>
      </c>
      <c r="K31" s="3">
        <v>3.5119999999999998E-2</v>
      </c>
      <c r="L31" s="2">
        <f t="shared" si="0"/>
        <v>3034.3679999999995</v>
      </c>
      <c r="M31" s="3">
        <f t="shared" si="5"/>
        <v>1</v>
      </c>
      <c r="O31">
        <v>57222.000000000007</v>
      </c>
    </row>
    <row r="32" spans="1:15" x14ac:dyDescent="0.3">
      <c r="A32" s="1">
        <v>42896</v>
      </c>
      <c r="E32">
        <v>4</v>
      </c>
      <c r="F32">
        <f t="shared" si="1"/>
        <v>15840.000000000002</v>
      </c>
      <c r="G32" s="2">
        <v>4.8210000000000003E-2</v>
      </c>
      <c r="H32" s="2">
        <v>8665.92</v>
      </c>
      <c r="I32">
        <f t="shared" si="2"/>
        <v>13939.200000000003</v>
      </c>
      <c r="J32">
        <f t="shared" si="3"/>
        <v>0.16133333333333336</v>
      </c>
      <c r="K32" s="3">
        <v>9.5939999999999998E-2</v>
      </c>
      <c r="L32" s="2">
        <f t="shared" si="0"/>
        <v>8289.2160000000003</v>
      </c>
      <c r="M32" s="3">
        <f t="shared" si="5"/>
        <v>1</v>
      </c>
      <c r="O32">
        <f>SUM(P1:P31)</f>
        <v>9078102</v>
      </c>
    </row>
    <row r="33" spans="1:13" x14ac:dyDescent="0.3">
      <c r="A33" s="1">
        <v>42897</v>
      </c>
      <c r="E33">
        <v>4</v>
      </c>
      <c r="F33">
        <f t="shared" si="1"/>
        <v>15840.000000000002</v>
      </c>
      <c r="G33" s="2">
        <v>3.2590000000000001E-2</v>
      </c>
      <c r="H33" s="2">
        <v>6951.7440000000006</v>
      </c>
      <c r="I33">
        <f t="shared" si="2"/>
        <v>13939.200000000003</v>
      </c>
      <c r="J33">
        <f t="shared" si="3"/>
        <v>0.16133333333333336</v>
      </c>
      <c r="K33" s="3">
        <v>7.6230000000000006E-2</v>
      </c>
      <c r="L33" s="2">
        <f t="shared" si="0"/>
        <v>6586.2719999999999</v>
      </c>
      <c r="M33" s="3">
        <f t="shared" si="5"/>
        <v>1</v>
      </c>
    </row>
    <row r="34" spans="1:13" x14ac:dyDescent="0.3">
      <c r="A34" s="1">
        <v>42898</v>
      </c>
      <c r="E34">
        <v>3</v>
      </c>
      <c r="F34">
        <f t="shared" si="1"/>
        <v>11880.000000000002</v>
      </c>
      <c r="G34" s="2">
        <v>2.3400000000000001E-2</v>
      </c>
      <c r="H34" s="2">
        <v>6007.3919999999998</v>
      </c>
      <c r="I34">
        <f t="shared" si="2"/>
        <v>10454.400000000001</v>
      </c>
      <c r="J34">
        <f t="shared" si="3"/>
        <v>0.12100000000000001</v>
      </c>
      <c r="K34" s="3">
        <v>6.5689999999999998E-2</v>
      </c>
      <c r="L34" s="2">
        <f t="shared" ref="L34:L65" si="6">K34*3600*24</f>
        <v>5675.616</v>
      </c>
      <c r="M34" s="3">
        <f t="shared" si="5"/>
        <v>1</v>
      </c>
    </row>
    <row r="35" spans="1:13" x14ac:dyDescent="0.3">
      <c r="A35" s="1">
        <v>42899</v>
      </c>
      <c r="E35">
        <v>3</v>
      </c>
      <c r="F35">
        <f t="shared" si="1"/>
        <v>11880.000000000002</v>
      </c>
      <c r="G35" s="2">
        <v>1.7520000000000001E-2</v>
      </c>
      <c r="H35" s="2">
        <v>8795.52</v>
      </c>
      <c r="I35">
        <f t="shared" si="2"/>
        <v>10454.400000000001</v>
      </c>
      <c r="J35">
        <f t="shared" si="3"/>
        <v>0.12100000000000001</v>
      </c>
      <c r="K35" s="3">
        <v>9.7780000000000006E-2</v>
      </c>
      <c r="L35" s="2">
        <f t="shared" si="6"/>
        <v>8448.1920000000009</v>
      </c>
      <c r="M35" s="3">
        <f t="shared" si="5"/>
        <v>1</v>
      </c>
    </row>
    <row r="36" spans="1:13" x14ac:dyDescent="0.3">
      <c r="A36" s="1">
        <v>42900</v>
      </c>
      <c r="E36">
        <v>4</v>
      </c>
      <c r="F36">
        <f t="shared" si="1"/>
        <v>15840.000000000002</v>
      </c>
      <c r="G36" s="2">
        <v>1.366E-2</v>
      </c>
      <c r="H36" s="2">
        <v>9624.9600000000009</v>
      </c>
      <c r="I36">
        <f t="shared" si="2"/>
        <v>13939.200000000003</v>
      </c>
      <c r="J36">
        <f t="shared" si="3"/>
        <v>0.16133333333333336</v>
      </c>
      <c r="K36" s="3">
        <v>0.1076</v>
      </c>
      <c r="L36" s="2">
        <f t="shared" si="6"/>
        <v>9296.64</v>
      </c>
      <c r="M36" s="3">
        <f t="shared" si="5"/>
        <v>1</v>
      </c>
    </row>
    <row r="37" spans="1:13" x14ac:dyDescent="0.3">
      <c r="A37" s="1">
        <v>42901</v>
      </c>
      <c r="E37">
        <v>4</v>
      </c>
      <c r="F37">
        <f t="shared" si="1"/>
        <v>15840.000000000002</v>
      </c>
      <c r="G37" s="2">
        <v>1.106E-2</v>
      </c>
      <c r="H37" s="2">
        <v>10238.4</v>
      </c>
      <c r="I37">
        <f t="shared" si="2"/>
        <v>13939.200000000003</v>
      </c>
      <c r="J37">
        <f t="shared" si="3"/>
        <v>0.16133333333333336</v>
      </c>
      <c r="K37" s="3">
        <v>0.115</v>
      </c>
      <c r="L37" s="2">
        <f t="shared" si="6"/>
        <v>9936</v>
      </c>
      <c r="M37" s="3">
        <f t="shared" si="5"/>
        <v>1</v>
      </c>
    </row>
    <row r="38" spans="1:13" x14ac:dyDescent="0.3">
      <c r="A38" s="1">
        <v>42902</v>
      </c>
      <c r="E38">
        <v>4</v>
      </c>
      <c r="F38">
        <f t="shared" si="1"/>
        <v>15840.000000000002</v>
      </c>
      <c r="G38" s="2">
        <v>9.1769999999999994E-3</v>
      </c>
      <c r="H38" s="2">
        <v>12467.52</v>
      </c>
      <c r="I38">
        <f t="shared" si="2"/>
        <v>13939.200000000003</v>
      </c>
      <c r="J38">
        <f t="shared" si="3"/>
        <v>0.16133333333333336</v>
      </c>
      <c r="K38" s="3">
        <v>0.14149999999999999</v>
      </c>
      <c r="L38" s="2">
        <f t="shared" si="6"/>
        <v>12225.599999999999</v>
      </c>
      <c r="M38" s="3">
        <f t="shared" si="5"/>
        <v>1</v>
      </c>
    </row>
    <row r="39" spans="1:13" x14ac:dyDescent="0.3">
      <c r="A39" s="1">
        <v>42903</v>
      </c>
      <c r="E39">
        <v>4</v>
      </c>
      <c r="F39">
        <f t="shared" si="1"/>
        <v>15840.000000000002</v>
      </c>
      <c r="G39" s="2">
        <v>7.6800000000000002E-3</v>
      </c>
      <c r="H39" s="2">
        <v>12372.48</v>
      </c>
      <c r="I39">
        <f t="shared" si="2"/>
        <v>13939.200000000003</v>
      </c>
      <c r="J39">
        <f t="shared" si="3"/>
        <v>0.16133333333333336</v>
      </c>
      <c r="K39" s="3">
        <v>0.14050000000000001</v>
      </c>
      <c r="L39" s="2">
        <f t="shared" si="6"/>
        <v>12139.2</v>
      </c>
      <c r="M39" s="3">
        <f t="shared" si="5"/>
        <v>1</v>
      </c>
    </row>
    <row r="40" spans="1:13" x14ac:dyDescent="0.3">
      <c r="A40" s="1">
        <v>42904</v>
      </c>
      <c r="C40">
        <f>C51-C6</f>
        <v>271</v>
      </c>
      <c r="E40">
        <v>4</v>
      </c>
      <c r="F40">
        <f t="shared" si="1"/>
        <v>15840.000000000002</v>
      </c>
      <c r="G40" s="2">
        <v>0.1081</v>
      </c>
      <c r="H40" s="2">
        <v>12061.44</v>
      </c>
      <c r="I40">
        <f t="shared" si="2"/>
        <v>13939.200000000003</v>
      </c>
      <c r="J40">
        <f t="shared" si="3"/>
        <v>0.16133333333333336</v>
      </c>
      <c r="K40" s="3">
        <v>0.13730000000000001</v>
      </c>
      <c r="L40" s="2">
        <f t="shared" si="6"/>
        <v>11862.720000000001</v>
      </c>
      <c r="M40" s="3">
        <f t="shared" si="5"/>
        <v>1</v>
      </c>
    </row>
    <row r="41" spans="1:13" x14ac:dyDescent="0.3">
      <c r="A41" s="1">
        <v>42905</v>
      </c>
      <c r="E41">
        <v>8</v>
      </c>
      <c r="F41">
        <f t="shared" si="1"/>
        <v>31680.000000000004</v>
      </c>
      <c r="G41" s="2">
        <v>0.21249999999999999</v>
      </c>
      <c r="H41" s="2">
        <v>26300.159999999996</v>
      </c>
      <c r="I41">
        <f t="shared" si="2"/>
        <v>27878.400000000005</v>
      </c>
      <c r="J41">
        <f t="shared" si="3"/>
        <v>0.32266666666666671</v>
      </c>
      <c r="K41" s="3">
        <v>0.30230000000000001</v>
      </c>
      <c r="L41" s="2">
        <f t="shared" si="6"/>
        <v>26118.720000000001</v>
      </c>
      <c r="M41" s="3">
        <f t="shared" si="5"/>
        <v>1</v>
      </c>
    </row>
    <row r="42" spans="1:13" x14ac:dyDescent="0.3">
      <c r="A42" s="1">
        <v>42906</v>
      </c>
      <c r="E42">
        <v>10</v>
      </c>
      <c r="F42">
        <f t="shared" si="1"/>
        <v>39600</v>
      </c>
      <c r="G42" s="2">
        <v>0.27650000000000002</v>
      </c>
      <c r="H42" s="2">
        <v>31000.32</v>
      </c>
      <c r="I42">
        <f t="shared" si="2"/>
        <v>34848</v>
      </c>
      <c r="J42">
        <f t="shared" si="3"/>
        <v>0.40333333333333332</v>
      </c>
      <c r="K42" s="3">
        <v>0.35680000000000001</v>
      </c>
      <c r="L42" s="2">
        <f t="shared" si="6"/>
        <v>30827.52</v>
      </c>
      <c r="M42" s="3">
        <f t="shared" si="5"/>
        <v>1</v>
      </c>
    </row>
    <row r="43" spans="1:13" x14ac:dyDescent="0.3">
      <c r="A43" s="1">
        <v>42907</v>
      </c>
      <c r="E43">
        <v>10</v>
      </c>
      <c r="F43">
        <f t="shared" si="1"/>
        <v>39600</v>
      </c>
      <c r="G43" s="2">
        <v>0.30969999999999998</v>
      </c>
      <c r="H43" s="2">
        <v>32382.720000000001</v>
      </c>
      <c r="I43">
        <f t="shared" si="2"/>
        <v>34848</v>
      </c>
      <c r="J43">
        <f t="shared" si="3"/>
        <v>0.40333333333333332</v>
      </c>
      <c r="K43" s="3">
        <v>0.37309999999999999</v>
      </c>
      <c r="L43" s="2">
        <f t="shared" si="6"/>
        <v>32235.839999999997</v>
      </c>
      <c r="M43" s="3">
        <f t="shared" si="5"/>
        <v>1</v>
      </c>
    </row>
    <row r="44" spans="1:13" x14ac:dyDescent="0.3">
      <c r="A44" s="1">
        <v>42908</v>
      </c>
      <c r="E44">
        <v>10</v>
      </c>
      <c r="F44">
        <f t="shared" si="1"/>
        <v>39600</v>
      </c>
      <c r="G44" s="2">
        <v>0.33639999999999998</v>
      </c>
      <c r="H44" s="2">
        <v>34076.159999999996</v>
      </c>
      <c r="I44">
        <f t="shared" si="2"/>
        <v>34848</v>
      </c>
      <c r="J44">
        <f t="shared" si="3"/>
        <v>0.40333333333333332</v>
      </c>
      <c r="K44" s="3">
        <v>0.39319999999999999</v>
      </c>
      <c r="L44" s="2">
        <f t="shared" si="6"/>
        <v>33972.479999999996</v>
      </c>
      <c r="M44" s="3">
        <f t="shared" si="5"/>
        <v>1</v>
      </c>
    </row>
    <row r="45" spans="1:13" x14ac:dyDescent="0.3">
      <c r="A45" s="1">
        <v>42909</v>
      </c>
      <c r="E45">
        <v>11</v>
      </c>
      <c r="F45">
        <f t="shared" si="1"/>
        <v>43560.000000000007</v>
      </c>
      <c r="G45" s="2">
        <v>0.35620000000000002</v>
      </c>
      <c r="H45" s="2">
        <v>35354.880000000005</v>
      </c>
      <c r="I45">
        <f t="shared" si="2"/>
        <v>38332.80000000001</v>
      </c>
      <c r="J45">
        <f t="shared" si="3"/>
        <v>0.44366666666666676</v>
      </c>
      <c r="K45" s="3">
        <v>0.40810000000000002</v>
      </c>
      <c r="L45" s="2">
        <f t="shared" si="6"/>
        <v>35259.840000000004</v>
      </c>
      <c r="M45" s="3">
        <f t="shared" si="5"/>
        <v>1</v>
      </c>
    </row>
    <row r="46" spans="1:13" x14ac:dyDescent="0.3">
      <c r="A46" s="1">
        <v>42910</v>
      </c>
      <c r="E46">
        <v>13</v>
      </c>
      <c r="F46">
        <f t="shared" si="1"/>
        <v>51480</v>
      </c>
      <c r="G46" s="2">
        <v>0.38100000000000001</v>
      </c>
      <c r="H46" s="2">
        <v>37540.800000000003</v>
      </c>
      <c r="I46">
        <f t="shared" si="2"/>
        <v>45302.400000000001</v>
      </c>
      <c r="J46">
        <f t="shared" si="3"/>
        <v>0.52433333333333332</v>
      </c>
      <c r="K46" s="3">
        <v>0.43359999999999999</v>
      </c>
      <c r="L46" s="2">
        <f t="shared" si="6"/>
        <v>37463.040000000001</v>
      </c>
      <c r="M46" s="3">
        <f t="shared" si="5"/>
        <v>1</v>
      </c>
    </row>
    <row r="47" spans="1:13" x14ac:dyDescent="0.3">
      <c r="A47" s="1">
        <v>42911</v>
      </c>
      <c r="E47">
        <v>12</v>
      </c>
      <c r="F47">
        <f t="shared" si="1"/>
        <v>47520.000000000007</v>
      </c>
      <c r="G47" s="2">
        <v>0.41599999999999998</v>
      </c>
      <c r="H47" s="2">
        <v>40919.040000000001</v>
      </c>
      <c r="I47">
        <f t="shared" si="2"/>
        <v>41817.600000000006</v>
      </c>
      <c r="J47">
        <f t="shared" si="3"/>
        <v>0.48400000000000004</v>
      </c>
      <c r="K47" s="3">
        <v>0.47270000000000001</v>
      </c>
      <c r="L47" s="2">
        <f t="shared" si="6"/>
        <v>40841.279999999999</v>
      </c>
      <c r="M47" s="3">
        <f t="shared" si="5"/>
        <v>1</v>
      </c>
    </row>
    <row r="48" spans="1:13" x14ac:dyDescent="0.3">
      <c r="A48" s="1">
        <v>42912</v>
      </c>
      <c r="E48">
        <v>12</v>
      </c>
      <c r="F48">
        <f t="shared" si="1"/>
        <v>47520.000000000007</v>
      </c>
      <c r="G48" s="2">
        <v>0.40339999999999998</v>
      </c>
      <c r="H48" s="2">
        <v>39839.040000000001</v>
      </c>
      <c r="I48">
        <f t="shared" si="2"/>
        <v>41817.600000000006</v>
      </c>
      <c r="J48">
        <f t="shared" si="3"/>
        <v>0.48400000000000004</v>
      </c>
      <c r="K48" s="3">
        <v>0.4607</v>
      </c>
      <c r="L48" s="2">
        <f t="shared" si="6"/>
        <v>39804.479999999996</v>
      </c>
      <c r="M48" s="3">
        <f t="shared" si="5"/>
        <v>1</v>
      </c>
    </row>
    <row r="49" spans="1:13" x14ac:dyDescent="0.3">
      <c r="A49" s="1">
        <v>42913</v>
      </c>
      <c r="E49">
        <v>11</v>
      </c>
      <c r="F49">
        <f t="shared" si="1"/>
        <v>43560.000000000007</v>
      </c>
      <c r="G49" s="2">
        <v>0.85319999999999996</v>
      </c>
      <c r="H49" s="2">
        <v>37730.879999999997</v>
      </c>
      <c r="I49">
        <f t="shared" si="2"/>
        <v>38332.80000000001</v>
      </c>
      <c r="J49">
        <f t="shared" si="3"/>
        <v>0.44366666666666676</v>
      </c>
      <c r="K49" s="3">
        <v>0.43630000000000002</v>
      </c>
      <c r="L49" s="2">
        <f t="shared" si="6"/>
        <v>37696.32</v>
      </c>
      <c r="M49" s="3">
        <f t="shared" si="5"/>
        <v>1</v>
      </c>
    </row>
    <row r="50" spans="1:13" x14ac:dyDescent="0.3">
      <c r="A50" s="1">
        <v>42914</v>
      </c>
      <c r="E50">
        <v>9</v>
      </c>
      <c r="F50">
        <f t="shared" si="1"/>
        <v>35640</v>
      </c>
      <c r="G50" s="2">
        <v>0.72909999999999997</v>
      </c>
      <c r="H50" s="2">
        <v>30481.919999999998</v>
      </c>
      <c r="I50">
        <f t="shared" si="2"/>
        <v>31363.200000000001</v>
      </c>
      <c r="J50">
        <f t="shared" si="3"/>
        <v>0.36299999999999999</v>
      </c>
      <c r="K50" s="3">
        <v>0.3523</v>
      </c>
      <c r="L50" s="2">
        <f t="shared" si="6"/>
        <v>30438.720000000001</v>
      </c>
      <c r="M50" s="3">
        <f t="shared" si="5"/>
        <v>1</v>
      </c>
    </row>
    <row r="51" spans="1:13" x14ac:dyDescent="0.3">
      <c r="A51" s="1">
        <v>42915</v>
      </c>
      <c r="B51" t="s">
        <v>5</v>
      </c>
      <c r="C51">
        <v>19205</v>
      </c>
      <c r="D51">
        <f>SUM(E7:E51)</f>
        <v>271</v>
      </c>
      <c r="E51">
        <v>5</v>
      </c>
      <c r="F51">
        <f t="shared" si="1"/>
        <v>19800</v>
      </c>
      <c r="G51" s="2">
        <v>0.4718</v>
      </c>
      <c r="H51" s="2">
        <v>30499.199999999997</v>
      </c>
      <c r="I51">
        <f t="shared" si="2"/>
        <v>17424</v>
      </c>
      <c r="J51">
        <f t="shared" si="3"/>
        <v>0.20166666666666666</v>
      </c>
      <c r="K51" s="3">
        <v>0.35260000000000002</v>
      </c>
      <c r="L51" s="2">
        <f t="shared" si="6"/>
        <v>30464.640000000003</v>
      </c>
      <c r="M51" s="3">
        <f t="shared" si="5"/>
        <v>1</v>
      </c>
    </row>
    <row r="52" spans="1:13" x14ac:dyDescent="0.3">
      <c r="A52" s="1">
        <v>42916</v>
      </c>
      <c r="E52">
        <v>4</v>
      </c>
      <c r="F52">
        <f t="shared" si="1"/>
        <v>15840.000000000002</v>
      </c>
      <c r="G52" s="2">
        <v>0.28770000000000001</v>
      </c>
      <c r="H52" s="2">
        <v>35000.639999999999</v>
      </c>
      <c r="I52">
        <f t="shared" si="2"/>
        <v>13939.200000000003</v>
      </c>
      <c r="J52">
        <f t="shared" si="3"/>
        <v>0.16133333333333336</v>
      </c>
      <c r="K52" s="3">
        <v>0.40479999999999999</v>
      </c>
      <c r="L52" s="2">
        <f t="shared" si="6"/>
        <v>34974.720000000001</v>
      </c>
      <c r="M52" s="3">
        <f t="shared" si="5"/>
        <v>272</v>
      </c>
    </row>
    <row r="53" spans="1:13" x14ac:dyDescent="0.3">
      <c r="A53" s="1">
        <v>42917</v>
      </c>
      <c r="C53">
        <f>C55-C51</f>
        <v>36</v>
      </c>
      <c r="D53">
        <f>E52+E53+E54</f>
        <v>37</v>
      </c>
      <c r="E53">
        <v>19</v>
      </c>
      <c r="F53">
        <f t="shared" si="1"/>
        <v>75240.000000000015</v>
      </c>
      <c r="G53" s="2">
        <v>0.14710000000000001</v>
      </c>
      <c r="H53" s="2">
        <v>67936.319999999992</v>
      </c>
      <c r="I53">
        <f t="shared" si="2"/>
        <v>66211.200000000012</v>
      </c>
      <c r="J53">
        <f t="shared" si="3"/>
        <v>0.76633333333333342</v>
      </c>
      <c r="K53" s="3">
        <v>0.78610000000000002</v>
      </c>
      <c r="L53" s="2">
        <f t="shared" si="6"/>
        <v>67919.040000000008</v>
      </c>
      <c r="M53" s="3"/>
    </row>
    <row r="54" spans="1:13" x14ac:dyDescent="0.3">
      <c r="A54" s="1">
        <v>42918</v>
      </c>
      <c r="E54">
        <v>14</v>
      </c>
      <c r="F54">
        <f t="shared" si="1"/>
        <v>55440.000000000007</v>
      </c>
      <c r="G54" s="2">
        <v>8.498E-2</v>
      </c>
      <c r="H54" s="2">
        <v>54069.120000000003</v>
      </c>
      <c r="I54">
        <f t="shared" si="2"/>
        <v>48787.200000000004</v>
      </c>
      <c r="J54">
        <f t="shared" si="3"/>
        <v>0.56466666666666676</v>
      </c>
      <c r="K54" s="3">
        <v>0.62560000000000004</v>
      </c>
      <c r="L54" s="2">
        <f t="shared" si="6"/>
        <v>54051.840000000011</v>
      </c>
      <c r="M54" s="3"/>
    </row>
    <row r="55" spans="1:13" x14ac:dyDescent="0.3">
      <c r="A55" s="1">
        <v>42919</v>
      </c>
      <c r="B55" t="s">
        <v>6</v>
      </c>
      <c r="C55">
        <v>19241</v>
      </c>
      <c r="E55">
        <v>10</v>
      </c>
      <c r="F55">
        <f t="shared" si="1"/>
        <v>39600</v>
      </c>
      <c r="G55" s="2">
        <v>5.3510000000000002E-2</v>
      </c>
      <c r="H55" s="2">
        <v>33868.800000000003</v>
      </c>
      <c r="I55">
        <f t="shared" si="2"/>
        <v>34848</v>
      </c>
      <c r="J55">
        <f t="shared" si="3"/>
        <v>0.40333333333333332</v>
      </c>
      <c r="K55" s="3">
        <v>0.39190000000000003</v>
      </c>
      <c r="L55" s="2">
        <f t="shared" si="6"/>
        <v>33860.160000000003</v>
      </c>
      <c r="M55" s="3"/>
    </row>
    <row r="56" spans="1:13" x14ac:dyDescent="0.3">
      <c r="A56" s="1">
        <v>42920</v>
      </c>
      <c r="E56">
        <v>6</v>
      </c>
      <c r="F56">
        <f t="shared" si="1"/>
        <v>23760.000000000004</v>
      </c>
      <c r="G56" s="2">
        <v>3.6209999999999999E-2</v>
      </c>
      <c r="H56" s="2">
        <v>19431.36</v>
      </c>
      <c r="I56">
        <f t="shared" si="2"/>
        <v>20908.800000000003</v>
      </c>
      <c r="J56">
        <f t="shared" si="3"/>
        <v>0.24200000000000002</v>
      </c>
      <c r="K56" s="3">
        <v>0.2248</v>
      </c>
      <c r="L56" s="2">
        <f t="shared" si="6"/>
        <v>19422.72</v>
      </c>
      <c r="M56" s="3"/>
    </row>
    <row r="57" spans="1:13" x14ac:dyDescent="0.3">
      <c r="A57" s="1">
        <v>42921</v>
      </c>
      <c r="C57">
        <f>C60-C55</f>
        <v>30</v>
      </c>
      <c r="D57">
        <f>E55+E56+E57+E58+E59</f>
        <v>29</v>
      </c>
      <c r="E57">
        <v>3</v>
      </c>
      <c r="F57">
        <f t="shared" si="1"/>
        <v>11880.000000000002</v>
      </c>
      <c r="G57" s="2">
        <v>2.5850000000000001E-2</v>
      </c>
      <c r="H57" s="2">
        <v>11456.64</v>
      </c>
      <c r="I57">
        <f t="shared" si="2"/>
        <v>10454.400000000001</v>
      </c>
      <c r="J57">
        <f t="shared" si="3"/>
        <v>0.12100000000000001</v>
      </c>
      <c r="K57" s="3">
        <v>0.13270000000000001</v>
      </c>
      <c r="L57" s="2">
        <f t="shared" si="6"/>
        <v>11465.28</v>
      </c>
      <c r="M57" s="3"/>
    </row>
    <row r="58" spans="1:13" x14ac:dyDescent="0.3">
      <c r="A58" s="1">
        <v>42922</v>
      </c>
      <c r="E58">
        <v>5</v>
      </c>
      <c r="F58">
        <f t="shared" si="1"/>
        <v>19800</v>
      </c>
      <c r="G58" s="2">
        <v>1.9269999999999999E-2</v>
      </c>
      <c r="H58" s="2">
        <v>3304.7999999999997</v>
      </c>
      <c r="I58">
        <f t="shared" si="2"/>
        <v>17424</v>
      </c>
      <c r="J58">
        <f t="shared" si="3"/>
        <v>0.20166666666666666</v>
      </c>
      <c r="K58" s="3">
        <v>3.8120000000000001E-2</v>
      </c>
      <c r="L58" s="2">
        <f t="shared" si="6"/>
        <v>3293.5680000000002</v>
      </c>
      <c r="M58" s="3"/>
    </row>
    <row r="59" spans="1:13" x14ac:dyDescent="0.3">
      <c r="A59" s="1">
        <v>42923</v>
      </c>
      <c r="E59">
        <v>5</v>
      </c>
      <c r="F59">
        <f t="shared" si="1"/>
        <v>19800</v>
      </c>
      <c r="G59" s="2">
        <v>1.491E-2</v>
      </c>
      <c r="H59" s="2">
        <v>12208.32</v>
      </c>
      <c r="I59">
        <f t="shared" si="2"/>
        <v>17424</v>
      </c>
      <c r="J59">
        <f t="shared" si="3"/>
        <v>0.20166666666666666</v>
      </c>
      <c r="K59" s="3">
        <v>0.14119999999999999</v>
      </c>
      <c r="L59" s="2">
        <f t="shared" si="6"/>
        <v>12199.68</v>
      </c>
      <c r="M59" s="3"/>
    </row>
    <row r="60" spans="1:13" x14ac:dyDescent="0.3">
      <c r="A60" s="1">
        <v>42924</v>
      </c>
      <c r="B60" t="s">
        <v>7</v>
      </c>
      <c r="C60">
        <v>19271</v>
      </c>
      <c r="E60">
        <v>5</v>
      </c>
      <c r="F60">
        <f t="shared" si="1"/>
        <v>19800</v>
      </c>
      <c r="G60" s="2">
        <v>1.1950000000000001E-2</v>
      </c>
      <c r="H60" s="2">
        <v>9849.6</v>
      </c>
      <c r="I60">
        <f t="shared" si="2"/>
        <v>17424</v>
      </c>
      <c r="J60">
        <f t="shared" si="3"/>
        <v>0.20166666666666666</v>
      </c>
      <c r="K60" s="3">
        <v>0.1139</v>
      </c>
      <c r="L60" s="2">
        <f t="shared" si="6"/>
        <v>9840.9600000000009</v>
      </c>
      <c r="M60" s="3"/>
    </row>
    <row r="61" spans="1:13" x14ac:dyDescent="0.3">
      <c r="A61" s="1">
        <v>42925</v>
      </c>
      <c r="C61">
        <f>C62-C60</f>
        <v>10</v>
      </c>
      <c r="D61">
        <f>E60+E61</f>
        <v>10</v>
      </c>
      <c r="E61">
        <v>5</v>
      </c>
      <c r="F61">
        <f t="shared" si="1"/>
        <v>19800</v>
      </c>
      <c r="G61" s="2">
        <v>9.5829999999999995E-3</v>
      </c>
      <c r="H61" s="2">
        <v>8572.6080000000002</v>
      </c>
      <c r="I61">
        <f t="shared" si="2"/>
        <v>17424</v>
      </c>
      <c r="J61">
        <f t="shared" si="3"/>
        <v>0.20166666666666666</v>
      </c>
      <c r="K61" s="3">
        <v>9.9180000000000004E-2</v>
      </c>
      <c r="L61" s="2">
        <f t="shared" si="6"/>
        <v>8569.152</v>
      </c>
      <c r="M61" s="3"/>
    </row>
    <row r="62" spans="1:13" x14ac:dyDescent="0.3">
      <c r="A62" s="1">
        <v>42926</v>
      </c>
      <c r="B62" t="s">
        <v>8</v>
      </c>
      <c r="C62">
        <v>19281</v>
      </c>
      <c r="E62">
        <v>5</v>
      </c>
      <c r="F62">
        <f t="shared" si="1"/>
        <v>19800</v>
      </c>
      <c r="G62" s="2">
        <v>8.0440000000000008E-3</v>
      </c>
      <c r="H62" s="2">
        <v>13176</v>
      </c>
      <c r="I62">
        <f t="shared" si="2"/>
        <v>17424</v>
      </c>
      <c r="J62">
        <f t="shared" si="3"/>
        <v>0.20166666666666666</v>
      </c>
      <c r="K62" s="3">
        <v>0.15260000000000001</v>
      </c>
      <c r="L62" s="2">
        <f t="shared" si="6"/>
        <v>13184.64</v>
      </c>
      <c r="M62" s="3"/>
    </row>
    <row r="63" spans="1:13" x14ac:dyDescent="0.3">
      <c r="A63" s="1">
        <v>42927</v>
      </c>
      <c r="E63">
        <v>5</v>
      </c>
      <c r="F63">
        <f t="shared" si="1"/>
        <v>19800</v>
      </c>
      <c r="G63" s="2">
        <v>6.6350000000000003E-3</v>
      </c>
      <c r="H63" s="2">
        <v>14990.399999999998</v>
      </c>
      <c r="I63">
        <f t="shared" si="2"/>
        <v>17424</v>
      </c>
      <c r="J63">
        <f t="shared" si="3"/>
        <v>0.20166666666666666</v>
      </c>
      <c r="K63" s="3">
        <v>0.1734</v>
      </c>
      <c r="L63" s="2">
        <f t="shared" si="6"/>
        <v>14981.76</v>
      </c>
      <c r="M63" s="3"/>
    </row>
    <row r="64" spans="1:13" x14ac:dyDescent="0.3">
      <c r="A64" s="1">
        <v>42928</v>
      </c>
      <c r="C64">
        <f>C65-C62</f>
        <v>16</v>
      </c>
      <c r="D64">
        <f>E62+E63+E64</f>
        <v>16</v>
      </c>
      <c r="E64">
        <v>6</v>
      </c>
      <c r="F64">
        <f t="shared" si="1"/>
        <v>23760.000000000004</v>
      </c>
      <c r="G64" s="2">
        <v>5.6800000000000002E-3</v>
      </c>
      <c r="H64" s="2">
        <v>15984</v>
      </c>
      <c r="I64">
        <f t="shared" si="2"/>
        <v>20908.800000000003</v>
      </c>
      <c r="J64">
        <f t="shared" si="3"/>
        <v>0.24200000000000002</v>
      </c>
      <c r="K64" s="3">
        <v>0.18490000000000001</v>
      </c>
      <c r="L64" s="2">
        <f t="shared" si="6"/>
        <v>15975.36</v>
      </c>
      <c r="M64" s="3"/>
    </row>
    <row r="65" spans="1:14" x14ac:dyDescent="0.3">
      <c r="A65" s="1">
        <v>42929</v>
      </c>
      <c r="B65" t="s">
        <v>9</v>
      </c>
      <c r="C65">
        <v>19297</v>
      </c>
      <c r="E65">
        <v>5</v>
      </c>
      <c r="F65">
        <f t="shared" si="1"/>
        <v>19800</v>
      </c>
      <c r="G65" s="2">
        <v>4.9249999999999997E-3</v>
      </c>
      <c r="H65" s="2">
        <v>19215.36</v>
      </c>
      <c r="I65">
        <f t="shared" si="2"/>
        <v>17424</v>
      </c>
      <c r="J65">
        <f t="shared" si="3"/>
        <v>0.20166666666666666</v>
      </c>
      <c r="K65" s="3">
        <v>0.22239999999999999</v>
      </c>
      <c r="L65" s="2">
        <f t="shared" si="6"/>
        <v>19215.36</v>
      </c>
      <c r="M65" s="3"/>
    </row>
    <row r="66" spans="1:14" x14ac:dyDescent="0.3">
      <c r="A66" s="1">
        <v>42930</v>
      </c>
      <c r="C66">
        <f>C67-C65</f>
        <v>4</v>
      </c>
      <c r="E66">
        <v>6</v>
      </c>
      <c r="F66">
        <f t="shared" si="1"/>
        <v>23760.000000000004</v>
      </c>
      <c r="G66" s="2">
        <v>4.2750000000000002E-3</v>
      </c>
      <c r="H66" s="2">
        <v>20640.96</v>
      </c>
      <c r="I66">
        <f t="shared" si="2"/>
        <v>20908.800000000003</v>
      </c>
      <c r="J66">
        <f t="shared" si="3"/>
        <v>0.24200000000000002</v>
      </c>
      <c r="K66" s="3">
        <v>0.23880000000000001</v>
      </c>
      <c r="L66" s="2">
        <f t="shared" ref="L66" si="7">K66*3600*24</f>
        <v>20632.32</v>
      </c>
      <c r="M66" s="3"/>
    </row>
    <row r="67" spans="1:14" x14ac:dyDescent="0.3">
      <c r="A67" s="1">
        <v>42931</v>
      </c>
      <c r="B67" t="s">
        <v>10</v>
      </c>
      <c r="C67">
        <v>19301</v>
      </c>
      <c r="E67">
        <v>9</v>
      </c>
      <c r="F67">
        <f t="shared" ref="F67:F128" si="8">E67*1.1*3600</f>
        <v>35640</v>
      </c>
      <c r="G67" s="2">
        <v>0.2233</v>
      </c>
      <c r="H67" s="2">
        <v>21124.799999999999</v>
      </c>
      <c r="I67">
        <f t="shared" ref="I67:I128" si="9">F67*0.88</f>
        <v>31363.200000000001</v>
      </c>
      <c r="J67">
        <f t="shared" ref="J67:J128" si="10">I67/(3600*24)</f>
        <v>0.36299999999999999</v>
      </c>
      <c r="K67" s="3">
        <v>0.2445</v>
      </c>
      <c r="L67" s="2">
        <f t="shared" ref="L67:L128" si="11">K67*3600*24</f>
        <v>21124.799999999999</v>
      </c>
      <c r="M67" s="3"/>
    </row>
    <row r="68" spans="1:14" x14ac:dyDescent="0.3">
      <c r="A68" s="1">
        <v>42932</v>
      </c>
      <c r="B68" t="s">
        <v>11</v>
      </c>
      <c r="C68">
        <v>19318</v>
      </c>
      <c r="D68">
        <v>17</v>
      </c>
      <c r="E68">
        <v>11</v>
      </c>
      <c r="F68">
        <f t="shared" si="8"/>
        <v>43560.000000000007</v>
      </c>
      <c r="G68" s="2">
        <v>0.37619999999999998</v>
      </c>
      <c r="H68" s="2">
        <v>31371.839999999997</v>
      </c>
      <c r="I68">
        <f t="shared" si="9"/>
        <v>38332.80000000001</v>
      </c>
      <c r="J68">
        <f t="shared" si="10"/>
        <v>0.44366666666666676</v>
      </c>
      <c r="K68" s="3">
        <v>0.43049999999999999</v>
      </c>
      <c r="L68" s="2">
        <f t="shared" si="11"/>
        <v>37195.199999999997</v>
      </c>
      <c r="M68" s="3"/>
    </row>
    <row r="69" spans="1:14" x14ac:dyDescent="0.3">
      <c r="A69" s="1">
        <v>42933</v>
      </c>
      <c r="B69" t="s">
        <v>12</v>
      </c>
      <c r="C69">
        <v>19333</v>
      </c>
      <c r="D69">
        <v>15</v>
      </c>
      <c r="E69">
        <v>12</v>
      </c>
      <c r="F69">
        <f t="shared" si="8"/>
        <v>47520.000000000007</v>
      </c>
      <c r="G69" s="2">
        <v>0.46339999999999998</v>
      </c>
      <c r="H69" s="2">
        <v>35691.840000000004</v>
      </c>
      <c r="I69">
        <f t="shared" si="9"/>
        <v>41817.600000000006</v>
      </c>
      <c r="J69">
        <f t="shared" si="10"/>
        <v>0.48400000000000004</v>
      </c>
      <c r="K69" s="3">
        <v>0.5111</v>
      </c>
      <c r="L69" s="2">
        <f t="shared" si="11"/>
        <v>44159.040000000001</v>
      </c>
      <c r="M69" s="3"/>
    </row>
    <row r="70" spans="1:14" x14ac:dyDescent="0.3">
      <c r="A70" s="1">
        <v>42934</v>
      </c>
      <c r="B70" t="s">
        <v>13</v>
      </c>
      <c r="C70">
        <v>19344</v>
      </c>
      <c r="D70">
        <v>11</v>
      </c>
      <c r="E70">
        <v>10</v>
      </c>
      <c r="F70">
        <f t="shared" si="8"/>
        <v>39600</v>
      </c>
      <c r="G70" s="2">
        <v>0.50629999999999997</v>
      </c>
      <c r="H70" s="2">
        <v>37264.32</v>
      </c>
      <c r="I70">
        <f t="shared" si="9"/>
        <v>34848</v>
      </c>
      <c r="J70">
        <f t="shared" si="10"/>
        <v>0.40333333333333332</v>
      </c>
      <c r="K70" s="3">
        <v>0.54530000000000001</v>
      </c>
      <c r="L70" s="2">
        <f t="shared" si="11"/>
        <v>47113.919999999998</v>
      </c>
      <c r="M70" s="3"/>
    </row>
    <row r="71" spans="1:14" x14ac:dyDescent="0.3">
      <c r="A71" s="1">
        <v>42935</v>
      </c>
      <c r="E71">
        <v>11</v>
      </c>
      <c r="F71">
        <f t="shared" si="8"/>
        <v>43560.000000000007</v>
      </c>
      <c r="G71" s="2">
        <v>0.53180000000000005</v>
      </c>
      <c r="H71" s="2">
        <v>38456.639999999999</v>
      </c>
      <c r="I71">
        <f t="shared" si="9"/>
        <v>38332.80000000001</v>
      </c>
      <c r="J71">
        <f t="shared" si="10"/>
        <v>0.44366666666666676</v>
      </c>
      <c r="K71" s="3">
        <v>0.57050000000000001</v>
      </c>
      <c r="L71" s="2">
        <f t="shared" si="11"/>
        <v>49291.200000000004</v>
      </c>
      <c r="M71" s="3"/>
    </row>
    <row r="72" spans="1:14" x14ac:dyDescent="0.3">
      <c r="A72" s="1">
        <v>42936</v>
      </c>
      <c r="C72">
        <f>C73-C70</f>
        <v>32</v>
      </c>
      <c r="D72">
        <f>E70+E71+E72</f>
        <v>32</v>
      </c>
      <c r="E72">
        <v>11</v>
      </c>
      <c r="F72">
        <f t="shared" si="8"/>
        <v>43560.000000000007</v>
      </c>
      <c r="G72" s="2">
        <v>0.54949999999999999</v>
      </c>
      <c r="H72" s="2">
        <v>39545.279999999999</v>
      </c>
      <c r="I72">
        <f t="shared" si="9"/>
        <v>38332.80000000001</v>
      </c>
      <c r="J72">
        <f t="shared" si="10"/>
        <v>0.44366666666666676</v>
      </c>
      <c r="K72" s="3">
        <v>0.59109999999999996</v>
      </c>
      <c r="L72" s="2">
        <f t="shared" si="11"/>
        <v>51071.040000000001</v>
      </c>
      <c r="M72" s="3"/>
    </row>
    <row r="73" spans="1:14" x14ac:dyDescent="0.3">
      <c r="A73" s="1">
        <v>42937</v>
      </c>
      <c r="B73" t="s">
        <v>14</v>
      </c>
      <c r="C73">
        <v>19376</v>
      </c>
      <c r="D73">
        <v>12</v>
      </c>
      <c r="E73">
        <v>12</v>
      </c>
      <c r="F73">
        <f t="shared" si="8"/>
        <v>47520.000000000007</v>
      </c>
      <c r="G73" s="2">
        <v>0.56120000000000003</v>
      </c>
      <c r="H73" s="2">
        <v>40314.239999999998</v>
      </c>
      <c r="I73">
        <f t="shared" si="9"/>
        <v>41817.600000000006</v>
      </c>
      <c r="J73">
        <f t="shared" si="10"/>
        <v>0.48400000000000004</v>
      </c>
      <c r="K73" s="3">
        <v>0.60529999999999995</v>
      </c>
      <c r="L73" s="2">
        <f t="shared" si="11"/>
        <v>52297.919999999998</v>
      </c>
      <c r="M73" s="3"/>
    </row>
    <row r="74" spans="1:14" x14ac:dyDescent="0.3">
      <c r="A74" s="1">
        <v>42938</v>
      </c>
      <c r="B74" t="s">
        <v>15</v>
      </c>
      <c r="C74">
        <v>19387</v>
      </c>
      <c r="D74">
        <v>16</v>
      </c>
      <c r="E74">
        <v>15</v>
      </c>
      <c r="F74">
        <f t="shared" si="8"/>
        <v>59400</v>
      </c>
      <c r="G74" s="2">
        <v>0.56310000000000004</v>
      </c>
      <c r="H74" s="2">
        <v>40227.840000000004</v>
      </c>
      <c r="I74">
        <f t="shared" si="9"/>
        <v>52272</v>
      </c>
      <c r="J74">
        <f t="shared" si="10"/>
        <v>0.60499999999999998</v>
      </c>
      <c r="K74" s="3">
        <v>0.60799999999999998</v>
      </c>
      <c r="L74" s="2">
        <f t="shared" si="11"/>
        <v>52531.199999999997</v>
      </c>
      <c r="M74" s="3"/>
    </row>
    <row r="75" spans="1:14" x14ac:dyDescent="0.3">
      <c r="A75" s="1">
        <v>42939</v>
      </c>
      <c r="B75" t="s">
        <v>16</v>
      </c>
      <c r="C75">
        <v>19403</v>
      </c>
      <c r="D75">
        <v>16</v>
      </c>
      <c r="E75">
        <v>16</v>
      </c>
      <c r="F75">
        <f t="shared" si="8"/>
        <v>63360.000000000007</v>
      </c>
      <c r="G75" s="2">
        <v>0.56950000000000001</v>
      </c>
      <c r="H75" s="2">
        <v>40910.399999999994</v>
      </c>
      <c r="I75">
        <f t="shared" si="9"/>
        <v>55756.80000000001</v>
      </c>
      <c r="J75">
        <f t="shared" si="10"/>
        <v>0.64533333333333343</v>
      </c>
      <c r="K75" s="3">
        <v>0.61899999999999999</v>
      </c>
      <c r="L75" s="2">
        <f t="shared" si="11"/>
        <v>53481.600000000006</v>
      </c>
      <c r="M75" s="3"/>
    </row>
    <row r="76" spans="1:14" x14ac:dyDescent="0.3">
      <c r="A76" s="1">
        <v>42940</v>
      </c>
      <c r="B76" t="s">
        <v>17</v>
      </c>
      <c r="C76">
        <v>19419</v>
      </c>
      <c r="D76">
        <v>7</v>
      </c>
      <c r="E76">
        <v>11</v>
      </c>
      <c r="F76">
        <f t="shared" si="8"/>
        <v>43560.000000000007</v>
      </c>
      <c r="G76" s="2">
        <v>0.5665</v>
      </c>
      <c r="H76" s="2">
        <v>40530.239999999998</v>
      </c>
      <c r="I76">
        <f t="shared" si="9"/>
        <v>38332.80000000001</v>
      </c>
      <c r="J76">
        <f t="shared" si="10"/>
        <v>0.44366666666666676</v>
      </c>
      <c r="K76" s="3">
        <v>0.61639999999999995</v>
      </c>
      <c r="L76" s="2">
        <f t="shared" si="11"/>
        <v>53256.959999999999</v>
      </c>
      <c r="M76" s="3"/>
    </row>
    <row r="77" spans="1:14" x14ac:dyDescent="0.3">
      <c r="A77" s="1">
        <v>42941</v>
      </c>
      <c r="B77" t="s">
        <v>18</v>
      </c>
      <c r="C77">
        <v>19426</v>
      </c>
      <c r="D77">
        <v>11</v>
      </c>
      <c r="E77">
        <v>11</v>
      </c>
      <c r="F77">
        <f t="shared" si="8"/>
        <v>43560.000000000007</v>
      </c>
      <c r="G77" s="2">
        <v>0.56259999999999999</v>
      </c>
      <c r="H77" s="2">
        <v>40193.279999999999</v>
      </c>
      <c r="I77">
        <f t="shared" si="9"/>
        <v>38332.80000000001</v>
      </c>
      <c r="J77">
        <f t="shared" si="10"/>
        <v>0.44366666666666676</v>
      </c>
      <c r="K77" s="3">
        <v>0.61339999999999995</v>
      </c>
      <c r="L77" s="2">
        <f t="shared" si="11"/>
        <v>52997.759999999995</v>
      </c>
      <c r="M77" s="3"/>
    </row>
    <row r="78" spans="1:14" x14ac:dyDescent="0.3">
      <c r="A78" s="1">
        <v>42942</v>
      </c>
      <c r="B78" t="s">
        <v>19</v>
      </c>
      <c r="C78">
        <v>19437</v>
      </c>
      <c r="D78">
        <v>11</v>
      </c>
      <c r="E78">
        <v>11</v>
      </c>
      <c r="F78">
        <f t="shared" si="8"/>
        <v>43560.000000000007</v>
      </c>
      <c r="G78" s="2">
        <v>0.56379999999999997</v>
      </c>
      <c r="H78" s="2">
        <v>40495.68</v>
      </c>
      <c r="I78">
        <f t="shared" si="9"/>
        <v>38332.80000000001</v>
      </c>
      <c r="J78">
        <f t="shared" si="10"/>
        <v>0.44366666666666676</v>
      </c>
      <c r="K78" s="3">
        <v>0.61850000000000005</v>
      </c>
      <c r="L78" s="2">
        <f t="shared" si="11"/>
        <v>53438.400000000009</v>
      </c>
      <c r="M78" s="3"/>
    </row>
    <row r="79" spans="1:14" x14ac:dyDescent="0.3">
      <c r="A79" s="1">
        <v>42943</v>
      </c>
      <c r="B79" t="s">
        <v>20</v>
      </c>
      <c r="C79">
        <v>19448</v>
      </c>
      <c r="D79">
        <v>12</v>
      </c>
      <c r="E79">
        <v>14</v>
      </c>
      <c r="F79">
        <f t="shared" si="8"/>
        <v>55440.000000000007</v>
      </c>
      <c r="G79" s="2">
        <v>0.55830000000000002</v>
      </c>
      <c r="H79" s="2">
        <v>39899.520000000004</v>
      </c>
      <c r="I79">
        <f t="shared" si="9"/>
        <v>48787.200000000004</v>
      </c>
      <c r="J79">
        <f t="shared" si="10"/>
        <v>0.56466666666666676</v>
      </c>
      <c r="K79" s="3">
        <v>0.6119</v>
      </c>
      <c r="L79" s="2">
        <f t="shared" si="11"/>
        <v>52868.160000000003</v>
      </c>
      <c r="M79" s="3"/>
      <c r="N79">
        <f>E79-1</f>
        <v>13</v>
      </c>
    </row>
    <row r="80" spans="1:14" x14ac:dyDescent="0.3">
      <c r="A80" s="1">
        <v>42944</v>
      </c>
      <c r="D80">
        <v>12</v>
      </c>
      <c r="E80">
        <v>16</v>
      </c>
      <c r="F80">
        <f t="shared" si="8"/>
        <v>63360.000000000007</v>
      </c>
      <c r="G80" s="2">
        <v>0.56259999999999999</v>
      </c>
      <c r="H80" s="2">
        <v>40582.080000000002</v>
      </c>
      <c r="I80">
        <f t="shared" si="9"/>
        <v>55756.80000000001</v>
      </c>
      <c r="J80">
        <f t="shared" si="10"/>
        <v>0.64533333333333343</v>
      </c>
      <c r="K80" s="3">
        <v>0.62150000000000005</v>
      </c>
      <c r="L80" s="2">
        <f t="shared" si="11"/>
        <v>53697.600000000006</v>
      </c>
      <c r="M80" s="3">
        <f>E79+2</f>
        <v>16</v>
      </c>
      <c r="N80">
        <f t="shared" ref="N80:N128" si="12">E80-1</f>
        <v>15</v>
      </c>
    </row>
    <row r="81" spans="1:14" x14ac:dyDescent="0.3">
      <c r="A81" s="1">
        <v>42945</v>
      </c>
      <c r="D81">
        <v>12</v>
      </c>
      <c r="E81">
        <v>16</v>
      </c>
      <c r="F81">
        <f t="shared" si="8"/>
        <v>63360.000000000007</v>
      </c>
      <c r="G81" s="2">
        <v>0.56630000000000003</v>
      </c>
      <c r="H81" s="2">
        <v>40944.959999999999</v>
      </c>
      <c r="I81">
        <f t="shared" si="9"/>
        <v>55756.80000000001</v>
      </c>
      <c r="J81">
        <f t="shared" si="10"/>
        <v>0.64533333333333343</v>
      </c>
      <c r="K81" s="3">
        <v>0.62649999999999995</v>
      </c>
      <c r="L81" s="2">
        <f t="shared" si="11"/>
        <v>54129.599999999991</v>
      </c>
      <c r="M81" s="3">
        <f t="shared" ref="M81:M128" si="13">E80+2</f>
        <v>18</v>
      </c>
      <c r="N81">
        <f t="shared" si="12"/>
        <v>15</v>
      </c>
    </row>
    <row r="82" spans="1:14" x14ac:dyDescent="0.3">
      <c r="A82" s="1">
        <v>42946</v>
      </c>
      <c r="D82">
        <v>13</v>
      </c>
      <c r="E82">
        <v>16</v>
      </c>
      <c r="F82">
        <f t="shared" si="8"/>
        <v>63360.000000000007</v>
      </c>
      <c r="G82" s="2">
        <v>0.56869999999999998</v>
      </c>
      <c r="H82" s="2">
        <v>41169.599999999999</v>
      </c>
      <c r="I82">
        <f t="shared" si="9"/>
        <v>55756.80000000001</v>
      </c>
      <c r="J82">
        <f t="shared" si="10"/>
        <v>0.64533333333333343</v>
      </c>
      <c r="K82" s="3">
        <v>0.62949999999999995</v>
      </c>
      <c r="L82" s="2">
        <f t="shared" si="11"/>
        <v>54388.799999999996</v>
      </c>
      <c r="M82" s="3">
        <f t="shared" si="13"/>
        <v>18</v>
      </c>
      <c r="N82">
        <f t="shared" si="12"/>
        <v>15</v>
      </c>
    </row>
    <row r="83" spans="1:14" x14ac:dyDescent="0.3">
      <c r="A83" s="1">
        <v>42947</v>
      </c>
      <c r="D83">
        <v>13</v>
      </c>
      <c r="E83">
        <v>16</v>
      </c>
      <c r="F83">
        <f t="shared" si="8"/>
        <v>63360.000000000007</v>
      </c>
      <c r="G83" s="2">
        <v>0.57110000000000005</v>
      </c>
      <c r="H83" s="2">
        <v>41359.680000000008</v>
      </c>
      <c r="I83">
        <f t="shared" si="9"/>
        <v>55756.80000000001</v>
      </c>
      <c r="J83">
        <f t="shared" si="10"/>
        <v>0.64533333333333343</v>
      </c>
      <c r="K83" s="3">
        <v>0.63270000000000004</v>
      </c>
      <c r="L83" s="2">
        <f t="shared" si="11"/>
        <v>54665.280000000006</v>
      </c>
      <c r="M83" s="3">
        <f t="shared" si="13"/>
        <v>18</v>
      </c>
      <c r="N83">
        <f t="shared" si="12"/>
        <v>15</v>
      </c>
    </row>
    <row r="84" spans="1:14" x14ac:dyDescent="0.3">
      <c r="A84" s="1">
        <v>42948</v>
      </c>
      <c r="D84">
        <v>13</v>
      </c>
      <c r="E84">
        <v>16</v>
      </c>
      <c r="F84">
        <f t="shared" si="8"/>
        <v>63360.000000000007</v>
      </c>
      <c r="G84" s="2">
        <v>0.58389999999999997</v>
      </c>
      <c r="H84" s="2">
        <v>42724.800000000003</v>
      </c>
      <c r="I84">
        <f t="shared" si="9"/>
        <v>55756.80000000001</v>
      </c>
      <c r="J84">
        <f t="shared" si="10"/>
        <v>0.64533333333333343</v>
      </c>
      <c r="K84" s="3">
        <v>0.65100000000000002</v>
      </c>
      <c r="L84" s="2">
        <f t="shared" si="11"/>
        <v>56246.399999999994</v>
      </c>
      <c r="M84" s="3">
        <f t="shared" si="13"/>
        <v>18</v>
      </c>
      <c r="N84">
        <f t="shared" si="12"/>
        <v>15</v>
      </c>
    </row>
    <row r="85" spans="1:14" x14ac:dyDescent="0.3">
      <c r="A85" s="1">
        <v>42949</v>
      </c>
      <c r="D85">
        <v>14</v>
      </c>
      <c r="E85">
        <v>17</v>
      </c>
      <c r="F85">
        <f t="shared" si="8"/>
        <v>67320.000000000015</v>
      </c>
      <c r="G85" s="2">
        <v>0.59689999999999999</v>
      </c>
      <c r="H85" s="2">
        <v>43856.639999999999</v>
      </c>
      <c r="I85">
        <f t="shared" si="9"/>
        <v>59241.600000000013</v>
      </c>
      <c r="J85">
        <f t="shared" si="10"/>
        <v>0.68566666666666687</v>
      </c>
      <c r="K85" s="3">
        <v>0.6653</v>
      </c>
      <c r="L85" s="2">
        <f t="shared" si="11"/>
        <v>57481.919999999998</v>
      </c>
      <c r="M85" s="3">
        <f t="shared" si="13"/>
        <v>18</v>
      </c>
      <c r="N85">
        <f t="shared" si="12"/>
        <v>16</v>
      </c>
    </row>
    <row r="86" spans="1:14" x14ac:dyDescent="0.3">
      <c r="A86" s="1">
        <v>42950</v>
      </c>
      <c r="D86">
        <v>13</v>
      </c>
      <c r="E86">
        <v>16</v>
      </c>
      <c r="F86">
        <f t="shared" si="8"/>
        <v>63360.000000000007</v>
      </c>
      <c r="G86" s="2">
        <v>0.58160000000000001</v>
      </c>
      <c r="H86" s="2">
        <v>41791.680000000008</v>
      </c>
      <c r="I86">
        <f t="shared" si="9"/>
        <v>55756.80000000001</v>
      </c>
      <c r="J86">
        <f t="shared" si="10"/>
        <v>0.64533333333333343</v>
      </c>
      <c r="K86" s="3">
        <v>0.63900000000000001</v>
      </c>
      <c r="L86" s="2">
        <f t="shared" si="11"/>
        <v>55209.600000000006</v>
      </c>
      <c r="M86" s="3">
        <f t="shared" si="13"/>
        <v>19</v>
      </c>
      <c r="N86">
        <f t="shared" si="12"/>
        <v>15</v>
      </c>
    </row>
    <row r="87" spans="1:14" x14ac:dyDescent="0.3">
      <c r="A87" s="1">
        <v>42951</v>
      </c>
      <c r="D87">
        <v>13</v>
      </c>
      <c r="E87">
        <v>16</v>
      </c>
      <c r="F87">
        <f t="shared" si="8"/>
        <v>63360.000000000007</v>
      </c>
      <c r="G87" s="2">
        <v>0.57550000000000001</v>
      </c>
      <c r="H87" s="2">
        <v>41299.199999999997</v>
      </c>
      <c r="I87">
        <f t="shared" si="9"/>
        <v>55756.80000000001</v>
      </c>
      <c r="J87">
        <f t="shared" si="10"/>
        <v>0.64533333333333343</v>
      </c>
      <c r="K87" s="3">
        <v>0.63529999999999998</v>
      </c>
      <c r="L87" s="2">
        <f t="shared" si="11"/>
        <v>54889.919999999998</v>
      </c>
      <c r="M87" s="3">
        <f t="shared" si="13"/>
        <v>18</v>
      </c>
      <c r="N87">
        <f t="shared" si="12"/>
        <v>15</v>
      </c>
    </row>
    <row r="88" spans="1:14" x14ac:dyDescent="0.3">
      <c r="A88" s="1">
        <v>42952</v>
      </c>
      <c r="D88">
        <v>15</v>
      </c>
      <c r="E88">
        <v>16</v>
      </c>
      <c r="F88">
        <f t="shared" si="8"/>
        <v>63360.000000000007</v>
      </c>
      <c r="G88" s="2">
        <v>0.57369999999999999</v>
      </c>
      <c r="H88" s="2">
        <v>48660.480000000003</v>
      </c>
      <c r="I88">
        <f t="shared" si="9"/>
        <v>55756.80000000001</v>
      </c>
      <c r="J88">
        <f t="shared" si="10"/>
        <v>0.64533333333333343</v>
      </c>
      <c r="K88" s="3">
        <v>0.65529999999999999</v>
      </c>
      <c r="L88" s="2">
        <f t="shared" si="11"/>
        <v>56617.919999999998</v>
      </c>
      <c r="M88" s="3">
        <f t="shared" si="13"/>
        <v>18</v>
      </c>
      <c r="N88">
        <f t="shared" si="12"/>
        <v>15</v>
      </c>
    </row>
    <row r="89" spans="1:14" x14ac:dyDescent="0.3">
      <c r="A89" s="1">
        <v>42953</v>
      </c>
      <c r="D89">
        <v>16</v>
      </c>
      <c r="E89">
        <v>16</v>
      </c>
      <c r="F89">
        <f t="shared" si="8"/>
        <v>63360.000000000007</v>
      </c>
      <c r="G89" s="2">
        <v>0.57830000000000004</v>
      </c>
      <c r="H89" s="2">
        <v>52280.639999999992</v>
      </c>
      <c r="I89">
        <f t="shared" si="9"/>
        <v>55756.80000000001</v>
      </c>
      <c r="J89">
        <f t="shared" si="10"/>
        <v>0.64533333333333343</v>
      </c>
      <c r="K89" s="3">
        <v>0.67100000000000004</v>
      </c>
      <c r="L89" s="2">
        <f t="shared" si="11"/>
        <v>57974.400000000009</v>
      </c>
      <c r="M89" s="3">
        <f t="shared" si="13"/>
        <v>18</v>
      </c>
      <c r="N89">
        <f t="shared" si="12"/>
        <v>15</v>
      </c>
    </row>
    <row r="90" spans="1:14" x14ac:dyDescent="0.3">
      <c r="A90" s="1">
        <v>42954</v>
      </c>
      <c r="D90">
        <v>16</v>
      </c>
      <c r="E90">
        <v>16</v>
      </c>
      <c r="F90">
        <f t="shared" si="8"/>
        <v>63360.000000000007</v>
      </c>
      <c r="G90" s="2">
        <v>0.57830000000000004</v>
      </c>
      <c r="H90" s="2">
        <v>53870.400000000009</v>
      </c>
      <c r="I90">
        <f t="shared" si="9"/>
        <v>55756.80000000001</v>
      </c>
      <c r="J90">
        <f t="shared" si="10"/>
        <v>0.64533333333333343</v>
      </c>
      <c r="K90" s="3">
        <v>0.67390000000000005</v>
      </c>
      <c r="L90" s="2">
        <f t="shared" si="11"/>
        <v>58224.960000000006</v>
      </c>
      <c r="M90" s="3">
        <f t="shared" si="13"/>
        <v>18</v>
      </c>
      <c r="N90">
        <f t="shared" si="12"/>
        <v>15</v>
      </c>
    </row>
    <row r="91" spans="1:14" x14ac:dyDescent="0.3">
      <c r="A91" s="1">
        <v>42955</v>
      </c>
      <c r="D91">
        <v>17</v>
      </c>
      <c r="E91">
        <v>16</v>
      </c>
      <c r="F91">
        <f t="shared" si="8"/>
        <v>63360.000000000007</v>
      </c>
      <c r="G91" s="2">
        <v>0.56859999999999999</v>
      </c>
      <c r="H91" s="2">
        <v>53749.440000000002</v>
      </c>
      <c r="I91">
        <f t="shared" si="9"/>
        <v>55756.80000000001</v>
      </c>
      <c r="J91">
        <f t="shared" si="10"/>
        <v>0.64533333333333343</v>
      </c>
      <c r="K91" s="3">
        <v>0.6623</v>
      </c>
      <c r="L91" s="2">
        <f t="shared" si="11"/>
        <v>57222.720000000001</v>
      </c>
      <c r="M91" s="3">
        <f t="shared" si="13"/>
        <v>18</v>
      </c>
      <c r="N91">
        <f t="shared" si="12"/>
        <v>15</v>
      </c>
    </row>
    <row r="92" spans="1:14" x14ac:dyDescent="0.3">
      <c r="A92" s="1">
        <v>42956</v>
      </c>
      <c r="D92">
        <v>17</v>
      </c>
      <c r="E92">
        <v>17</v>
      </c>
      <c r="F92">
        <f t="shared" si="8"/>
        <v>67320.000000000015</v>
      </c>
      <c r="G92" s="2">
        <v>0.56950000000000001</v>
      </c>
      <c r="H92" s="2">
        <v>55002.240000000005</v>
      </c>
      <c r="I92">
        <f t="shared" si="9"/>
        <v>59241.600000000013</v>
      </c>
      <c r="J92">
        <f t="shared" si="10"/>
        <v>0.68566666666666687</v>
      </c>
      <c r="K92" s="3">
        <v>0.66990000000000005</v>
      </c>
      <c r="L92" s="2">
        <f t="shared" si="11"/>
        <v>57879.360000000008</v>
      </c>
      <c r="M92" s="3">
        <f t="shared" si="13"/>
        <v>18</v>
      </c>
      <c r="N92">
        <f t="shared" si="12"/>
        <v>16</v>
      </c>
    </row>
    <row r="93" spans="1:14" x14ac:dyDescent="0.3">
      <c r="A93" s="1">
        <v>42957</v>
      </c>
      <c r="D93">
        <v>17</v>
      </c>
      <c r="E93">
        <v>17</v>
      </c>
      <c r="F93">
        <f t="shared" si="8"/>
        <v>67320.000000000015</v>
      </c>
      <c r="G93" s="2">
        <v>0.57050000000000001</v>
      </c>
      <c r="H93" s="2">
        <v>55710.720000000001</v>
      </c>
      <c r="I93">
        <f t="shared" si="9"/>
        <v>59241.600000000013</v>
      </c>
      <c r="J93">
        <f t="shared" si="10"/>
        <v>0.68566666666666687</v>
      </c>
      <c r="K93" s="3">
        <v>0.67300000000000004</v>
      </c>
      <c r="L93" s="2">
        <f t="shared" si="11"/>
        <v>58147.200000000004</v>
      </c>
      <c r="M93" s="3">
        <f t="shared" si="13"/>
        <v>19</v>
      </c>
      <c r="N93">
        <f t="shared" si="12"/>
        <v>16</v>
      </c>
    </row>
    <row r="94" spans="1:14" x14ac:dyDescent="0.3">
      <c r="A94" s="1">
        <v>42958</v>
      </c>
      <c r="D94">
        <v>18</v>
      </c>
      <c r="E94">
        <v>17</v>
      </c>
      <c r="F94">
        <f t="shared" si="8"/>
        <v>67320.000000000015</v>
      </c>
      <c r="G94" s="2">
        <v>0.57150000000000001</v>
      </c>
      <c r="H94" s="2">
        <v>56289.600000000006</v>
      </c>
      <c r="I94">
        <f t="shared" si="9"/>
        <v>59241.600000000013</v>
      </c>
      <c r="J94">
        <f t="shared" si="10"/>
        <v>0.68566666666666687</v>
      </c>
      <c r="K94" s="3">
        <v>0.67559999999999998</v>
      </c>
      <c r="L94" s="2">
        <f t="shared" si="11"/>
        <v>58371.839999999997</v>
      </c>
      <c r="M94" s="3">
        <f t="shared" si="13"/>
        <v>19</v>
      </c>
      <c r="N94">
        <f t="shared" si="12"/>
        <v>16</v>
      </c>
    </row>
    <row r="95" spans="1:14" x14ac:dyDescent="0.3">
      <c r="A95" s="1">
        <v>42959</v>
      </c>
      <c r="D95">
        <v>18</v>
      </c>
      <c r="E95">
        <v>17</v>
      </c>
      <c r="F95">
        <f t="shared" si="8"/>
        <v>67320.000000000015</v>
      </c>
      <c r="G95" s="2">
        <v>0.57269999999999999</v>
      </c>
      <c r="H95" s="2">
        <v>56678.399999999994</v>
      </c>
      <c r="I95">
        <f t="shared" si="9"/>
        <v>59241.600000000013</v>
      </c>
      <c r="J95">
        <f t="shared" si="10"/>
        <v>0.68566666666666687</v>
      </c>
      <c r="K95" s="3">
        <v>0.6774</v>
      </c>
      <c r="L95" s="2">
        <f t="shared" si="11"/>
        <v>58527.360000000001</v>
      </c>
      <c r="M95" s="3">
        <f t="shared" si="13"/>
        <v>19</v>
      </c>
      <c r="N95">
        <f t="shared" si="12"/>
        <v>16</v>
      </c>
    </row>
    <row r="96" spans="1:14" x14ac:dyDescent="0.3">
      <c r="A96" s="1">
        <v>42960</v>
      </c>
      <c r="D96">
        <v>18</v>
      </c>
      <c r="E96">
        <v>17</v>
      </c>
      <c r="F96">
        <f t="shared" si="8"/>
        <v>67320.000000000015</v>
      </c>
      <c r="G96" s="2">
        <v>0.57369999999999999</v>
      </c>
      <c r="H96" s="2">
        <v>57049.919999999998</v>
      </c>
      <c r="I96">
        <f t="shared" si="9"/>
        <v>59241.600000000013</v>
      </c>
      <c r="J96">
        <f t="shared" si="10"/>
        <v>0.68566666666666687</v>
      </c>
      <c r="K96" s="3">
        <v>0.6794</v>
      </c>
      <c r="L96" s="2">
        <f t="shared" si="11"/>
        <v>58700.160000000003</v>
      </c>
      <c r="M96" s="3">
        <f t="shared" si="13"/>
        <v>19</v>
      </c>
      <c r="N96">
        <f t="shared" si="12"/>
        <v>16</v>
      </c>
    </row>
    <row r="97" spans="1:14" x14ac:dyDescent="0.3">
      <c r="A97" s="1">
        <v>42961</v>
      </c>
      <c r="D97">
        <v>18</v>
      </c>
      <c r="E97">
        <v>17</v>
      </c>
      <c r="F97">
        <f t="shared" si="8"/>
        <v>67320.000000000015</v>
      </c>
      <c r="G97" s="2">
        <v>0.57899999999999996</v>
      </c>
      <c r="H97" s="2">
        <v>57862.080000000002</v>
      </c>
      <c r="I97">
        <f t="shared" si="9"/>
        <v>59241.600000000013</v>
      </c>
      <c r="J97">
        <f t="shared" si="10"/>
        <v>0.68566666666666687</v>
      </c>
      <c r="K97" s="3">
        <v>0.68700000000000006</v>
      </c>
      <c r="L97" s="2">
        <f t="shared" si="11"/>
        <v>59356.800000000003</v>
      </c>
      <c r="M97" s="3">
        <f t="shared" si="13"/>
        <v>19</v>
      </c>
      <c r="N97">
        <f t="shared" si="12"/>
        <v>16</v>
      </c>
    </row>
    <row r="98" spans="1:14" x14ac:dyDescent="0.3">
      <c r="A98" s="1">
        <v>42962</v>
      </c>
      <c r="D98">
        <v>18</v>
      </c>
      <c r="E98">
        <v>18</v>
      </c>
      <c r="F98">
        <f t="shared" si="8"/>
        <v>71280</v>
      </c>
      <c r="G98" s="2">
        <v>0.58379999999999999</v>
      </c>
      <c r="H98" s="2">
        <v>58492.800000000003</v>
      </c>
      <c r="I98">
        <f t="shared" si="9"/>
        <v>62726.400000000001</v>
      </c>
      <c r="J98">
        <f t="shared" si="10"/>
        <v>0.72599999999999998</v>
      </c>
      <c r="K98" s="3">
        <v>0.69289999999999996</v>
      </c>
      <c r="L98" s="2">
        <f t="shared" si="11"/>
        <v>59866.559999999998</v>
      </c>
      <c r="M98" s="3">
        <f t="shared" si="13"/>
        <v>19</v>
      </c>
      <c r="N98">
        <f t="shared" si="12"/>
        <v>17</v>
      </c>
    </row>
    <row r="99" spans="1:14" x14ac:dyDescent="0.3">
      <c r="A99" s="1">
        <v>42963</v>
      </c>
      <c r="D99">
        <v>19</v>
      </c>
      <c r="E99">
        <v>18</v>
      </c>
      <c r="F99">
        <f t="shared" si="8"/>
        <v>71280</v>
      </c>
      <c r="G99" s="2">
        <v>0.58760000000000001</v>
      </c>
      <c r="H99" s="2">
        <v>58907.520000000004</v>
      </c>
      <c r="I99">
        <f t="shared" si="9"/>
        <v>62726.400000000001</v>
      </c>
      <c r="J99">
        <f t="shared" si="10"/>
        <v>0.72599999999999998</v>
      </c>
      <c r="K99" s="3">
        <v>0.69669999999999999</v>
      </c>
      <c r="L99" s="2">
        <f t="shared" si="11"/>
        <v>60194.879999999997</v>
      </c>
      <c r="M99" s="3">
        <f t="shared" si="13"/>
        <v>20</v>
      </c>
      <c r="N99">
        <f t="shared" si="12"/>
        <v>17</v>
      </c>
    </row>
    <row r="100" spans="1:14" x14ac:dyDescent="0.3">
      <c r="A100" s="1">
        <v>42964</v>
      </c>
      <c r="D100">
        <v>19</v>
      </c>
      <c r="E100">
        <v>18</v>
      </c>
      <c r="F100">
        <f t="shared" si="8"/>
        <v>71280</v>
      </c>
      <c r="G100" s="2">
        <v>0.5887</v>
      </c>
      <c r="H100" s="2">
        <v>59002.55999999999</v>
      </c>
      <c r="I100">
        <f t="shared" si="9"/>
        <v>62726.400000000001</v>
      </c>
      <c r="J100">
        <f t="shared" si="10"/>
        <v>0.72599999999999998</v>
      </c>
      <c r="K100" s="3">
        <v>0.69720000000000004</v>
      </c>
      <c r="L100" s="2">
        <f t="shared" si="11"/>
        <v>60238.080000000002</v>
      </c>
      <c r="M100" s="3">
        <f t="shared" si="13"/>
        <v>20</v>
      </c>
      <c r="N100">
        <f t="shared" si="12"/>
        <v>17</v>
      </c>
    </row>
    <row r="101" spans="1:14" x14ac:dyDescent="0.3">
      <c r="A101" s="1">
        <v>42965</v>
      </c>
      <c r="D101">
        <v>19</v>
      </c>
      <c r="E101">
        <v>18</v>
      </c>
      <c r="F101">
        <f t="shared" si="8"/>
        <v>71280</v>
      </c>
      <c r="G101" s="2">
        <v>0.58520000000000005</v>
      </c>
      <c r="H101" s="2">
        <v>58587.840000000011</v>
      </c>
      <c r="I101">
        <f t="shared" si="9"/>
        <v>62726.400000000001</v>
      </c>
      <c r="J101">
        <f t="shared" si="10"/>
        <v>0.72599999999999998</v>
      </c>
      <c r="K101" s="3">
        <v>0.69110000000000005</v>
      </c>
      <c r="L101" s="2">
        <f t="shared" si="11"/>
        <v>59711.040000000001</v>
      </c>
      <c r="M101" s="3">
        <f t="shared" si="13"/>
        <v>20</v>
      </c>
      <c r="N101">
        <f t="shared" si="12"/>
        <v>17</v>
      </c>
    </row>
    <row r="102" spans="1:14" x14ac:dyDescent="0.3">
      <c r="A102" s="1">
        <v>42966</v>
      </c>
      <c r="D102">
        <v>19</v>
      </c>
      <c r="E102">
        <v>18</v>
      </c>
      <c r="F102">
        <f t="shared" si="8"/>
        <v>71280</v>
      </c>
      <c r="G102" s="2">
        <v>0.58860000000000001</v>
      </c>
      <c r="H102" s="2">
        <v>59227.200000000004</v>
      </c>
      <c r="I102">
        <f t="shared" si="9"/>
        <v>62726.400000000001</v>
      </c>
      <c r="J102">
        <f t="shared" si="10"/>
        <v>0.72599999999999998</v>
      </c>
      <c r="K102" s="3">
        <v>0.69830000000000003</v>
      </c>
      <c r="L102" s="2">
        <f t="shared" si="11"/>
        <v>60333.120000000003</v>
      </c>
      <c r="M102" s="3">
        <f t="shared" si="13"/>
        <v>20</v>
      </c>
      <c r="N102">
        <f t="shared" si="12"/>
        <v>17</v>
      </c>
    </row>
    <row r="103" spans="1:14" x14ac:dyDescent="0.3">
      <c r="A103" s="1">
        <v>42967</v>
      </c>
      <c r="D103">
        <v>19</v>
      </c>
      <c r="E103">
        <v>18</v>
      </c>
      <c r="F103">
        <f t="shared" si="8"/>
        <v>71280</v>
      </c>
      <c r="G103" s="2">
        <v>0.59119999999999995</v>
      </c>
      <c r="H103" s="2">
        <v>59503.679999999993</v>
      </c>
      <c r="I103">
        <f t="shared" si="9"/>
        <v>62726.400000000001</v>
      </c>
      <c r="J103">
        <f t="shared" si="10"/>
        <v>0.72599999999999998</v>
      </c>
      <c r="K103" s="3">
        <v>0.70089999999999997</v>
      </c>
      <c r="L103" s="2">
        <f t="shared" si="11"/>
        <v>60557.759999999995</v>
      </c>
      <c r="M103" s="3">
        <f t="shared" si="13"/>
        <v>20</v>
      </c>
      <c r="N103">
        <f t="shared" si="12"/>
        <v>17</v>
      </c>
    </row>
    <row r="104" spans="1:14" x14ac:dyDescent="0.3">
      <c r="A104" s="1">
        <v>42968</v>
      </c>
      <c r="D104">
        <v>19</v>
      </c>
      <c r="E104">
        <v>18</v>
      </c>
      <c r="F104">
        <f t="shared" si="8"/>
        <v>71280</v>
      </c>
      <c r="G104" s="2">
        <v>0.58340000000000003</v>
      </c>
      <c r="H104" s="2">
        <v>58501.440000000002</v>
      </c>
      <c r="I104">
        <f t="shared" si="9"/>
        <v>62726.400000000001</v>
      </c>
      <c r="J104">
        <f t="shared" si="10"/>
        <v>0.72599999999999998</v>
      </c>
      <c r="K104" s="3">
        <v>0.68910000000000005</v>
      </c>
      <c r="L104" s="2">
        <f t="shared" si="11"/>
        <v>59538.240000000005</v>
      </c>
      <c r="M104" s="3">
        <f t="shared" si="13"/>
        <v>20</v>
      </c>
      <c r="N104">
        <f t="shared" si="12"/>
        <v>17</v>
      </c>
    </row>
    <row r="105" spans="1:14" x14ac:dyDescent="0.3">
      <c r="A105" s="1">
        <v>42969</v>
      </c>
      <c r="D105">
        <v>18</v>
      </c>
      <c r="E105">
        <v>18</v>
      </c>
      <c r="F105">
        <f t="shared" si="8"/>
        <v>71280</v>
      </c>
      <c r="G105" s="2">
        <v>0.57950000000000002</v>
      </c>
      <c r="H105" s="2">
        <v>58233.600000000006</v>
      </c>
      <c r="I105">
        <f t="shared" si="9"/>
        <v>62726.400000000001</v>
      </c>
      <c r="J105">
        <f t="shared" si="10"/>
        <v>0.72599999999999998</v>
      </c>
      <c r="K105" s="3">
        <v>0.6855</v>
      </c>
      <c r="L105" s="2">
        <f t="shared" si="11"/>
        <v>59227.200000000004</v>
      </c>
      <c r="M105" s="3">
        <f t="shared" si="13"/>
        <v>20</v>
      </c>
      <c r="N105">
        <f t="shared" si="12"/>
        <v>17</v>
      </c>
    </row>
    <row r="106" spans="1:14" x14ac:dyDescent="0.3">
      <c r="A106" s="1">
        <v>42970</v>
      </c>
      <c r="D106">
        <v>18</v>
      </c>
      <c r="E106">
        <v>18</v>
      </c>
      <c r="F106">
        <f t="shared" si="8"/>
        <v>71280</v>
      </c>
      <c r="G106" s="2">
        <v>0.58009999999999995</v>
      </c>
      <c r="H106" s="2">
        <v>58518.720000000001</v>
      </c>
      <c r="I106">
        <f t="shared" si="9"/>
        <v>62726.400000000001</v>
      </c>
      <c r="J106">
        <f t="shared" si="10"/>
        <v>0.72599999999999998</v>
      </c>
      <c r="K106" s="3">
        <v>0.68830000000000002</v>
      </c>
      <c r="L106" s="2">
        <f t="shared" si="11"/>
        <v>59469.120000000003</v>
      </c>
      <c r="M106" s="3">
        <f t="shared" si="13"/>
        <v>20</v>
      </c>
      <c r="N106">
        <f t="shared" si="12"/>
        <v>17</v>
      </c>
    </row>
    <row r="107" spans="1:14" x14ac:dyDescent="0.3">
      <c r="A107" s="1">
        <v>42971</v>
      </c>
      <c r="B107">
        <f>C128-C79</f>
        <v>852</v>
      </c>
      <c r="C107">
        <f>E79+E80+E81+E82+E83+E84+E85+E86+E87+E88+E89+E90+E91+E92+E93+E94+E95+E96+E97+E98+E99+E100+E101+E102+E103+E104+E105+E106+E108+E109+E110+E111+E112+E113+E114+E115+E116+E117+E118+E119+E120+E121+E122+E123+E124+E125+E126+E127+E128+E107</f>
        <v>852</v>
      </c>
      <c r="D107">
        <v>18</v>
      </c>
      <c r="E107">
        <v>18</v>
      </c>
      <c r="F107">
        <f t="shared" si="8"/>
        <v>71280</v>
      </c>
      <c r="G107" s="2">
        <v>0.58199999999999996</v>
      </c>
      <c r="H107" s="2">
        <v>58743.360000000001</v>
      </c>
      <c r="I107">
        <f t="shared" si="9"/>
        <v>62726.400000000001</v>
      </c>
      <c r="J107">
        <f t="shared" si="10"/>
        <v>0.72599999999999998</v>
      </c>
      <c r="K107" s="3">
        <v>0.69069999999999998</v>
      </c>
      <c r="L107" s="2">
        <f t="shared" si="11"/>
        <v>59676.479999999996</v>
      </c>
      <c r="M107" s="3">
        <f t="shared" si="13"/>
        <v>20</v>
      </c>
      <c r="N107">
        <f t="shared" si="12"/>
        <v>17</v>
      </c>
    </row>
    <row r="108" spans="1:14" x14ac:dyDescent="0.3">
      <c r="A108" s="1">
        <v>42972</v>
      </c>
      <c r="D108">
        <v>18</v>
      </c>
      <c r="E108">
        <v>18</v>
      </c>
      <c r="F108">
        <f t="shared" si="8"/>
        <v>71280</v>
      </c>
      <c r="G108" s="2">
        <v>0.58850000000000002</v>
      </c>
      <c r="H108" s="2">
        <v>59555.520000000004</v>
      </c>
      <c r="I108">
        <f t="shared" si="9"/>
        <v>62726.400000000001</v>
      </c>
      <c r="J108">
        <f t="shared" si="10"/>
        <v>0.72599999999999998</v>
      </c>
      <c r="K108" s="3">
        <v>0.69979999999999998</v>
      </c>
      <c r="L108" s="2">
        <f t="shared" si="11"/>
        <v>60462.719999999994</v>
      </c>
      <c r="M108" s="3">
        <f t="shared" si="13"/>
        <v>20</v>
      </c>
      <c r="N108">
        <f t="shared" si="12"/>
        <v>17</v>
      </c>
    </row>
    <row r="109" spans="1:14" x14ac:dyDescent="0.3">
      <c r="A109" s="1">
        <v>42973</v>
      </c>
      <c r="D109">
        <v>18</v>
      </c>
      <c r="E109">
        <v>18</v>
      </c>
      <c r="F109">
        <f t="shared" si="8"/>
        <v>71280</v>
      </c>
      <c r="G109" s="2">
        <v>0.59140000000000004</v>
      </c>
      <c r="H109" s="2">
        <v>59719.680000000008</v>
      </c>
      <c r="I109">
        <f t="shared" si="9"/>
        <v>62726.400000000001</v>
      </c>
      <c r="J109">
        <f t="shared" si="10"/>
        <v>0.72599999999999998</v>
      </c>
      <c r="K109" s="3">
        <v>0.70199999999999996</v>
      </c>
      <c r="L109" s="2">
        <f t="shared" si="11"/>
        <v>60652.799999999996</v>
      </c>
      <c r="M109" s="3">
        <f t="shared" si="13"/>
        <v>20</v>
      </c>
      <c r="N109">
        <f t="shared" si="12"/>
        <v>17</v>
      </c>
    </row>
    <row r="110" spans="1:14" x14ac:dyDescent="0.3">
      <c r="A110" s="1">
        <v>42974</v>
      </c>
      <c r="D110">
        <v>19</v>
      </c>
      <c r="E110">
        <v>18</v>
      </c>
      <c r="F110">
        <f t="shared" si="8"/>
        <v>71280</v>
      </c>
      <c r="G110" s="2">
        <v>0.60629999999999995</v>
      </c>
      <c r="H110" s="2">
        <v>61534.080000000002</v>
      </c>
      <c r="I110">
        <f t="shared" si="9"/>
        <v>62726.400000000001</v>
      </c>
      <c r="J110">
        <f t="shared" si="10"/>
        <v>0.72599999999999998</v>
      </c>
      <c r="K110" s="3">
        <v>0.72299999999999998</v>
      </c>
      <c r="L110" s="2">
        <f t="shared" si="11"/>
        <v>62467.199999999997</v>
      </c>
      <c r="M110" s="3">
        <f t="shared" si="13"/>
        <v>20</v>
      </c>
      <c r="N110">
        <f t="shared" si="12"/>
        <v>17</v>
      </c>
    </row>
    <row r="111" spans="1:14" x14ac:dyDescent="0.3">
      <c r="A111" s="1">
        <v>42975</v>
      </c>
      <c r="D111">
        <v>19</v>
      </c>
      <c r="E111">
        <v>18</v>
      </c>
      <c r="F111">
        <f t="shared" si="8"/>
        <v>71280</v>
      </c>
      <c r="G111" s="2">
        <v>0.5927</v>
      </c>
      <c r="H111" s="2">
        <v>62000.639999999999</v>
      </c>
      <c r="I111">
        <f t="shared" si="9"/>
        <v>62726.400000000001</v>
      </c>
      <c r="J111">
        <f t="shared" si="10"/>
        <v>0.72599999999999998</v>
      </c>
      <c r="K111" s="3">
        <v>0.72809999999999997</v>
      </c>
      <c r="L111" s="2">
        <f t="shared" si="11"/>
        <v>62907.839999999997</v>
      </c>
      <c r="M111" s="3">
        <f t="shared" si="13"/>
        <v>20</v>
      </c>
      <c r="N111">
        <f t="shared" si="12"/>
        <v>17</v>
      </c>
    </row>
    <row r="112" spans="1:14" x14ac:dyDescent="0.3">
      <c r="A112" s="1">
        <v>42976</v>
      </c>
      <c r="D112">
        <v>20</v>
      </c>
      <c r="E112">
        <v>19</v>
      </c>
      <c r="F112">
        <f t="shared" si="8"/>
        <v>75240.000000000015</v>
      </c>
      <c r="G112" s="2">
        <v>0.62370000000000003</v>
      </c>
      <c r="H112" s="2">
        <v>63763.200000000004</v>
      </c>
      <c r="I112">
        <f t="shared" si="9"/>
        <v>66211.200000000012</v>
      </c>
      <c r="J112">
        <f t="shared" si="10"/>
        <v>0.76633333333333342</v>
      </c>
      <c r="K112" s="3">
        <v>0.74870000000000003</v>
      </c>
      <c r="L112" s="2">
        <f t="shared" si="11"/>
        <v>64687.680000000008</v>
      </c>
      <c r="M112" s="3">
        <f t="shared" si="13"/>
        <v>20</v>
      </c>
      <c r="N112">
        <f t="shared" si="12"/>
        <v>18</v>
      </c>
    </row>
    <row r="113" spans="1:14" x14ac:dyDescent="0.3">
      <c r="A113" s="1">
        <v>42977</v>
      </c>
      <c r="D113">
        <v>19</v>
      </c>
      <c r="E113">
        <v>18</v>
      </c>
      <c r="F113">
        <f t="shared" si="8"/>
        <v>71280</v>
      </c>
      <c r="G113" s="2">
        <v>0.58889999999999998</v>
      </c>
      <c r="H113" s="2">
        <v>61784.639999999992</v>
      </c>
      <c r="I113">
        <f t="shared" si="9"/>
        <v>62726.400000000001</v>
      </c>
      <c r="J113">
        <f t="shared" si="10"/>
        <v>0.72599999999999998</v>
      </c>
      <c r="K113" s="3">
        <v>0.72570000000000001</v>
      </c>
      <c r="L113" s="2">
        <f t="shared" si="11"/>
        <v>62700.479999999996</v>
      </c>
      <c r="M113" s="3">
        <f t="shared" si="13"/>
        <v>21</v>
      </c>
      <c r="N113">
        <f t="shared" si="12"/>
        <v>17</v>
      </c>
    </row>
    <row r="114" spans="1:14" x14ac:dyDescent="0.3">
      <c r="A114" s="1">
        <v>42978</v>
      </c>
      <c r="D114">
        <v>18</v>
      </c>
      <c r="E114">
        <v>18</v>
      </c>
      <c r="F114">
        <f t="shared" si="8"/>
        <v>71280</v>
      </c>
      <c r="G114" s="2">
        <v>0.5917</v>
      </c>
      <c r="H114" s="2">
        <v>56306.879999999997</v>
      </c>
      <c r="I114">
        <f t="shared" si="9"/>
        <v>62726.400000000001</v>
      </c>
      <c r="J114">
        <f t="shared" si="10"/>
        <v>0.72599999999999998</v>
      </c>
      <c r="K114" s="3">
        <v>0.68899999999999995</v>
      </c>
      <c r="L114" s="2">
        <f t="shared" si="11"/>
        <v>59529.599999999991</v>
      </c>
      <c r="M114" s="3">
        <f t="shared" si="13"/>
        <v>20</v>
      </c>
      <c r="N114">
        <f t="shared" si="12"/>
        <v>17</v>
      </c>
    </row>
    <row r="115" spans="1:14" x14ac:dyDescent="0.3">
      <c r="A115" s="1">
        <v>42979</v>
      </c>
      <c r="D115">
        <v>19</v>
      </c>
      <c r="E115">
        <v>18</v>
      </c>
      <c r="F115">
        <f t="shared" si="8"/>
        <v>71280</v>
      </c>
      <c r="G115" s="2">
        <v>0.56420000000000003</v>
      </c>
      <c r="H115" s="2">
        <v>61309.440000000002</v>
      </c>
      <c r="I115">
        <f t="shared" si="9"/>
        <v>62726.400000000001</v>
      </c>
      <c r="J115">
        <f t="shared" si="10"/>
        <v>0.72599999999999998</v>
      </c>
      <c r="K115" s="3">
        <v>0.72260000000000002</v>
      </c>
      <c r="L115" s="2">
        <f t="shared" si="11"/>
        <v>62432.639999999999</v>
      </c>
      <c r="M115" s="3">
        <f t="shared" si="13"/>
        <v>20</v>
      </c>
      <c r="N115">
        <f t="shared" si="12"/>
        <v>17</v>
      </c>
    </row>
    <row r="116" spans="1:14" x14ac:dyDescent="0.3">
      <c r="A116" s="1">
        <v>42980</v>
      </c>
      <c r="D116">
        <v>19</v>
      </c>
      <c r="E116">
        <v>18</v>
      </c>
      <c r="F116">
        <f t="shared" si="8"/>
        <v>71280</v>
      </c>
      <c r="G116" s="2">
        <v>0.57930000000000004</v>
      </c>
      <c r="H116" s="2">
        <v>60765.120000000003</v>
      </c>
      <c r="I116">
        <f t="shared" si="9"/>
        <v>62726.400000000001</v>
      </c>
      <c r="J116">
        <f t="shared" si="10"/>
        <v>0.72599999999999998</v>
      </c>
      <c r="K116" s="3">
        <v>0.7137</v>
      </c>
      <c r="L116" s="2">
        <f t="shared" si="11"/>
        <v>61663.680000000008</v>
      </c>
      <c r="M116" s="3">
        <f t="shared" si="13"/>
        <v>20</v>
      </c>
      <c r="N116">
        <f t="shared" si="12"/>
        <v>17</v>
      </c>
    </row>
    <row r="117" spans="1:14" x14ac:dyDescent="0.3">
      <c r="A117" s="1">
        <v>42981</v>
      </c>
      <c r="D117">
        <v>19</v>
      </c>
      <c r="E117">
        <v>18</v>
      </c>
      <c r="F117">
        <f t="shared" si="8"/>
        <v>71280</v>
      </c>
      <c r="G117" s="2">
        <v>0.53659999999999997</v>
      </c>
      <c r="H117" s="2">
        <v>60747.839999999997</v>
      </c>
      <c r="I117">
        <f t="shared" si="9"/>
        <v>62726.400000000001</v>
      </c>
      <c r="J117">
        <f t="shared" si="10"/>
        <v>0.72599999999999998</v>
      </c>
      <c r="K117" s="3">
        <v>0.71319999999999995</v>
      </c>
      <c r="L117" s="2">
        <f t="shared" si="11"/>
        <v>61620.479999999996</v>
      </c>
      <c r="M117" s="3">
        <f t="shared" si="13"/>
        <v>20</v>
      </c>
      <c r="N117">
        <f t="shared" si="12"/>
        <v>17</v>
      </c>
    </row>
    <row r="118" spans="1:14" x14ac:dyDescent="0.3">
      <c r="A118" s="1">
        <v>42982</v>
      </c>
      <c r="D118">
        <v>19</v>
      </c>
      <c r="E118">
        <v>18</v>
      </c>
      <c r="F118">
        <f t="shared" si="8"/>
        <v>71280</v>
      </c>
      <c r="G118" s="2">
        <v>0.56530000000000002</v>
      </c>
      <c r="H118" s="2">
        <v>60713.279999999999</v>
      </c>
      <c r="I118">
        <f t="shared" si="9"/>
        <v>62726.400000000001</v>
      </c>
      <c r="J118">
        <f t="shared" si="10"/>
        <v>0.72599999999999998</v>
      </c>
      <c r="K118" s="3">
        <v>0.7127</v>
      </c>
      <c r="L118" s="2">
        <f t="shared" si="11"/>
        <v>61577.279999999999</v>
      </c>
      <c r="M118" s="3">
        <f t="shared" si="13"/>
        <v>20</v>
      </c>
      <c r="N118">
        <f t="shared" si="12"/>
        <v>17</v>
      </c>
    </row>
    <row r="119" spans="1:14" x14ac:dyDescent="0.3">
      <c r="A119" s="1">
        <v>42983</v>
      </c>
      <c r="D119">
        <v>17</v>
      </c>
      <c r="E119">
        <v>14</v>
      </c>
      <c r="F119">
        <f t="shared" si="8"/>
        <v>55440.000000000007</v>
      </c>
      <c r="G119" s="2">
        <v>0.57650000000000001</v>
      </c>
      <c r="H119" s="2">
        <v>45273.600000000006</v>
      </c>
      <c r="I119">
        <f t="shared" si="9"/>
        <v>48787.200000000004</v>
      </c>
      <c r="J119">
        <f t="shared" si="10"/>
        <v>0.56466666666666676</v>
      </c>
      <c r="K119" s="3">
        <v>0.53139999999999998</v>
      </c>
      <c r="L119" s="2">
        <f t="shared" si="11"/>
        <v>45912.959999999999</v>
      </c>
      <c r="M119" s="3">
        <f t="shared" si="13"/>
        <v>20</v>
      </c>
      <c r="N119">
        <f t="shared" si="12"/>
        <v>13</v>
      </c>
    </row>
    <row r="120" spans="1:14" x14ac:dyDescent="0.3">
      <c r="A120" s="1">
        <v>42984</v>
      </c>
      <c r="D120">
        <v>15</v>
      </c>
      <c r="E120">
        <v>14</v>
      </c>
      <c r="F120">
        <f t="shared" si="8"/>
        <v>55440.000000000007</v>
      </c>
      <c r="G120" s="2">
        <v>0.59140000000000004</v>
      </c>
      <c r="H120" s="2">
        <v>46897.919999999998</v>
      </c>
      <c r="I120">
        <f t="shared" si="9"/>
        <v>48787.200000000004</v>
      </c>
      <c r="J120">
        <f t="shared" si="10"/>
        <v>0.56466666666666676</v>
      </c>
      <c r="K120" s="3">
        <v>0.55349999999999999</v>
      </c>
      <c r="L120" s="2">
        <f t="shared" si="11"/>
        <v>47822.399999999994</v>
      </c>
      <c r="M120" s="3">
        <f t="shared" si="13"/>
        <v>16</v>
      </c>
      <c r="N120">
        <f t="shared" si="12"/>
        <v>13</v>
      </c>
    </row>
    <row r="121" spans="1:14" x14ac:dyDescent="0.3">
      <c r="A121" s="1">
        <v>42985</v>
      </c>
      <c r="D121">
        <v>15</v>
      </c>
      <c r="E121">
        <v>14</v>
      </c>
      <c r="F121">
        <f t="shared" si="8"/>
        <v>55440.000000000007</v>
      </c>
      <c r="G121" s="2">
        <v>0.59660000000000002</v>
      </c>
      <c r="H121" s="2">
        <v>46068.479999999996</v>
      </c>
      <c r="I121">
        <f t="shared" si="9"/>
        <v>48787.200000000004</v>
      </c>
      <c r="J121">
        <f t="shared" si="10"/>
        <v>0.56466666666666676</v>
      </c>
      <c r="K121" s="3">
        <v>0.54810000000000003</v>
      </c>
      <c r="L121" s="2">
        <f t="shared" si="11"/>
        <v>47355.840000000004</v>
      </c>
      <c r="M121" s="3">
        <f t="shared" si="13"/>
        <v>16</v>
      </c>
      <c r="N121">
        <f t="shared" si="12"/>
        <v>13</v>
      </c>
    </row>
    <row r="122" spans="1:14" x14ac:dyDescent="0.3">
      <c r="A122" s="1">
        <v>42986</v>
      </c>
      <c r="D122">
        <v>15</v>
      </c>
      <c r="E122">
        <v>14</v>
      </c>
      <c r="F122">
        <f t="shared" si="8"/>
        <v>55440.000000000007</v>
      </c>
      <c r="G122" s="2">
        <v>0.57609999999999995</v>
      </c>
      <c r="H122" s="2">
        <v>44807.039999999994</v>
      </c>
      <c r="I122">
        <f t="shared" si="9"/>
        <v>48787.200000000004</v>
      </c>
      <c r="J122">
        <f t="shared" si="10"/>
        <v>0.56466666666666676</v>
      </c>
      <c r="K122" s="3">
        <v>0.53169999999999995</v>
      </c>
      <c r="L122" s="2">
        <f t="shared" si="11"/>
        <v>45938.879999999997</v>
      </c>
      <c r="M122" s="3">
        <f t="shared" si="13"/>
        <v>16</v>
      </c>
      <c r="N122">
        <f t="shared" si="12"/>
        <v>13</v>
      </c>
    </row>
    <row r="123" spans="1:14" x14ac:dyDescent="0.3">
      <c r="A123" s="1">
        <v>42987</v>
      </c>
      <c r="D123">
        <v>15</v>
      </c>
      <c r="E123">
        <v>14</v>
      </c>
      <c r="F123">
        <f t="shared" si="8"/>
        <v>55440.000000000007</v>
      </c>
      <c r="G123" s="2">
        <v>0.5847</v>
      </c>
      <c r="H123" s="2">
        <v>43951.680000000008</v>
      </c>
      <c r="I123">
        <f t="shared" si="9"/>
        <v>48787.200000000004</v>
      </c>
      <c r="J123">
        <f t="shared" si="10"/>
        <v>0.56466666666666676</v>
      </c>
      <c r="K123" s="3">
        <v>0.52400000000000002</v>
      </c>
      <c r="L123" s="2">
        <f t="shared" si="11"/>
        <v>45273.600000000006</v>
      </c>
      <c r="M123" s="3">
        <f t="shared" si="13"/>
        <v>16</v>
      </c>
      <c r="N123">
        <f t="shared" si="12"/>
        <v>13</v>
      </c>
    </row>
    <row r="124" spans="1:14" x14ac:dyDescent="0.3">
      <c r="A124" s="1">
        <v>42988</v>
      </c>
      <c r="D124">
        <v>14</v>
      </c>
      <c r="E124">
        <v>13</v>
      </c>
      <c r="F124">
        <f t="shared" si="8"/>
        <v>51480</v>
      </c>
      <c r="G124" s="2">
        <v>0.55179999999999996</v>
      </c>
      <c r="H124" s="2">
        <v>41281.919999999998</v>
      </c>
      <c r="I124">
        <f t="shared" si="9"/>
        <v>45302.400000000001</v>
      </c>
      <c r="J124">
        <f t="shared" si="10"/>
        <v>0.52433333333333332</v>
      </c>
      <c r="K124" s="3">
        <v>0.49320000000000003</v>
      </c>
      <c r="L124" s="2">
        <f t="shared" si="11"/>
        <v>42612.480000000003</v>
      </c>
      <c r="M124" s="3">
        <f t="shared" si="13"/>
        <v>16</v>
      </c>
      <c r="N124">
        <f t="shared" si="12"/>
        <v>12</v>
      </c>
    </row>
    <row r="125" spans="1:14" x14ac:dyDescent="0.3">
      <c r="A125" s="1">
        <v>42989</v>
      </c>
      <c r="D125">
        <v>29</v>
      </c>
      <c r="E125">
        <v>28</v>
      </c>
      <c r="F125">
        <f t="shared" si="8"/>
        <v>110880.00000000001</v>
      </c>
      <c r="G125" s="2">
        <v>1.1120000000000001</v>
      </c>
      <c r="H125" s="2">
        <v>93398.399999999994</v>
      </c>
      <c r="I125">
        <f t="shared" si="9"/>
        <v>97574.400000000009</v>
      </c>
      <c r="J125">
        <f t="shared" si="10"/>
        <v>1.1293333333333335</v>
      </c>
      <c r="K125" s="3">
        <v>1.1020000000000001</v>
      </c>
      <c r="L125" s="2">
        <f t="shared" si="11"/>
        <v>95212.800000000003</v>
      </c>
      <c r="M125" s="3">
        <f t="shared" si="13"/>
        <v>15</v>
      </c>
      <c r="N125">
        <f t="shared" si="12"/>
        <v>27</v>
      </c>
    </row>
    <row r="126" spans="1:14" x14ac:dyDescent="0.3">
      <c r="A126" s="1">
        <v>42990</v>
      </c>
      <c r="D126">
        <v>24</v>
      </c>
      <c r="E126">
        <v>24</v>
      </c>
      <c r="F126">
        <f t="shared" si="8"/>
        <v>95040.000000000015</v>
      </c>
      <c r="G126" s="2">
        <v>1.06</v>
      </c>
      <c r="H126" s="2">
        <v>77578.559999999998</v>
      </c>
      <c r="I126">
        <f t="shared" si="9"/>
        <v>83635.200000000012</v>
      </c>
      <c r="J126">
        <f t="shared" si="10"/>
        <v>0.96800000000000008</v>
      </c>
      <c r="K126" s="3">
        <v>0.91239999999999999</v>
      </c>
      <c r="L126" s="2">
        <f t="shared" si="11"/>
        <v>78831.360000000001</v>
      </c>
      <c r="M126" s="3">
        <f t="shared" si="13"/>
        <v>30</v>
      </c>
      <c r="N126">
        <f t="shared" si="12"/>
        <v>23</v>
      </c>
    </row>
    <row r="127" spans="1:14" x14ac:dyDescent="0.3">
      <c r="A127" s="1">
        <v>42991</v>
      </c>
      <c r="D127">
        <v>19</v>
      </c>
      <c r="E127">
        <v>19</v>
      </c>
      <c r="F127">
        <f t="shared" si="8"/>
        <v>75240.000000000015</v>
      </c>
      <c r="G127" s="2">
        <v>0.79579999999999995</v>
      </c>
      <c r="H127" s="2">
        <v>51036.479999999996</v>
      </c>
      <c r="I127">
        <f t="shared" si="9"/>
        <v>66211.200000000012</v>
      </c>
      <c r="J127">
        <f t="shared" si="10"/>
        <v>0.76633333333333342</v>
      </c>
      <c r="K127" s="3">
        <v>0.59960000000000002</v>
      </c>
      <c r="L127" s="2">
        <f t="shared" si="11"/>
        <v>51805.440000000002</v>
      </c>
      <c r="M127" s="3">
        <f t="shared" si="13"/>
        <v>26</v>
      </c>
      <c r="N127">
        <f t="shared" si="12"/>
        <v>18</v>
      </c>
    </row>
    <row r="128" spans="1:14" x14ac:dyDescent="0.3">
      <c r="A128" s="1">
        <v>42992</v>
      </c>
      <c r="B128" t="s">
        <v>21</v>
      </c>
      <c r="C128">
        <v>20300</v>
      </c>
      <c r="D128">
        <v>11</v>
      </c>
      <c r="E128">
        <v>10</v>
      </c>
      <c r="F128">
        <f t="shared" si="8"/>
        <v>39600</v>
      </c>
      <c r="G128" s="2">
        <v>0.52929999999999999</v>
      </c>
      <c r="H128" s="2">
        <v>31752</v>
      </c>
      <c r="I128">
        <f t="shared" si="9"/>
        <v>34848</v>
      </c>
      <c r="J128">
        <f t="shared" si="10"/>
        <v>0.40333333333333332</v>
      </c>
      <c r="K128" s="3">
        <v>0.37340000000000001</v>
      </c>
      <c r="L128" s="2">
        <f t="shared" si="11"/>
        <v>32261.760000000002</v>
      </c>
      <c r="M128" s="3">
        <f t="shared" si="13"/>
        <v>21</v>
      </c>
      <c r="N128">
        <f t="shared" si="12"/>
        <v>9</v>
      </c>
    </row>
    <row r="129" spans="3:13" x14ac:dyDescent="0.3">
      <c r="C129">
        <f>C128-C2</f>
        <v>1381</v>
      </c>
      <c r="E129">
        <f>SUM(E2:E128)</f>
        <v>1384</v>
      </c>
      <c r="F129">
        <f>SUM(F2:F128)</f>
        <v>5480640</v>
      </c>
      <c r="H129">
        <f>SUM(H2:H128)</f>
        <v>4319517.8880000012</v>
      </c>
      <c r="I129">
        <f>SUM(I2:I128)</f>
        <v>4823438.4000000004</v>
      </c>
      <c r="K129" s="3"/>
      <c r="L129" s="2">
        <f>SUM(L2:L128)</f>
        <v>4572199.0080000004</v>
      </c>
      <c r="M129" s="3">
        <f>E128+2</f>
        <v>12</v>
      </c>
    </row>
  </sheetData>
  <mergeCells count="21">
    <mergeCell ref="AH1:AI1"/>
    <mergeCell ref="AB1:AC1"/>
    <mergeCell ref="AD1:AE1"/>
    <mergeCell ref="AF1:AG1"/>
    <mergeCell ref="R1:S1"/>
    <mergeCell ref="T1:U1"/>
    <mergeCell ref="V1:W1"/>
    <mergeCell ref="X1:Y1"/>
    <mergeCell ref="Z1:AA1"/>
    <mergeCell ref="BF1:BG1"/>
    <mergeCell ref="AJ1:AK1"/>
    <mergeCell ref="AL1:AM1"/>
    <mergeCell ref="AN1:AO1"/>
    <mergeCell ref="AP1:AQ1"/>
    <mergeCell ref="AR1:AS1"/>
    <mergeCell ref="BD1:BE1"/>
    <mergeCell ref="AT1:AU1"/>
    <mergeCell ref="AV1:AW1"/>
    <mergeCell ref="AX1:AY1"/>
    <mergeCell ref="AZ1:BA1"/>
    <mergeCell ref="BB1:B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D0CB-DF6A-4498-ADC4-60F55F9DA657}">
  <dimension ref="A1"/>
  <sheetViews>
    <sheetView topLeftCell="A13"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Sorando Izquierdo</dc:creator>
  <cp:lastModifiedBy>Ricardo Sorando Izquierdo</cp:lastModifiedBy>
  <dcterms:created xsi:type="dcterms:W3CDTF">2024-05-28T17:54:47Z</dcterms:created>
  <dcterms:modified xsi:type="dcterms:W3CDTF">2024-06-28T23:56:50Z</dcterms:modified>
</cp:coreProperties>
</file>